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Aza\Documents\Diana_Aza\2020\SIA\"/>
    </mc:Choice>
  </mc:AlternateContent>
  <bookViews>
    <workbookView xWindow="0" yWindow="0" windowWidth="28800" windowHeight="12330"/>
  </bookViews>
  <sheets>
    <sheet name="PLAN DE ACCIÓN" sheetId="1" r:id="rId1"/>
  </sheets>
  <definedNames>
    <definedName name="_xlnm._FilterDatabase" localSheetId="0" hidden="1">'PLAN DE ACCIÓN'!$A$2:$EP$780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87" i="1" l="1"/>
  <c r="K787" i="1"/>
  <c r="AL779" i="1"/>
  <c r="AK779" i="1"/>
  <c r="AJ779" i="1"/>
  <c r="AB779" i="1"/>
  <c r="AA779" i="1"/>
  <c r="Z779" i="1"/>
  <c r="Y779" i="1"/>
  <c r="X779" i="1"/>
  <c r="W779" i="1"/>
  <c r="S779" i="1"/>
  <c r="R779" i="1"/>
  <c r="Q779" i="1"/>
  <c r="P779" i="1"/>
  <c r="O779" i="1"/>
  <c r="N779" i="1"/>
  <c r="M779" i="1"/>
  <c r="L779" i="1"/>
  <c r="T775" i="1"/>
  <c r="K775" i="1"/>
  <c r="T774" i="1"/>
  <c r="K774" i="1"/>
  <c r="T773" i="1"/>
  <c r="K773" i="1"/>
  <c r="T772" i="1"/>
  <c r="K772" i="1"/>
  <c r="T771" i="1"/>
  <c r="K771" i="1"/>
  <c r="T770" i="1"/>
  <c r="K770" i="1"/>
  <c r="T769" i="1"/>
  <c r="K769" i="1"/>
  <c r="T754" i="1"/>
  <c r="S754" i="1"/>
  <c r="K754" i="1"/>
  <c r="T749" i="1"/>
  <c r="K749" i="1"/>
  <c r="T748" i="1"/>
  <c r="T747" i="1"/>
  <c r="K747" i="1"/>
  <c r="T746" i="1"/>
  <c r="K746" i="1"/>
  <c r="T745" i="1"/>
  <c r="K745" i="1"/>
  <c r="T744" i="1"/>
  <c r="K744" i="1"/>
  <c r="T743" i="1"/>
  <c r="K743" i="1"/>
  <c r="T742" i="1"/>
  <c r="K742" i="1"/>
  <c r="T741" i="1"/>
  <c r="K741" i="1"/>
  <c r="T740" i="1"/>
  <c r="K740" i="1"/>
  <c r="T737" i="1"/>
  <c r="K737" i="1"/>
  <c r="T736" i="1"/>
  <c r="K736" i="1"/>
  <c r="T735" i="1"/>
  <c r="K735" i="1"/>
  <c r="T734" i="1"/>
  <c r="K734" i="1"/>
  <c r="T733" i="1"/>
  <c r="K733" i="1"/>
  <c r="T725" i="1"/>
  <c r="T724" i="1"/>
  <c r="K724" i="1"/>
  <c r="T723" i="1"/>
  <c r="K723" i="1"/>
  <c r="T722" i="1"/>
  <c r="K722" i="1"/>
  <c r="T719" i="1"/>
  <c r="K719" i="1"/>
  <c r="T718" i="1"/>
  <c r="K718" i="1"/>
  <c r="T717" i="1"/>
  <c r="T716" i="1"/>
  <c r="K716" i="1"/>
  <c r="T715" i="1"/>
  <c r="K715" i="1"/>
  <c r="T714" i="1"/>
  <c r="K714" i="1"/>
  <c r="T713" i="1"/>
  <c r="K713" i="1"/>
  <c r="T712" i="1"/>
  <c r="K712" i="1"/>
  <c r="T708" i="1"/>
  <c r="K708" i="1"/>
  <c r="T707" i="1"/>
  <c r="K707" i="1"/>
  <c r="T702" i="1"/>
  <c r="K702" i="1"/>
  <c r="T701" i="1"/>
  <c r="K701" i="1"/>
  <c r="T700" i="1"/>
  <c r="K700" i="1"/>
  <c r="T699" i="1"/>
  <c r="K699" i="1"/>
  <c r="T696" i="1"/>
  <c r="K696" i="1"/>
  <c r="T694" i="1"/>
  <c r="K694" i="1"/>
  <c r="K693" i="1"/>
  <c r="T691" i="1"/>
  <c r="K691" i="1"/>
  <c r="T690" i="1"/>
  <c r="K690" i="1"/>
  <c r="T689" i="1"/>
  <c r="K689" i="1"/>
  <c r="T686" i="1"/>
  <c r="K686" i="1"/>
  <c r="T685" i="1"/>
  <c r="K685" i="1"/>
  <c r="T684" i="1"/>
  <c r="K684" i="1"/>
  <c r="T683" i="1"/>
  <c r="K683" i="1"/>
  <c r="T678" i="1"/>
  <c r="K678" i="1"/>
  <c r="T677" i="1"/>
  <c r="K677" i="1"/>
  <c r="T676" i="1"/>
  <c r="K676" i="1"/>
  <c r="T675" i="1"/>
  <c r="K675" i="1"/>
  <c r="T671" i="1"/>
  <c r="K671" i="1"/>
  <c r="T670" i="1"/>
  <c r="K670" i="1"/>
  <c r="T669" i="1"/>
  <c r="K669" i="1"/>
  <c r="T668" i="1"/>
  <c r="K668" i="1"/>
  <c r="T666" i="1"/>
  <c r="K666" i="1"/>
  <c r="T665" i="1"/>
  <c r="K665" i="1"/>
  <c r="T664" i="1"/>
  <c r="K664" i="1"/>
  <c r="T663" i="1"/>
  <c r="K663" i="1"/>
  <c r="T662" i="1"/>
  <c r="K662" i="1"/>
  <c r="T650" i="1"/>
  <c r="K650" i="1"/>
  <c r="T648" i="1"/>
  <c r="K648" i="1"/>
  <c r="T647" i="1"/>
  <c r="K647" i="1"/>
  <c r="T645" i="1"/>
  <c r="K645" i="1"/>
  <c r="T641" i="1"/>
  <c r="K641" i="1"/>
  <c r="T640" i="1"/>
  <c r="K640" i="1"/>
  <c r="T639" i="1"/>
  <c r="K639" i="1"/>
  <c r="T638" i="1"/>
  <c r="K638" i="1"/>
  <c r="U637" i="1"/>
  <c r="T637" i="1"/>
  <c r="L637" i="1"/>
  <c r="K637" i="1"/>
  <c r="T636" i="1"/>
  <c r="K636" i="1"/>
  <c r="T635" i="1"/>
  <c r="K635" i="1"/>
  <c r="T634" i="1"/>
  <c r="K634" i="1"/>
  <c r="T633" i="1"/>
  <c r="K633" i="1"/>
  <c r="T632" i="1"/>
  <c r="K632" i="1"/>
  <c r="T631" i="1"/>
  <c r="K631" i="1"/>
  <c r="T630" i="1"/>
  <c r="K630" i="1"/>
  <c r="T629" i="1"/>
  <c r="K629" i="1"/>
  <c r="T628" i="1"/>
  <c r="K628" i="1"/>
  <c r="T627" i="1"/>
  <c r="K627" i="1"/>
  <c r="T626" i="1"/>
  <c r="K626" i="1"/>
  <c r="T625" i="1"/>
  <c r="K625" i="1"/>
  <c r="T624" i="1"/>
  <c r="K624" i="1"/>
  <c r="T623" i="1"/>
  <c r="K623" i="1"/>
  <c r="T622" i="1"/>
  <c r="K622" i="1"/>
  <c r="T621" i="1"/>
  <c r="K621" i="1"/>
  <c r="T620" i="1"/>
  <c r="K620" i="1"/>
  <c r="T619" i="1"/>
  <c r="K619" i="1"/>
  <c r="T618" i="1"/>
  <c r="K618" i="1"/>
  <c r="T617" i="1"/>
  <c r="K617" i="1"/>
  <c r="T616" i="1"/>
  <c r="K616" i="1"/>
  <c r="T615" i="1"/>
  <c r="K615" i="1"/>
  <c r="T614" i="1"/>
  <c r="K614" i="1"/>
  <c r="T613" i="1"/>
  <c r="K613" i="1"/>
  <c r="T612" i="1"/>
  <c r="K612" i="1"/>
  <c r="T611" i="1"/>
  <c r="K611" i="1"/>
  <c r="T610" i="1"/>
  <c r="K610" i="1"/>
  <c r="T609" i="1"/>
  <c r="K609" i="1"/>
  <c r="T608" i="1"/>
  <c r="K608" i="1"/>
  <c r="T607" i="1"/>
  <c r="K607" i="1"/>
  <c r="T606" i="1"/>
  <c r="K606" i="1"/>
  <c r="T605" i="1"/>
  <c r="K605" i="1"/>
  <c r="T604" i="1"/>
  <c r="K604" i="1"/>
  <c r="T603" i="1"/>
  <c r="K603" i="1"/>
  <c r="T602" i="1"/>
  <c r="K602" i="1"/>
  <c r="T601" i="1"/>
  <c r="K601" i="1"/>
  <c r="T600" i="1"/>
  <c r="K600" i="1"/>
  <c r="T599" i="1"/>
  <c r="K599" i="1"/>
  <c r="T598" i="1"/>
  <c r="K598" i="1"/>
  <c r="T597" i="1"/>
  <c r="K597" i="1"/>
  <c r="T596" i="1"/>
  <c r="K596" i="1"/>
  <c r="T595" i="1"/>
  <c r="K595" i="1"/>
  <c r="T594" i="1"/>
  <c r="K594" i="1"/>
  <c r="T593" i="1"/>
  <c r="K593" i="1"/>
  <c r="T592" i="1"/>
  <c r="K592" i="1"/>
  <c r="T591" i="1"/>
  <c r="K591" i="1"/>
  <c r="T590" i="1"/>
  <c r="K590" i="1"/>
  <c r="T589" i="1"/>
  <c r="K589" i="1"/>
  <c r="T588" i="1"/>
  <c r="K588" i="1"/>
  <c r="T587" i="1"/>
  <c r="K587" i="1"/>
  <c r="T586" i="1"/>
  <c r="K586" i="1"/>
  <c r="T585" i="1"/>
  <c r="K585" i="1"/>
  <c r="T584" i="1"/>
  <c r="K584" i="1"/>
  <c r="T583" i="1"/>
  <c r="K583" i="1"/>
  <c r="T582" i="1"/>
  <c r="K582" i="1"/>
  <c r="T581" i="1"/>
  <c r="K581" i="1"/>
  <c r="T580" i="1"/>
  <c r="K580" i="1"/>
  <c r="T579" i="1"/>
  <c r="K579" i="1"/>
  <c r="T578" i="1"/>
  <c r="K578" i="1"/>
  <c r="T577" i="1"/>
  <c r="K577" i="1"/>
  <c r="T576" i="1"/>
  <c r="K576" i="1"/>
  <c r="T575" i="1"/>
  <c r="K575" i="1"/>
  <c r="T574" i="1"/>
  <c r="K574" i="1"/>
  <c r="T573" i="1"/>
  <c r="K573" i="1"/>
  <c r="T572" i="1"/>
  <c r="K572" i="1"/>
  <c r="T571" i="1"/>
  <c r="K571" i="1"/>
  <c r="T570" i="1"/>
  <c r="K570" i="1"/>
  <c r="T569" i="1"/>
  <c r="K569" i="1"/>
  <c r="T568" i="1"/>
  <c r="K568" i="1"/>
  <c r="T567" i="1"/>
  <c r="K567" i="1"/>
  <c r="T566" i="1"/>
  <c r="K566" i="1"/>
  <c r="T565" i="1"/>
  <c r="K565" i="1"/>
  <c r="T564" i="1"/>
  <c r="K564" i="1"/>
  <c r="T563" i="1"/>
  <c r="K563" i="1"/>
  <c r="T562" i="1"/>
  <c r="K562" i="1"/>
  <c r="T561" i="1"/>
  <c r="K561" i="1"/>
  <c r="T560" i="1"/>
  <c r="K560" i="1"/>
  <c r="T559" i="1"/>
  <c r="K559" i="1"/>
  <c r="T558" i="1"/>
  <c r="K558" i="1"/>
  <c r="T557" i="1"/>
  <c r="K557" i="1"/>
  <c r="T556" i="1"/>
  <c r="K556" i="1"/>
  <c r="T555" i="1"/>
  <c r="K555" i="1"/>
  <c r="T554" i="1"/>
  <c r="K554" i="1"/>
  <c r="T553" i="1"/>
  <c r="K553" i="1"/>
  <c r="T552" i="1"/>
  <c r="K552" i="1"/>
  <c r="T551" i="1"/>
  <c r="K551" i="1"/>
  <c r="T550" i="1"/>
  <c r="K550" i="1"/>
  <c r="T549" i="1"/>
  <c r="K549" i="1"/>
  <c r="T548" i="1"/>
  <c r="K548" i="1"/>
  <c r="T547" i="1"/>
  <c r="K547" i="1"/>
  <c r="T546" i="1"/>
  <c r="K546" i="1"/>
  <c r="T545" i="1"/>
  <c r="K545" i="1"/>
  <c r="T544" i="1"/>
  <c r="K544" i="1"/>
  <c r="T543" i="1"/>
  <c r="K543" i="1"/>
  <c r="T542" i="1"/>
  <c r="K542" i="1"/>
  <c r="T541" i="1"/>
  <c r="K541" i="1"/>
  <c r="T540" i="1"/>
  <c r="K540" i="1"/>
  <c r="T539" i="1"/>
  <c r="K539" i="1"/>
  <c r="T538" i="1"/>
  <c r="K538" i="1"/>
  <c r="T537" i="1"/>
  <c r="K537" i="1"/>
  <c r="T536" i="1"/>
  <c r="K536" i="1"/>
  <c r="T535" i="1"/>
  <c r="K535" i="1"/>
  <c r="T534" i="1"/>
  <c r="K534" i="1"/>
  <c r="T533" i="1"/>
  <c r="K533" i="1"/>
  <c r="T532" i="1"/>
  <c r="K532" i="1"/>
  <c r="T531" i="1"/>
  <c r="K531" i="1"/>
  <c r="T530" i="1"/>
  <c r="K530" i="1"/>
  <c r="T529" i="1"/>
  <c r="K529" i="1"/>
  <c r="T528" i="1"/>
  <c r="K528" i="1"/>
  <c r="T527" i="1"/>
  <c r="K527" i="1"/>
  <c r="T526" i="1"/>
  <c r="K526" i="1"/>
  <c r="T525" i="1"/>
  <c r="K525" i="1"/>
  <c r="T524" i="1"/>
  <c r="K524" i="1"/>
  <c r="T523" i="1"/>
  <c r="K523" i="1"/>
  <c r="T522" i="1"/>
  <c r="K522" i="1"/>
  <c r="T521" i="1"/>
  <c r="K521" i="1"/>
  <c r="T520" i="1"/>
  <c r="K520" i="1"/>
  <c r="T519" i="1"/>
  <c r="K519" i="1"/>
  <c r="T518" i="1"/>
  <c r="K518" i="1"/>
  <c r="T517" i="1"/>
  <c r="K517" i="1"/>
  <c r="T516" i="1"/>
  <c r="K516" i="1"/>
  <c r="T515" i="1"/>
  <c r="K515" i="1"/>
  <c r="T514" i="1"/>
  <c r="K514" i="1"/>
  <c r="T513" i="1"/>
  <c r="K513" i="1"/>
  <c r="T512" i="1"/>
  <c r="K512" i="1"/>
  <c r="T511" i="1"/>
  <c r="K511" i="1"/>
  <c r="T510" i="1"/>
  <c r="K510" i="1"/>
  <c r="T509" i="1"/>
  <c r="K509" i="1"/>
  <c r="T508" i="1"/>
  <c r="K508" i="1"/>
  <c r="T507" i="1"/>
  <c r="K507" i="1"/>
  <c r="T506" i="1"/>
  <c r="K506" i="1"/>
  <c r="T505" i="1"/>
  <c r="K505" i="1"/>
  <c r="T504" i="1"/>
  <c r="K504" i="1"/>
  <c r="T503" i="1"/>
  <c r="K503" i="1"/>
  <c r="T502" i="1"/>
  <c r="K502" i="1"/>
  <c r="T501" i="1"/>
  <c r="K501" i="1"/>
  <c r="T500" i="1"/>
  <c r="K500" i="1"/>
  <c r="T499" i="1"/>
  <c r="K499" i="1"/>
  <c r="T498" i="1"/>
  <c r="K498" i="1"/>
  <c r="T497" i="1"/>
  <c r="K497" i="1"/>
  <c r="T496" i="1"/>
  <c r="K496" i="1"/>
  <c r="T495" i="1"/>
  <c r="K495" i="1"/>
  <c r="T494" i="1"/>
  <c r="K494" i="1"/>
  <c r="T493" i="1"/>
  <c r="K493" i="1"/>
  <c r="T492" i="1"/>
  <c r="K492" i="1"/>
  <c r="T491" i="1"/>
  <c r="K491" i="1"/>
  <c r="T490" i="1"/>
  <c r="K490" i="1"/>
  <c r="T489" i="1"/>
  <c r="K489" i="1"/>
  <c r="T488" i="1"/>
  <c r="K488" i="1"/>
  <c r="T487" i="1"/>
  <c r="K487" i="1"/>
  <c r="T486" i="1"/>
  <c r="K486" i="1"/>
  <c r="T485" i="1"/>
  <c r="K485" i="1"/>
  <c r="T484" i="1"/>
  <c r="K484" i="1"/>
  <c r="T483" i="1"/>
  <c r="K483" i="1"/>
  <c r="T482" i="1"/>
  <c r="K482" i="1"/>
  <c r="T481" i="1"/>
  <c r="K481" i="1"/>
  <c r="T480" i="1"/>
  <c r="K480" i="1"/>
  <c r="T479" i="1"/>
  <c r="K479" i="1"/>
  <c r="T478" i="1"/>
  <c r="K478" i="1"/>
  <c r="T477" i="1"/>
  <c r="K477" i="1"/>
  <c r="T476" i="1"/>
  <c r="K476" i="1"/>
  <c r="T475" i="1"/>
  <c r="K475" i="1"/>
  <c r="T474" i="1"/>
  <c r="K474" i="1"/>
  <c r="T473" i="1"/>
  <c r="K473" i="1"/>
  <c r="T472" i="1"/>
  <c r="K472" i="1"/>
  <c r="T471" i="1"/>
  <c r="K471" i="1"/>
  <c r="T470" i="1"/>
  <c r="K470" i="1"/>
  <c r="T469" i="1"/>
  <c r="K469" i="1"/>
  <c r="T468" i="1"/>
  <c r="K468" i="1"/>
  <c r="T467" i="1"/>
  <c r="K467" i="1"/>
  <c r="T466" i="1"/>
  <c r="K466" i="1"/>
  <c r="T465" i="1"/>
  <c r="K465" i="1"/>
  <c r="T464" i="1"/>
  <c r="K464" i="1"/>
  <c r="T463" i="1"/>
  <c r="K463" i="1"/>
  <c r="T462" i="1"/>
  <c r="K462" i="1"/>
  <c r="T461" i="1"/>
  <c r="K461" i="1"/>
  <c r="T460" i="1"/>
  <c r="K460" i="1"/>
  <c r="T459" i="1"/>
  <c r="K459" i="1"/>
  <c r="T458" i="1"/>
  <c r="K458" i="1"/>
  <c r="T457" i="1"/>
  <c r="K457" i="1"/>
  <c r="T456" i="1"/>
  <c r="K456" i="1"/>
  <c r="T455" i="1"/>
  <c r="K455" i="1"/>
  <c r="T454" i="1"/>
  <c r="K454" i="1"/>
  <c r="T453" i="1"/>
  <c r="K453" i="1"/>
  <c r="T452" i="1"/>
  <c r="K452" i="1"/>
  <c r="T451" i="1"/>
  <c r="K451" i="1"/>
  <c r="T450" i="1"/>
  <c r="K450" i="1"/>
  <c r="T449" i="1"/>
  <c r="K449" i="1"/>
  <c r="T448" i="1"/>
  <c r="K448" i="1"/>
  <c r="T447" i="1"/>
  <c r="K447" i="1"/>
  <c r="T446" i="1"/>
  <c r="K446" i="1"/>
  <c r="T445" i="1"/>
  <c r="K445" i="1"/>
  <c r="T444" i="1"/>
  <c r="K444" i="1"/>
  <c r="T443" i="1"/>
  <c r="K443" i="1"/>
  <c r="T442" i="1"/>
  <c r="K442" i="1"/>
  <c r="T441" i="1"/>
  <c r="K441" i="1"/>
  <c r="T440" i="1"/>
  <c r="K440" i="1"/>
  <c r="T439" i="1"/>
  <c r="K439" i="1"/>
  <c r="T438" i="1"/>
  <c r="K438" i="1"/>
  <c r="T433" i="1"/>
  <c r="T432" i="1"/>
  <c r="K432" i="1"/>
  <c r="T431" i="1"/>
  <c r="K431" i="1"/>
  <c r="T430" i="1"/>
  <c r="K430" i="1"/>
  <c r="T429" i="1"/>
  <c r="K429" i="1"/>
  <c r="T428" i="1"/>
  <c r="K428" i="1"/>
  <c r="T427" i="1"/>
  <c r="K427" i="1"/>
  <c r="T426" i="1"/>
  <c r="K426" i="1"/>
  <c r="T425" i="1"/>
  <c r="K425" i="1"/>
  <c r="T424" i="1"/>
  <c r="K424" i="1"/>
  <c r="T422" i="1"/>
  <c r="K422" i="1"/>
  <c r="T421" i="1"/>
  <c r="K421" i="1"/>
  <c r="T420" i="1"/>
  <c r="K420" i="1"/>
  <c r="T419" i="1"/>
  <c r="K419" i="1"/>
  <c r="T418" i="1"/>
  <c r="K418" i="1"/>
  <c r="T410" i="1"/>
  <c r="K410" i="1"/>
  <c r="T409" i="1"/>
  <c r="K409" i="1"/>
  <c r="T408" i="1"/>
  <c r="K408" i="1"/>
  <c r="T407" i="1"/>
  <c r="K407" i="1"/>
  <c r="T406" i="1"/>
  <c r="K406" i="1"/>
  <c r="T405" i="1"/>
  <c r="K405" i="1"/>
  <c r="T404" i="1"/>
  <c r="K404" i="1"/>
  <c r="T402" i="1"/>
  <c r="K402" i="1"/>
  <c r="T401" i="1"/>
  <c r="K401" i="1"/>
  <c r="T400" i="1"/>
  <c r="K400" i="1"/>
  <c r="T399" i="1"/>
  <c r="K399" i="1"/>
  <c r="T398" i="1"/>
  <c r="K398" i="1"/>
  <c r="T397" i="1"/>
  <c r="K397" i="1"/>
  <c r="T396" i="1"/>
  <c r="K396" i="1"/>
  <c r="T394" i="1"/>
  <c r="K394" i="1"/>
  <c r="T393" i="1"/>
  <c r="K393" i="1"/>
  <c r="T392" i="1"/>
  <c r="K392" i="1"/>
  <c r="T391" i="1"/>
  <c r="K391" i="1"/>
  <c r="T390" i="1"/>
  <c r="K390" i="1"/>
  <c r="T389" i="1"/>
  <c r="K389" i="1"/>
  <c r="T388" i="1"/>
  <c r="K388" i="1"/>
  <c r="T387" i="1"/>
  <c r="K387" i="1"/>
  <c r="T386" i="1"/>
  <c r="K386" i="1"/>
  <c r="T385" i="1"/>
  <c r="K385" i="1"/>
  <c r="T384" i="1"/>
  <c r="K384" i="1"/>
  <c r="T383" i="1"/>
  <c r="K383" i="1"/>
  <c r="T382" i="1"/>
  <c r="K382" i="1"/>
  <c r="T381" i="1"/>
  <c r="K381" i="1"/>
  <c r="T380" i="1"/>
  <c r="K380" i="1"/>
  <c r="T379" i="1"/>
  <c r="K379" i="1"/>
  <c r="T376" i="1"/>
  <c r="K376" i="1"/>
  <c r="T375" i="1"/>
  <c r="K375" i="1"/>
  <c r="T374" i="1"/>
  <c r="K374" i="1"/>
  <c r="T371" i="1"/>
  <c r="K371" i="1"/>
  <c r="T370" i="1"/>
  <c r="K370" i="1"/>
  <c r="T369" i="1"/>
  <c r="K369" i="1"/>
  <c r="T368" i="1"/>
  <c r="K368" i="1"/>
  <c r="T367" i="1"/>
  <c r="K367" i="1"/>
  <c r="T366" i="1"/>
  <c r="K366" i="1"/>
  <c r="T364" i="1"/>
  <c r="K364" i="1"/>
  <c r="J363" i="1"/>
  <c r="T362" i="1"/>
  <c r="K362" i="1"/>
  <c r="J362" i="1"/>
  <c r="T361" i="1"/>
  <c r="K361" i="1"/>
  <c r="T360" i="1"/>
  <c r="K360" i="1"/>
  <c r="T359" i="1"/>
  <c r="K359" i="1"/>
  <c r="T358" i="1"/>
  <c r="K358" i="1"/>
  <c r="T357" i="1"/>
  <c r="K357" i="1"/>
  <c r="T356" i="1"/>
  <c r="K356" i="1"/>
  <c r="T354" i="1"/>
  <c r="K354" i="1"/>
  <c r="T353" i="1"/>
  <c r="K353" i="1"/>
  <c r="T352" i="1"/>
  <c r="K352" i="1"/>
  <c r="T351" i="1"/>
  <c r="K351" i="1"/>
  <c r="T349" i="1"/>
  <c r="K349" i="1"/>
  <c r="T348" i="1"/>
  <c r="K348" i="1"/>
  <c r="T346" i="1"/>
  <c r="K346" i="1"/>
  <c r="T345" i="1"/>
  <c r="K345" i="1"/>
  <c r="T344" i="1"/>
  <c r="K344" i="1"/>
  <c r="T341" i="1"/>
  <c r="T339" i="1"/>
  <c r="K339" i="1"/>
  <c r="U333" i="1"/>
  <c r="T333" i="1"/>
  <c r="K333" i="1"/>
  <c r="U324" i="1"/>
  <c r="U779" i="1" s="1"/>
  <c r="K324" i="1"/>
  <c r="T323" i="1"/>
  <c r="K323" i="1"/>
  <c r="T322" i="1"/>
  <c r="K322" i="1"/>
  <c r="T321" i="1"/>
  <c r="K321" i="1"/>
  <c r="T320" i="1"/>
  <c r="K320" i="1"/>
  <c r="T319" i="1"/>
  <c r="K319" i="1"/>
  <c r="T318" i="1"/>
  <c r="K318" i="1"/>
  <c r="T317" i="1"/>
  <c r="K317" i="1"/>
  <c r="T316" i="1"/>
  <c r="K316" i="1"/>
  <c r="T315" i="1"/>
  <c r="K315" i="1"/>
  <c r="T314" i="1"/>
  <c r="K314" i="1"/>
  <c r="T313" i="1"/>
  <c r="K313" i="1"/>
  <c r="T312" i="1"/>
  <c r="K312" i="1"/>
  <c r="T311" i="1"/>
  <c r="K311" i="1"/>
  <c r="T310" i="1"/>
  <c r="K310" i="1"/>
  <c r="T309" i="1"/>
  <c r="K309" i="1"/>
  <c r="T308" i="1"/>
  <c r="K308" i="1"/>
  <c r="T307" i="1"/>
  <c r="K307" i="1"/>
  <c r="T306" i="1"/>
  <c r="K306" i="1"/>
  <c r="T305" i="1"/>
  <c r="K305" i="1"/>
  <c r="T304" i="1"/>
  <c r="K304" i="1"/>
  <c r="T303" i="1"/>
  <c r="K303" i="1"/>
  <c r="T302" i="1"/>
  <c r="K302" i="1"/>
  <c r="T301" i="1"/>
  <c r="K301" i="1"/>
  <c r="T300" i="1"/>
  <c r="K300" i="1"/>
  <c r="T299" i="1"/>
  <c r="K299" i="1"/>
  <c r="T298" i="1"/>
  <c r="K298" i="1"/>
  <c r="T297" i="1"/>
  <c r="K297" i="1"/>
  <c r="T296" i="1"/>
  <c r="K296" i="1"/>
  <c r="T295" i="1"/>
  <c r="K295" i="1"/>
  <c r="T294" i="1"/>
  <c r="K294" i="1"/>
  <c r="T293" i="1"/>
  <c r="K293" i="1"/>
  <c r="T292" i="1"/>
  <c r="K292" i="1"/>
  <c r="T291" i="1"/>
  <c r="K291" i="1"/>
  <c r="T290" i="1"/>
  <c r="K290" i="1"/>
  <c r="T289" i="1"/>
  <c r="K289" i="1"/>
  <c r="T288" i="1"/>
  <c r="K288" i="1"/>
  <c r="T287" i="1"/>
  <c r="K287" i="1"/>
  <c r="T286" i="1"/>
  <c r="K286" i="1"/>
  <c r="T285" i="1"/>
  <c r="K285" i="1"/>
  <c r="T284" i="1"/>
  <c r="K284" i="1"/>
  <c r="T283" i="1"/>
  <c r="K283" i="1"/>
  <c r="T282" i="1"/>
  <c r="K282" i="1"/>
  <c r="T281" i="1"/>
  <c r="K281" i="1"/>
  <c r="T280" i="1"/>
  <c r="K280" i="1"/>
  <c r="T279" i="1"/>
  <c r="K279" i="1"/>
  <c r="T278" i="1"/>
  <c r="K278" i="1"/>
  <c r="T277" i="1"/>
  <c r="K277" i="1"/>
  <c r="T276" i="1"/>
  <c r="K276" i="1"/>
  <c r="T275" i="1"/>
  <c r="K275" i="1"/>
  <c r="T274" i="1"/>
  <c r="K274" i="1"/>
  <c r="T273" i="1"/>
  <c r="K273" i="1"/>
  <c r="T272" i="1"/>
  <c r="K272" i="1"/>
  <c r="T271" i="1"/>
  <c r="K271" i="1"/>
  <c r="T270" i="1"/>
  <c r="K270" i="1"/>
  <c r="T269" i="1"/>
  <c r="K269" i="1"/>
  <c r="T268" i="1"/>
  <c r="K268" i="1"/>
  <c r="T267" i="1"/>
  <c r="K267" i="1"/>
  <c r="T266" i="1"/>
  <c r="K266" i="1"/>
  <c r="T265" i="1"/>
  <c r="K265" i="1"/>
  <c r="T264" i="1"/>
  <c r="K264" i="1"/>
  <c r="T263" i="1"/>
  <c r="K263" i="1"/>
  <c r="T262" i="1"/>
  <c r="K262" i="1"/>
  <c r="T261" i="1"/>
  <c r="K261" i="1"/>
  <c r="T260" i="1"/>
  <c r="K260" i="1"/>
  <c r="T259" i="1"/>
  <c r="K259" i="1"/>
  <c r="T258" i="1"/>
  <c r="K258" i="1"/>
  <c r="T257" i="1"/>
  <c r="K257" i="1"/>
  <c r="T256" i="1"/>
  <c r="K256" i="1"/>
  <c r="T255" i="1"/>
  <c r="K255" i="1"/>
  <c r="T254" i="1"/>
  <c r="K254" i="1"/>
  <c r="T253" i="1"/>
  <c r="K253" i="1"/>
  <c r="T252" i="1"/>
  <c r="K252" i="1"/>
  <c r="T251" i="1"/>
  <c r="K251" i="1"/>
  <c r="T250" i="1"/>
  <c r="K250" i="1"/>
  <c r="T249" i="1"/>
  <c r="K249" i="1"/>
  <c r="T248" i="1"/>
  <c r="K248" i="1"/>
  <c r="T247" i="1"/>
  <c r="K247" i="1"/>
  <c r="T246" i="1"/>
  <c r="K246" i="1"/>
  <c r="T245" i="1"/>
  <c r="K245" i="1"/>
  <c r="T244" i="1"/>
  <c r="K244" i="1"/>
  <c r="T243" i="1"/>
  <c r="K243" i="1"/>
  <c r="T242" i="1"/>
  <c r="K242" i="1"/>
  <c r="T241" i="1"/>
  <c r="K241" i="1"/>
  <c r="T240" i="1"/>
  <c r="K240" i="1"/>
  <c r="T239" i="1"/>
  <c r="K239" i="1"/>
  <c r="T238" i="1"/>
  <c r="K238" i="1"/>
  <c r="T237" i="1"/>
  <c r="K237" i="1"/>
  <c r="T236" i="1"/>
  <c r="K236" i="1"/>
  <c r="T235" i="1"/>
  <c r="K235" i="1"/>
  <c r="T234" i="1"/>
  <c r="K234" i="1"/>
  <c r="T233" i="1"/>
  <c r="K233" i="1"/>
  <c r="T232" i="1"/>
  <c r="K232" i="1"/>
  <c r="T231" i="1"/>
  <c r="K231" i="1"/>
  <c r="T230" i="1"/>
  <c r="K230" i="1"/>
  <c r="T229" i="1"/>
  <c r="K229" i="1"/>
  <c r="T228" i="1"/>
  <c r="K228" i="1"/>
  <c r="T227" i="1"/>
  <c r="K227" i="1"/>
  <c r="T226" i="1"/>
  <c r="K226" i="1"/>
  <c r="T225" i="1"/>
  <c r="K225" i="1"/>
  <c r="T224" i="1"/>
  <c r="K224" i="1"/>
  <c r="T223" i="1"/>
  <c r="K223" i="1"/>
  <c r="T222" i="1"/>
  <c r="K222" i="1"/>
  <c r="T221" i="1"/>
  <c r="K221" i="1"/>
  <c r="T220" i="1"/>
  <c r="K220" i="1"/>
  <c r="T219" i="1"/>
  <c r="K219" i="1"/>
  <c r="T218" i="1"/>
  <c r="K218" i="1"/>
  <c r="T217" i="1"/>
  <c r="K217" i="1"/>
  <c r="T216" i="1"/>
  <c r="K216" i="1"/>
  <c r="T215" i="1"/>
  <c r="K215" i="1"/>
  <c r="T214" i="1"/>
  <c r="K214" i="1"/>
  <c r="T213" i="1"/>
  <c r="K213" i="1"/>
  <c r="T212" i="1"/>
  <c r="K212" i="1"/>
  <c r="T211" i="1"/>
  <c r="K211" i="1"/>
  <c r="T210" i="1"/>
  <c r="K210" i="1"/>
  <c r="T209" i="1"/>
  <c r="K209" i="1"/>
  <c r="T208" i="1"/>
  <c r="K208" i="1"/>
  <c r="T207" i="1"/>
  <c r="K207" i="1"/>
  <c r="T206" i="1"/>
  <c r="K206" i="1"/>
  <c r="T205" i="1"/>
  <c r="K205" i="1"/>
  <c r="T204" i="1"/>
  <c r="K204" i="1"/>
  <c r="T203" i="1"/>
  <c r="K203" i="1"/>
  <c r="T202" i="1"/>
  <c r="K202" i="1"/>
  <c r="T201" i="1"/>
  <c r="K201" i="1"/>
  <c r="T200" i="1"/>
  <c r="K200" i="1"/>
  <c r="T199" i="1"/>
  <c r="K199" i="1"/>
  <c r="T198" i="1"/>
  <c r="K198" i="1"/>
  <c r="T197" i="1"/>
  <c r="K197" i="1"/>
  <c r="T195" i="1"/>
  <c r="K195" i="1"/>
  <c r="T193" i="1"/>
  <c r="K193" i="1"/>
  <c r="K191" i="1"/>
  <c r="T190" i="1"/>
  <c r="K190" i="1"/>
  <c r="T187" i="1"/>
  <c r="K187" i="1"/>
  <c r="T185" i="1"/>
  <c r="K185" i="1"/>
  <c r="T184" i="1"/>
  <c r="K184" i="1"/>
  <c r="T183" i="1"/>
  <c r="K183" i="1"/>
  <c r="T182" i="1"/>
  <c r="K182" i="1"/>
  <c r="T181" i="1"/>
  <c r="K181" i="1"/>
  <c r="T179" i="1"/>
  <c r="K179" i="1"/>
  <c r="T178" i="1"/>
  <c r="K178" i="1"/>
  <c r="T177" i="1"/>
  <c r="K177" i="1"/>
  <c r="T176" i="1"/>
  <c r="K176" i="1"/>
  <c r="V175" i="1"/>
  <c r="T175" i="1" s="1"/>
  <c r="K175" i="1"/>
  <c r="T174" i="1"/>
  <c r="K174" i="1"/>
  <c r="T173" i="1"/>
  <c r="K173" i="1"/>
  <c r="T172" i="1"/>
  <c r="K172" i="1"/>
  <c r="T171" i="1"/>
  <c r="K171" i="1"/>
  <c r="T170" i="1"/>
  <c r="K170" i="1"/>
  <c r="T168" i="1"/>
  <c r="K168" i="1"/>
  <c r="T167" i="1"/>
  <c r="K167" i="1"/>
  <c r="T166" i="1"/>
  <c r="K166" i="1"/>
  <c r="T165" i="1"/>
  <c r="K165" i="1"/>
  <c r="T164" i="1"/>
  <c r="K164" i="1"/>
  <c r="T163" i="1"/>
  <c r="K163" i="1"/>
  <c r="T162" i="1"/>
  <c r="K162" i="1"/>
  <c r="T161" i="1"/>
  <c r="K161" i="1"/>
  <c r="T160" i="1"/>
  <c r="K160" i="1"/>
  <c r="T159" i="1"/>
  <c r="K159" i="1"/>
  <c r="T158" i="1"/>
  <c r="K158" i="1"/>
  <c r="T157" i="1"/>
  <c r="K157" i="1"/>
  <c r="T156" i="1"/>
  <c r="K156" i="1"/>
  <c r="T155" i="1"/>
  <c r="K155" i="1"/>
  <c r="T154" i="1"/>
  <c r="K154" i="1"/>
  <c r="T153" i="1"/>
  <c r="K153" i="1"/>
  <c r="T152" i="1"/>
  <c r="K152" i="1"/>
  <c r="T151" i="1"/>
  <c r="K151" i="1"/>
  <c r="T150" i="1"/>
  <c r="K150" i="1"/>
  <c r="T149" i="1"/>
  <c r="K149" i="1"/>
  <c r="T148" i="1"/>
  <c r="K148" i="1"/>
  <c r="T147" i="1"/>
  <c r="K147" i="1"/>
  <c r="T146" i="1"/>
  <c r="K146" i="1"/>
  <c r="T144" i="1"/>
  <c r="K144" i="1"/>
  <c r="T143" i="1"/>
  <c r="K143" i="1"/>
  <c r="U134" i="1"/>
  <c r="T134" i="1"/>
  <c r="S134" i="1"/>
  <c r="L134" i="1"/>
  <c r="K134" i="1" s="1"/>
  <c r="T133" i="1"/>
  <c r="K133" i="1"/>
  <c r="T132" i="1"/>
  <c r="K132" i="1"/>
  <c r="T131" i="1"/>
  <c r="K131" i="1"/>
  <c r="T128" i="1"/>
  <c r="K128" i="1"/>
  <c r="T127" i="1"/>
  <c r="K127" i="1"/>
  <c r="T126" i="1"/>
  <c r="K126" i="1"/>
  <c r="T125" i="1"/>
  <c r="K125" i="1"/>
  <c r="T122" i="1"/>
  <c r="K122" i="1"/>
  <c r="T121" i="1"/>
  <c r="K121" i="1"/>
  <c r="T120" i="1"/>
  <c r="K120" i="1"/>
  <c r="T119" i="1"/>
  <c r="K119" i="1"/>
  <c r="T118" i="1"/>
  <c r="K118" i="1"/>
  <c r="T117" i="1"/>
  <c r="K117" i="1"/>
  <c r="T116" i="1"/>
  <c r="K116" i="1"/>
  <c r="T115" i="1"/>
  <c r="K115" i="1"/>
  <c r="T111" i="1"/>
  <c r="K111" i="1"/>
  <c r="T110" i="1"/>
  <c r="K110" i="1"/>
  <c r="T109" i="1"/>
  <c r="K109" i="1"/>
  <c r="T108" i="1"/>
  <c r="K108" i="1"/>
  <c r="T107" i="1"/>
  <c r="K107" i="1"/>
  <c r="T106" i="1"/>
  <c r="K106" i="1"/>
  <c r="T105" i="1"/>
  <c r="K105" i="1"/>
  <c r="T104" i="1"/>
  <c r="K104" i="1"/>
  <c r="T103" i="1"/>
  <c r="K103" i="1"/>
  <c r="T102" i="1"/>
  <c r="K102" i="1"/>
  <c r="T99" i="1"/>
  <c r="K99" i="1"/>
  <c r="T98" i="1"/>
  <c r="K98" i="1"/>
  <c r="T97" i="1"/>
  <c r="T96" i="1"/>
  <c r="K96" i="1"/>
  <c r="T95" i="1"/>
  <c r="K95" i="1"/>
  <c r="T91" i="1"/>
  <c r="K91" i="1"/>
  <c r="T90" i="1"/>
  <c r="K90" i="1"/>
  <c r="T89" i="1"/>
  <c r="K89" i="1"/>
  <c r="T88" i="1"/>
  <c r="K88" i="1"/>
  <c r="T87" i="1"/>
  <c r="K87" i="1"/>
  <c r="T86" i="1"/>
  <c r="K86" i="1"/>
  <c r="T85" i="1"/>
  <c r="K85" i="1"/>
  <c r="T84" i="1"/>
  <c r="K84" i="1"/>
  <c r="T75" i="1"/>
  <c r="K75" i="1"/>
  <c r="T74" i="1"/>
  <c r="K74" i="1"/>
  <c r="T73" i="1"/>
  <c r="K73" i="1"/>
  <c r="T72" i="1"/>
  <c r="K72" i="1"/>
  <c r="T71" i="1"/>
  <c r="K71" i="1"/>
  <c r="T70" i="1"/>
  <c r="K70" i="1"/>
  <c r="U69" i="1"/>
  <c r="T69" i="1"/>
  <c r="K69" i="1"/>
  <c r="T68" i="1"/>
  <c r="K68" i="1"/>
  <c r="T67" i="1"/>
  <c r="K67" i="1"/>
  <c r="T66" i="1"/>
  <c r="K66" i="1"/>
  <c r="T65" i="1"/>
  <c r="K65" i="1"/>
  <c r="T63" i="1"/>
  <c r="K63" i="1"/>
  <c r="T62" i="1"/>
  <c r="K62" i="1"/>
  <c r="T61" i="1"/>
  <c r="K61" i="1"/>
  <c r="T59" i="1"/>
  <c r="K59" i="1"/>
  <c r="T54" i="1"/>
  <c r="K54" i="1"/>
  <c r="T53" i="1"/>
  <c r="K53" i="1"/>
  <c r="T51" i="1"/>
  <c r="M51" i="1"/>
  <c r="K51" i="1"/>
  <c r="T50" i="1"/>
  <c r="K50" i="1"/>
  <c r="T49" i="1"/>
  <c r="K49" i="1"/>
  <c r="J49" i="1"/>
  <c r="T48" i="1"/>
  <c r="K48" i="1"/>
  <c r="T47" i="1"/>
  <c r="K47" i="1"/>
  <c r="T46" i="1"/>
  <c r="K46" i="1"/>
  <c r="T44" i="1"/>
  <c r="T43" i="1"/>
  <c r="K43" i="1"/>
  <c r="T42" i="1"/>
  <c r="K42" i="1"/>
  <c r="T41" i="1"/>
  <c r="K41" i="1"/>
  <c r="T38" i="1"/>
  <c r="K38" i="1"/>
  <c r="T37" i="1"/>
  <c r="K37" i="1"/>
  <c r="T36" i="1"/>
  <c r="K36" i="1"/>
  <c r="T35" i="1"/>
  <c r="K35" i="1"/>
  <c r="T34" i="1"/>
  <c r="K34" i="1"/>
  <c r="T33" i="1"/>
  <c r="K33" i="1"/>
  <c r="T32" i="1"/>
  <c r="K32" i="1"/>
  <c r="T31" i="1"/>
  <c r="K31" i="1"/>
  <c r="T30" i="1"/>
  <c r="K30" i="1"/>
  <c r="T28" i="1"/>
  <c r="L28" i="1"/>
  <c r="K28" i="1" s="1"/>
  <c r="T26" i="1"/>
  <c r="K26" i="1"/>
  <c r="T25" i="1"/>
  <c r="K25" i="1"/>
  <c r="T24" i="1"/>
  <c r="K24" i="1"/>
  <c r="T23" i="1"/>
  <c r="K23" i="1"/>
  <c r="T22" i="1"/>
  <c r="K22" i="1"/>
  <c r="T21" i="1"/>
  <c r="K21" i="1"/>
  <c r="T20" i="1"/>
  <c r="K20" i="1"/>
  <c r="T19" i="1"/>
  <c r="K19" i="1"/>
  <c r="T18" i="1"/>
  <c r="K18" i="1"/>
  <c r="T17" i="1"/>
  <c r="K17" i="1"/>
  <c r="T16" i="1"/>
  <c r="K16" i="1"/>
  <c r="T15" i="1"/>
  <c r="K15" i="1"/>
  <c r="T14" i="1"/>
  <c r="K14" i="1"/>
  <c r="T13" i="1"/>
  <c r="K13" i="1"/>
  <c r="T12" i="1"/>
  <c r="K12" i="1"/>
  <c r="T11" i="1"/>
  <c r="K11" i="1"/>
  <c r="T10" i="1"/>
  <c r="K10" i="1"/>
  <c r="T9" i="1"/>
  <c r="K9" i="1"/>
  <c r="T8" i="1"/>
  <c r="K8" i="1"/>
  <c r="T7" i="1"/>
  <c r="K7" i="1"/>
  <c r="T6" i="1"/>
  <c r="K6" i="1"/>
  <c r="T5" i="1"/>
  <c r="K5" i="1"/>
  <c r="U4" i="1"/>
  <c r="T4" i="1" s="1"/>
  <c r="K4" i="1"/>
  <c r="T3" i="1"/>
  <c r="K3" i="1"/>
  <c r="K779" i="1" l="1"/>
  <c r="K788" i="1" s="1"/>
  <c r="K791" i="1" s="1"/>
  <c r="V779" i="1"/>
  <c r="T324" i="1"/>
  <c r="T779" i="1" s="1"/>
  <c r="T788" i="1" s="1"/>
  <c r="T791" i="1" s="1"/>
</calcChain>
</file>

<file path=xl/comments1.xml><?xml version="1.0" encoding="utf-8"?>
<comments xmlns="http://schemas.openxmlformats.org/spreadsheetml/2006/main">
  <authors>
    <author>Astrid Sepulveda</author>
    <author>Asus</author>
  </authors>
  <commentList>
    <comment ref="E68" authorId="0" shapeId="0">
      <text>
        <r>
          <rPr>
            <b/>
            <sz val="9"/>
            <color indexed="81"/>
            <rFont val="Tahoma"/>
            <family val="2"/>
          </rPr>
          <t>Astrid Sepulveda:</t>
        </r>
        <r>
          <rPr>
            <sz val="9"/>
            <color indexed="81"/>
            <rFont val="Tahoma"/>
            <family val="2"/>
          </rPr>
          <t xml:space="preserve">
Habian 20 programas pero es solo 1</t>
        </r>
      </text>
    </comment>
    <comment ref="AD324" authorId="1" shapeId="0">
      <text>
        <r>
          <rPr>
            <b/>
            <sz val="9"/>
            <color indexed="81"/>
            <rFont val="Tahoma"/>
            <family val="2"/>
          </rPr>
          <t xml:space="preserve">total es 1,737,400,000 se divide en 4 metas para atender colegios, edificaciones, vias y parques </t>
        </r>
      </text>
    </comment>
    <comment ref="AD696" authorId="1" shapeId="0">
      <text>
        <r>
          <rPr>
            <b/>
            <sz val="9"/>
            <color indexed="81"/>
            <rFont val="Tahoma"/>
            <family val="2"/>
          </rPr>
          <t xml:space="preserve">total es 1,737,400,000 se divide en 4 metas para atender colegios, edificaciones, vias y parques </t>
        </r>
      </text>
    </comment>
    <comment ref="AD705" authorId="1" shapeId="0">
      <text>
        <r>
          <rPr>
            <b/>
            <sz val="9"/>
            <color indexed="81"/>
            <rFont val="Tahoma"/>
            <family val="2"/>
          </rPr>
          <t xml:space="preserve">total es 1,737,400,000 se divide en 4 metas para atender colegios, edificaciones, vias y parques </t>
        </r>
      </text>
    </comment>
    <comment ref="AD708" authorId="1" shapeId="0">
      <text>
        <r>
          <rPr>
            <b/>
            <sz val="9"/>
            <color indexed="81"/>
            <rFont val="Tahoma"/>
            <family val="2"/>
          </rPr>
          <t xml:space="preserve">total es 1,737,400,000 se divide en 4 metas para atender colegios, edificaciones, vias y parques </t>
        </r>
      </text>
    </comment>
  </commentList>
</comments>
</file>

<file path=xl/sharedStrings.xml><?xml version="1.0" encoding="utf-8"?>
<sst xmlns="http://schemas.openxmlformats.org/spreadsheetml/2006/main" count="6177" uniqueCount="1160">
  <si>
    <t>AÑO 4</t>
  </si>
  <si>
    <t>PLAN DE ACCIÓN 2019</t>
  </si>
  <si>
    <t>Dimensión Estratégica</t>
  </si>
  <si>
    <t>Sector de inversion</t>
  </si>
  <si>
    <t>Programa</t>
  </si>
  <si>
    <t xml:space="preserve">No.  Meta </t>
  </si>
  <si>
    <t>META DE PRODUCTO AJUSTADA</t>
  </si>
  <si>
    <t>INDICADOR AJUSTADO</t>
  </si>
  <si>
    <t>Línea Base (Referente)</t>
  </si>
  <si>
    <t>Comportamiento</t>
  </si>
  <si>
    <t xml:space="preserve">Valor esperado de la meta de producto para el cuatrienio </t>
  </si>
  <si>
    <t>Valor Esperado De la meta de Producto Año 4</t>
  </si>
  <si>
    <t>Total de Recursos PROGRAMADOS</t>
  </si>
  <si>
    <t>Recurso Propio</t>
  </si>
  <si>
    <t xml:space="preserve">SGp. Especifico </t>
  </si>
  <si>
    <t xml:space="preserve">Sep.  Libre Inversión </t>
  </si>
  <si>
    <t xml:space="preserve">Aportes  Nación </t>
  </si>
  <si>
    <t>Aportes  Dpto.</t>
  </si>
  <si>
    <t>SGR.</t>
  </si>
  <si>
    <t>Crédito</t>
  </si>
  <si>
    <t xml:space="preserve">Otros Ingresos </t>
  </si>
  <si>
    <t>Total de Recursos EJECUTADOS</t>
  </si>
  <si>
    <t>N° META</t>
  </si>
  <si>
    <t xml:space="preserve">ACTIVIDADES PROGRAMADAS </t>
  </si>
  <si>
    <t>UNIDAD DE MEDIDA</t>
  </si>
  <si>
    <t>VALOR ACTIVIDAD PROGRAMADA 2019</t>
  </si>
  <si>
    <t>ACTIVIDAD EJECUTADA 2019</t>
  </si>
  <si>
    <t xml:space="preserve">FECHA DE INICIO DE LA ACTIVIDAD      </t>
  </si>
  <si>
    <t xml:space="preserve">FECHA DE TERMINACION DE LA ACTIVIDAD </t>
  </si>
  <si>
    <t>RECURSOS PROGRAMADOS</t>
  </si>
  <si>
    <t>RECURSOS EJECUTADOS</t>
  </si>
  <si>
    <t>RESPONSABLE</t>
  </si>
  <si>
    <t xml:space="preserve"> 1.Tejido Social Para la Paz. </t>
  </si>
  <si>
    <t>Justicia y seguridad</t>
  </si>
  <si>
    <t xml:space="preserve">1. Familia Eje de la Sociedad y Cuna de la Paz </t>
  </si>
  <si>
    <t>Un(1) Observatorio Social implementado y en operación. ODS 10</t>
  </si>
  <si>
    <t>Número de observatorios implementados y en operación</t>
  </si>
  <si>
    <t>I</t>
  </si>
  <si>
    <t>Apoyar al 100% el funcionamiento del observatorio social con 2 profesionales ( ingeniero y sociologo)</t>
  </si>
  <si>
    <t>Porcentaje</t>
  </si>
  <si>
    <t>SECRETARÍA DE PLANEACIÓN</t>
  </si>
  <si>
    <t>Dos(2) Comisarias de Familia en funcionamiento. ODS 10</t>
  </si>
  <si>
    <t>Número de Comisarias en funcionamiento</t>
  </si>
  <si>
    <t>M</t>
  </si>
  <si>
    <t>Garantizar al 100%  el funcionamiento de la Comisaria de Familia a través de equipo interdisciplinario ( nomina)</t>
  </si>
  <si>
    <t xml:space="preserve">SECRETARIA DE DESARROLLO SOCIAL </t>
  </si>
  <si>
    <t>Cuatro(4) programas de "Familia Escuela de unidad y transformación del Ser" formulados e implementados.</t>
  </si>
  <si>
    <t>Número de programas implementados.</t>
  </si>
  <si>
    <t xml:space="preserve">Implementar la fase II del programa  escuela de Unidad y transformación del ser </t>
  </si>
  <si>
    <t>Número</t>
  </si>
  <si>
    <t>Doce(12) Campañas de prevención de la violencia intrafamiliar. ODS 10</t>
  </si>
  <si>
    <t>Número de campañas de prevención de la violencia intrafamiliar</t>
  </si>
  <si>
    <t>Implementar una campaña contra la violencia intrafamiliar</t>
  </si>
  <si>
    <t>Atención a Grupos Vulnerables</t>
  </si>
  <si>
    <t>2. La Semilla del Futuro: Nuestra Primera Infancia.</t>
  </si>
  <si>
    <t xml:space="preserve">Siete (7) Centros de Desarrollo Infantil - CDI en funcionamiento.  ODS 10 </t>
  </si>
  <si>
    <t>Número de CDI en funcionamiento</t>
  </si>
  <si>
    <t>SECRETARIA DE DESARROLLO SOCIAL</t>
  </si>
  <si>
    <t>6.1</t>
  </si>
  <si>
    <t xml:space="preserve">Cinco(5) Centros de Desarrollo Integral - CDI en funcionamiento.  OPERACIÓN ODS 10 </t>
  </si>
  <si>
    <t>VF.  Garantizar al 100% la Operación jardín Infantil</t>
  </si>
  <si>
    <t>6.2</t>
  </si>
  <si>
    <t xml:space="preserve">Cinco(5) Centros de Desarrollo Integral - CDI en funcionamiento. MANTENIMIENTO DE  INFRAESTRUCTURA ODS 10 </t>
  </si>
  <si>
    <t xml:space="preserve">SECRETARIA DE OBRAS PUBLICAS </t>
  </si>
  <si>
    <t>6.3</t>
  </si>
  <si>
    <t xml:space="preserve">Dos(2) Nuevos Centros de Desarrollo Integral - CDI en funcionamiento.  ODS 10  </t>
  </si>
  <si>
    <t>Número de CDI creados en  funcionamiento</t>
  </si>
  <si>
    <t>Ochocientos(800) cupos para la atención integral de niños y niñas de primera infancia en la zona urbana.</t>
  </si>
  <si>
    <t>Número de cupos nuevos para niños y niñas de la primera infancia zona urbana</t>
  </si>
  <si>
    <t>Meta de resultado</t>
  </si>
  <si>
    <t>7.1</t>
  </si>
  <si>
    <t>setecientos veinte (720) cupos para la atención integral de niños y niñas de primera infancia en la zona urbana.</t>
  </si>
  <si>
    <t>7.2</t>
  </si>
  <si>
    <t>Ochenta(80)  nuevos cupos para la atención integral de niños y niñas de primera infancia en la zona urbana.</t>
  </si>
  <si>
    <t>Mil Nueve (1009) cupos garantizados para la atención integral de niños y niñas de primera infancia en la zona rural.</t>
  </si>
  <si>
    <t>Número de cupos nuevos para garantizados y niñas de la primera infancia zona rural</t>
  </si>
  <si>
    <t>8.1</t>
  </si>
  <si>
    <t>8.2</t>
  </si>
  <si>
    <t>Doscientos (200) cupos garantizados para la atención integral de niños y niñas de primera infancia en la zona rural.</t>
  </si>
  <si>
    <t>Un(1) programa de detección, e intervención de dificultades para el desarrollo integral de la primera infancia. ODS 10</t>
  </si>
  <si>
    <t>Número de programas de detección, e intervención de dificultades para el desarrollo integral de la primera infancia.</t>
  </si>
  <si>
    <t>Garantizar en los 5 Centros de Desarrollo del Infante la realización de actividades  de fonoaudiología, terapia ocupacional,  educadora especial y Bilinguismo</t>
  </si>
  <si>
    <t>Numero</t>
  </si>
  <si>
    <t xml:space="preserve">Doscientos veintidós(222) cupos disponibles  de transporte para niños y niñas de primera infancia. ODS 10 </t>
  </si>
  <si>
    <t>Número de Cupos disponibles de transporte para la primera infancia</t>
  </si>
  <si>
    <t xml:space="preserve">Garantizar la disponibilidad del servicio de  transporte de los niños y niñas del los   CDI (200 niños y niñas) </t>
  </si>
  <si>
    <t>Dos (2) Hogares Sustitutos en operación. Primera Infancia. ODS 10</t>
  </si>
  <si>
    <t>Número de Hogares Sustitutos en operación.</t>
  </si>
  <si>
    <t>COMPETENCIA ICBF</t>
  </si>
  <si>
    <t>11.1</t>
  </si>
  <si>
    <t>Un(1) Hogar Sustituto en funcionamiento. Primera infancia. ODS 10</t>
  </si>
  <si>
    <t>COMPETENCIA DEL ICBF</t>
  </si>
  <si>
    <t>11.2</t>
  </si>
  <si>
    <t>Un(1) Nuevo Hogar Sustituto creado y en funcionamiento. Primera infancia. ODS 10</t>
  </si>
  <si>
    <t>Número de Hogares Sustitutos creados y en funcionamiento</t>
  </si>
  <si>
    <t>Promoción del desarrollo</t>
  </si>
  <si>
    <t>Mil Quinientos(1500) cupos para niños de 0 a 5 años en actividades de Ciencia Tecnología Emprendimiento e innovación - CTEI ODS 10</t>
  </si>
  <si>
    <t>Número de actividades creadas de Ciencia Tecnología Emprendimiento e innovación - CTEI, dirigidas a la primera infancia.</t>
  </si>
  <si>
    <t>Ocho(8) alianzas estratégicas o convenios realizados para contribuir al desarrollo de la primera infancia.ODS</t>
  </si>
  <si>
    <t>Número de Alianzas estratégicas o convenios realizados para desarrollo de la primera infancia</t>
  </si>
  <si>
    <t>Quinientos (500) cupos garantizados para complemento nutricional a la Primera Infancia. ODS 10</t>
  </si>
  <si>
    <t>Número de Cupos de complemento nutricional a la primera infancia</t>
  </si>
  <si>
    <t xml:space="preserve"> 3. Cultivemos Futuro, Nuestra Infancia</t>
  </si>
  <si>
    <t>Cinco (5) Ludotecas Municipales con funcionamiento garantizado. ODS 10</t>
  </si>
  <si>
    <t>Número de ludotecas en funcionamiento</t>
  </si>
  <si>
    <t>17.1</t>
  </si>
  <si>
    <t>Tres(3) Ludotecas Municipales con funcionamiento garantizado. ODS 10</t>
  </si>
  <si>
    <t xml:space="preserve">Garantizar el funcionamiento de las tres ludotecas con su respectivo ludotecario </t>
  </si>
  <si>
    <t xml:space="preserve">Dotación al 100 % de  material fungible de las 3 ludotecas </t>
  </si>
  <si>
    <t>17.2</t>
  </si>
  <si>
    <t>Dos(2) Ludotecas Municipales creadas y en funcionamiento. ODS 10</t>
  </si>
  <si>
    <t>Número de ludotecas creadas y en funcionamiento</t>
  </si>
  <si>
    <t>PROCESO EN CURSO. Construir al 100% del centro estrategico de atencion -  CESTA de Piedra Rojas</t>
  </si>
  <si>
    <t xml:space="preserve">Porcentaje </t>
  </si>
  <si>
    <t>Construcción al 100% del centro estrategico de atencion -  CESTA de Granjitas.</t>
  </si>
  <si>
    <t>Educacion</t>
  </si>
  <si>
    <t>Ciento setenta y cinco(175) cupos disponibles en preescolar urbano. ODS 10</t>
  </si>
  <si>
    <t>Número de cupos en preescolar urbano</t>
  </si>
  <si>
    <t>SECRETARIA DE EDUCACION</t>
  </si>
  <si>
    <t>Doscientos treinta y uno (231) cupos disponibles en preescolar rural. ODS 10</t>
  </si>
  <si>
    <t>Número de cupos disponibles en preescolar rural.</t>
  </si>
  <si>
    <t>Mil Docientos  (1200) cupos disponibles en Basica Primaria en la zona urbana. ODS 10</t>
  </si>
  <si>
    <t>Número de cupos disponibles en primaria en la zona urbana</t>
  </si>
  <si>
    <t>Dos Mil Doscientos Trecientos (2300) cupos disponibles en  Basica primaria  zona rural. ODS 10</t>
  </si>
  <si>
    <t>Número de cupos disponibles en primaria en la zona rural</t>
  </si>
  <si>
    <t>Seiscientos (600) cupos disponibles en basica  secundaria en la zona urbana</t>
  </si>
  <si>
    <t>Número de cupos disponibles en secundaria en la zona urbana</t>
  </si>
  <si>
    <t>Cuatro Mil Trecientos (4300) cupos disponibles en basica secundaria rural</t>
  </si>
  <si>
    <t>Número de cupos disponibles en bachillerato rural</t>
  </si>
  <si>
    <t>Veinticinco(25) Rutas de transporte disponibles para la infancia y la adolescencia. ODS 10</t>
  </si>
  <si>
    <t>Número de rutas de transporte disponibles para la infancia y la adolescencia.</t>
  </si>
  <si>
    <t>Veinte(20%) de implementación de  la  Política Pública de Infancia y Adolescencia.  ODS 10</t>
  </si>
  <si>
    <t>Porcentaje    de incremento en la implementación de  la  Política Pública de Infancia y Adolescencia.</t>
  </si>
  <si>
    <t>Realizar un  evento - Celebracion Dia dulce</t>
  </si>
  <si>
    <t xml:space="preserve">Numero </t>
  </si>
  <si>
    <t>Un(1) hogar de paso creado</t>
  </si>
  <si>
    <t>Número de hogares de paso creados</t>
  </si>
  <si>
    <t>VF Hogar de paso  modalidad  casa hogar 13 a 17  años. Garantizar al 100% los derechos de los adolescentes con el servicio de un hogar de paso.</t>
  </si>
  <si>
    <t>SECRETARIA DE DESARROLLO SOCIAL - COMISARIA DE FAMILIA</t>
  </si>
  <si>
    <t>Atender al 100% los niños y niñas por restablecimiento derechos  a través de hogar de paso modalidad familiar 0 a 12 años</t>
  </si>
  <si>
    <t>Atender al 100% los niños y niñas por restablecimiento derechos  a través de hogar de paso modalidad  casa hogar 13 a 17  años</t>
  </si>
  <si>
    <t>Dos (2) hogares sustitutos en operación, Niñez</t>
  </si>
  <si>
    <t>Número de hogares sustitutos en funcionamiento</t>
  </si>
  <si>
    <t xml:space="preserve">competencia de bienestar familiar </t>
  </si>
  <si>
    <t>27.1</t>
  </si>
  <si>
    <t>Un (1) hogar sustituto en funcionamiento. Niñez</t>
  </si>
  <si>
    <t>27.2</t>
  </si>
  <si>
    <t>Un (1) hogar sustituto creado, Niñez</t>
  </si>
  <si>
    <t>un (1) Programa de Prevención Integral para los Derechos de los Niños, Niñas y adolescentes formulado e implementado.</t>
  </si>
  <si>
    <t>Número de Programas de Prevención Integral para los Derechos de los Niños, Niñas y adolescentes formulados</t>
  </si>
  <si>
    <t>Garantizar al 100% el funcionamiento de la Comisaria de familia con el pago del arriendo</t>
  </si>
  <si>
    <t xml:space="preserve">Garantizar al 100% el funcionamiento de un  programa de prevención  integral para los niños y niñas a través del apoyo de  un grupo interdisciplinario  de profesionales para acompañamiento y seguimiento.  </t>
  </si>
  <si>
    <t>Cincuenta(50) Proyectos de vida definidos en adolescentes vinculados en responsabilidad penal .ODS 10</t>
  </si>
  <si>
    <t>Número de Proyectos de vida definidos en adolescentes vinculados en responsabilidad penal formulados  ODS 10</t>
  </si>
  <si>
    <t>Garantizar al 100% con programas para adoslescentes.</t>
  </si>
  <si>
    <t xml:space="preserve">Diez (10)  Proyectos productivos emprendidos por adolescentes en procesos de rehabilitación en funcionamiento </t>
  </si>
  <si>
    <t xml:space="preserve">Número de proyectos productivos emprendidos por adolescentes en procesos de rehabilitación en funcionamiento </t>
  </si>
  <si>
    <t>SECRETARIA DE DESARROLLO ECONOMICO</t>
  </si>
  <si>
    <t>Un(1) programa  de prevención, rehabilitación y resocialización de adolescentes en condición de vulnerabilidad fortalecido  ODS 10</t>
  </si>
  <si>
    <t>Número de programas  de prevención, rehabilitación y resocialización de adolescentes en condición de vulnerabilidad fortalecidos</t>
  </si>
  <si>
    <t>se cumple con la meta 46</t>
  </si>
  <si>
    <t>Dos Mil Quinientos(2500) cupos niños y niñas de 6 a 17 años vinculados a actividades Ciencia, Tecnología, Emprendimiento e Innovación - CTEI creados. ODS10</t>
  </si>
  <si>
    <t>Número de cupos niños y niñas de 6 a 17 años vinculados a actividades Ciencia, Tecnología, Emprendimiento e Innovación - CTEI creados</t>
  </si>
  <si>
    <t>Ocho(8) alianzas estratégicas o convenios realizados para contribuir al desarrollo de la infancia y la adolescencia.ODS 10</t>
  </si>
  <si>
    <t>Número de alianzas estratégicas o convenios realizados para desarrollo de la infancia y la adolescencia</t>
  </si>
  <si>
    <t>Cinco Mil Trescientos Cuarenta y Nueve(5349) cupos garantizados de alimentación escolar. ODS 10</t>
  </si>
  <si>
    <t>Número de cupos de alimentación escolar</t>
  </si>
  <si>
    <t>Garantizar al 100% el suministro de refrigerios para actividades lúdicas, bandas marciales y jornadas complementrias</t>
  </si>
  <si>
    <t xml:space="preserve">Asegurar al 100% el programa PAE - SGP </t>
  </si>
  <si>
    <t xml:space="preserve"> 4. Jovenes por la Vida, un Buen Plan para Cajicá.</t>
  </si>
  <si>
    <t>Un(1) Programa Casa de la Juventud creado y en funcionamiento. ODS 10</t>
  </si>
  <si>
    <t>Número de programas creados</t>
  </si>
  <si>
    <t>Realizar una adecuación física a la Casa de la juventud.</t>
  </si>
  <si>
    <t>número</t>
  </si>
  <si>
    <t>Cincuenta (50%)  de  implementación de  la  Política Pública de Juventud.  ODS 10</t>
  </si>
  <si>
    <t>Porcentaje    de incremento en la implementación de  la  Política Pública de Juventud.</t>
  </si>
  <si>
    <t>ND</t>
  </si>
  <si>
    <t xml:space="preserve">Garantizar al 100% los dinamizadores para los programas de juventud 2 dinamizadores </t>
  </si>
  <si>
    <t>Apoyo al 100% para la implementación de las politicas publicas</t>
  </si>
  <si>
    <t>Desarrollar una semana de la juventud</t>
  </si>
  <si>
    <t>Realizar una dotación de casa de la Juventud</t>
  </si>
  <si>
    <t>SALDO</t>
  </si>
  <si>
    <t>Cuatro (4) Portafolio  de becas  a estudiantes para acceder a la educación superior, profesional, técnica, tecnologica y no formal. ODS 10</t>
  </si>
  <si>
    <t>Número de Portafolio  de becas  a estudiantes para acceder a la educación superior, profesional, técnica o tecnologica garantizado.</t>
  </si>
  <si>
    <t>Fortalecer al 100% la educación tecnica y tecnologica</t>
  </si>
  <si>
    <t xml:space="preserve">Apoyar al 100% el desarrollo del programa de contabilidad tributaria </t>
  </si>
  <si>
    <t>Mil Quinientos(1500) Jóvenes vinculados a actividades de Ciencia, Tecnología, Emprendimiento e Innovación - CTEI. ODS 10</t>
  </si>
  <si>
    <t xml:space="preserve">Número de jóvenes vinculados a actividades de Ciencia, Tecnología, Emprendimiento e Innovación - CTEI </t>
  </si>
  <si>
    <t>Veinte (20) Alianzas estratégicas o convenios celebrados que contribuyen al desarrollo de la juventud. ODS 17</t>
  </si>
  <si>
    <t>Número de Alianzas estratégicas o convenios celebrados que contribuyen al desarrollo de la juventud garantizados. ODS 17</t>
  </si>
  <si>
    <t>Un(1) Programa dirigido a la prevención, rehabilitación y resocialización de jóvenes en condición de vulnerabilidad. ODS 10</t>
  </si>
  <si>
    <t>Número de  Programas dirigidos a la prevención, rehabilitación y resocialización de jóvenes en condición de vulnerabilidad. ODS 10</t>
  </si>
  <si>
    <t>Acompañamiento al 100% en la ruta de atencion de sustancias psicoactivas a través de un profesional</t>
  </si>
  <si>
    <t>Prestar al 100% servicio  ambulatorios a personas  en riesgo de vulnerabilidad</t>
  </si>
  <si>
    <t>Ocho(8)  proyectos productivos emprendidos por jóvenes en proceso de rehabilitación creados. ODS 10</t>
  </si>
  <si>
    <t xml:space="preserve">Número de proyectos productivos emprendidos por jóvenes en procesos de rehabilitación creados </t>
  </si>
  <si>
    <t>Un(1) fondo de oportunidades juveniles creado y en funcionamiento. ODS 10</t>
  </si>
  <si>
    <t>Número de fondos de oportunidades creado y ne funcionamiento</t>
  </si>
  <si>
    <t>Apoyar al 100% con capital semilla  (acuerdo 002 DE 2018)</t>
  </si>
  <si>
    <t>Catorce (14) organizaciones juveniles con fortalecimiento. ODS 10</t>
  </si>
  <si>
    <t>Número de  organizaciones juveniles con fortalecimiento  ODS 10</t>
  </si>
  <si>
    <t>Veinte (20) Programas de Emprendimiento Juvenil. ODS 10</t>
  </si>
  <si>
    <t xml:space="preserve">Número de Programas de Emprendimiento Juvenil </t>
  </si>
  <si>
    <t>Apoyar al 100% el asesoramiento de proyectos de emprendimiento a través de profesional - Bryan</t>
  </si>
  <si>
    <t xml:space="preserve"> 5.Persona Mayor, Experiencia de Vida y Forjador de Identidad.</t>
  </si>
  <si>
    <t>Un(1) Centro de Protección para la Persona Mayor  en operación - construcción. ODS 10</t>
  </si>
  <si>
    <t>Número de Centros de Protección  para la Persona Mayor en operación</t>
  </si>
  <si>
    <t>PROCESO EN CURSO. Construir al 100%  el  Centro de protección  del adulto mayor.</t>
  </si>
  <si>
    <t>Un(1) Centro Día para la Persona Mayor en operación</t>
  </si>
  <si>
    <t>Número de Centros Día para la Persona Mayor en operación</t>
  </si>
  <si>
    <t>Una(1) Política  Pública de envejecimiento y vejez formulada e implementada. ODS 10</t>
  </si>
  <si>
    <t>Número de Políticas  Públicas de envejecimiento y vejez.</t>
  </si>
  <si>
    <t>Implementar en 5% la politica de envejecimiento y vejez</t>
  </si>
  <si>
    <t>Quince (15)  Programas con  equipo interdisciplinario  dirigidos a las personas mayores. ODS 10</t>
  </si>
  <si>
    <t>Número de  Programas dirigidos a las personas mayores por un equipo interdisciplinario</t>
  </si>
  <si>
    <t>54.1</t>
  </si>
  <si>
    <t>Doce (12)  Programas dirigidos a las personas mayores por un equipo interdisciplinario  ODS 11</t>
  </si>
  <si>
    <t>Garantizar el funcionamiento de los 12 programas de adulto mediante un grupo interdisciplinario</t>
  </si>
  <si>
    <t>54.2</t>
  </si>
  <si>
    <t>Tres (3)  Programas dirigidos a las personas mayores por un equipo interdisciplinario  ODS 12</t>
  </si>
  <si>
    <t>Un(1) Plan  Gerontológico para la atención integral de las personas mayores. ODS 10</t>
  </si>
  <si>
    <t>Número de  Planes  Gerontológicos para la atención integral de las personas mayores.</t>
  </si>
  <si>
    <t xml:space="preserve">VF. Ración servida y refrigerio adulto mayor. Garantizar al 100% los alimentos a las personas del programa para la persona mayor del municipio de Cajica </t>
  </si>
  <si>
    <t>porcentaje</t>
  </si>
  <si>
    <t>VF. Institucionalización Adulto mayor. Garantizar al 100% la atención integral para la persona mayor en el municipio de cajica</t>
  </si>
  <si>
    <t>Realizar un paseo para la persona mayor</t>
  </si>
  <si>
    <t>Realizar la semana del adulto mayor</t>
  </si>
  <si>
    <t>Realziar una cena navideña apra el adulto mayor</t>
  </si>
  <si>
    <t>Garantizar al 100% actividades deportivas para la persona mayor</t>
  </si>
  <si>
    <t>Garantizar al 100% actividades culturales para la persona mayor</t>
  </si>
  <si>
    <t>. Garantizar al 100% la atención integral para la persona mayor en el municipio de cajica. Institucionalización Adulto mayor</t>
  </si>
  <si>
    <t>Cuatrocientos (400)  complementos alimentarios para personas mayores en condición de vulnerabilidad. ODS 10</t>
  </si>
  <si>
    <t>Número de complementos alimentarios para personas mayores en condición de vulnerabilidad garantizados.</t>
  </si>
  <si>
    <t>56.1</t>
  </si>
  <si>
    <t>Doscientos cincuenta  (250)   complementos alimentarios para personas mayores en condición de vulnerabilidad. ODS 11</t>
  </si>
  <si>
    <t>56.2</t>
  </si>
  <si>
    <t>Ciento cincuenta  (150)  complementos alimentarios para personas mayores en condición de vulnerabilidad. ODS 12</t>
  </si>
  <si>
    <t>Tres(3) proyectos productivos generados por personas mayores creados. ODS 10</t>
  </si>
  <si>
    <t xml:space="preserve">Número de proyectos productivos generados por personas mayores creados. </t>
  </si>
  <si>
    <t>Apoyar al 100% el proceso proyectos productivos para el adulto mayor a través de un tecnico - C.z</t>
  </si>
  <si>
    <t>Dos(2) actividades de Ciencia, Tecnología, Emprendimiento e Innovación - CTEI dirigidas a personas mayores creadas. ODS 10</t>
  </si>
  <si>
    <t>Número de  actividades de Ciencia, Tecnología, Emprendimiento e Innovación - CTEI dirigidas a personas mayores creadas.</t>
  </si>
  <si>
    <t xml:space="preserve"> 6. Mujer,hombre y Equidad de Género Fortaleza para la Paz.</t>
  </si>
  <si>
    <t xml:space="preserve">Una(1)Política Pública para la población LGTBI formulada e implementada. ODS 10. </t>
  </si>
  <si>
    <t>Número de Políticas Públicas para la población LGTBI</t>
  </si>
  <si>
    <t>Implementación al 5% de la politica de LGTBI</t>
  </si>
  <si>
    <t>Un(1) Plan de Igualdad y Oportunidades- PIO paa la mujer, adoptado mediante acto administrativo. ODS 10</t>
  </si>
  <si>
    <t>Número de  Planes de Igualdad y Oportunidades- PIO, adoptado mediante acto administrativo.</t>
  </si>
  <si>
    <t>Cincuenta(50%) de la Política Pública de Mujer y Género implementada.</t>
  </si>
  <si>
    <t xml:space="preserve">Porcentaje  de la Política Pública de Mujer y Género implementada </t>
  </si>
  <si>
    <t>Garantizar al 100% la coordinacion del programa de mujer a través de una profesional</t>
  </si>
  <si>
    <t>Realizar al 100% actividades de implmentación de la politica de mujer.</t>
  </si>
  <si>
    <t>Fortalecer al 100% la casa de la mujer</t>
  </si>
  <si>
    <t>Cuatro(4) Campañas informativas y educativas en torno a la violencia contra la mujer y el hombre y su protección implementadas.</t>
  </si>
  <si>
    <t>Número de campañas informativas y educativas en torno a la violencia contra la mujer y el hombre y su protección implementadas.</t>
  </si>
  <si>
    <t>Desarrollar una campaña en contra de la violencia contra la mujer</t>
  </si>
  <si>
    <t>numero</t>
  </si>
  <si>
    <t xml:space="preserve">Una(1) Casa de la Mujer creada y en funcionamiento </t>
  </si>
  <si>
    <t>Número de Casas de la Mujer creadas</t>
  </si>
  <si>
    <t>Implmentar al 100 el espacio casa de la mujer</t>
  </si>
  <si>
    <t xml:space="preserve">Trescientos(300)  cupos de  empleo para hombres y mújeres madres cabeza de hogar otorgados. ODS 10 </t>
  </si>
  <si>
    <t>Número de cupos de empleo para hombres y mújeres madres cabeza de hogar otorgados</t>
  </si>
  <si>
    <t>Un(1)  Consejo Consultivo de Mujer y Género fortalecido y en funcionamiento.  ODS 10</t>
  </si>
  <si>
    <t xml:space="preserve">Número de Consejos Consultivos de Mujer y Género fortalecidos. </t>
  </si>
  <si>
    <t xml:space="preserve">Diez(10) Proyectos productivos sostenibles emprendidos por mujeres implementados. ODS 10 </t>
  </si>
  <si>
    <t>Número de  Proyectos productivos sostenibles emprendidos por mujeres implementados</t>
  </si>
  <si>
    <t xml:space="preserve">Apoyar al 100% procesos de capacitación, mercados, comercializacion de productos a traves de 2 profesionaes </t>
  </si>
  <si>
    <t>Apoyar al 100% en la caracterizacion de la poblacion cajiqueña brindandoles asesoria y acompañamientos a los diferentes procesos de la Seretaria de desarrollo Economico.</t>
  </si>
  <si>
    <t xml:space="preserve">porcentaje </t>
  </si>
  <si>
    <t xml:space="preserve">SALDO </t>
  </si>
  <si>
    <t>Ocho(8) Proyectos de Ciencia, Tecnología, Emprendimiento e Innovación - CTEI implementados  desarollados por mujeres. ODS 9</t>
  </si>
  <si>
    <t>Número de  Proyectos de Ciencia, Tecnología, Emprendimiento e Innovación - CTEI, implementados.</t>
  </si>
  <si>
    <t>Cinco(5) Proyectos productivos sostenibles emprendidos por población LGTBI, implementados. ODS 10</t>
  </si>
  <si>
    <t>Número de proyectos  productivos sostenibles emprendidos por población implementados</t>
  </si>
  <si>
    <t>Apoyar al !00% procesos de capacitacion , ciclo de formacion, asesoria a poblacion LGTB NV</t>
  </si>
  <si>
    <t>Una (1) Mesa  de participación de la población LGTBI fortalecida. ODS 10</t>
  </si>
  <si>
    <t>Número de Mesas  de participación de la población LGTBI fortalecidas</t>
  </si>
  <si>
    <t>Un(1)  programa que promueve la protección de los derechos y la promulgación de los deberes, la actividad física, el desarrollo de los talentos de la Mujer y la población LGBTI creado.  ODS 10</t>
  </si>
  <si>
    <t>Número de programas que promueven la protección de los derechos y la promulgación de los deberes, la actividad física, el desarrollo de los talentos de la Mujer y la población LGTBI  creados.</t>
  </si>
  <si>
    <t>Implementar al 100% un programa de protección de derechos de la mujer y la pobalción LGTBI</t>
  </si>
  <si>
    <t xml:space="preserve">Un(1) Proyecto de Ciencia, Tecnología, Emprendimiento e Innovación - CTEI, desarrollados por población LGTBI creado. </t>
  </si>
  <si>
    <t xml:space="preserve">Número de  Proyectos de Ciencia, Tecnología, Emprendimiento e Innovación - CTEI, desarrollados por población LGTBI creados. </t>
  </si>
  <si>
    <t xml:space="preserve"> 7 . Cajicá Incluyente para la Paz.</t>
  </si>
  <si>
    <t>Una(1) Institucionalización Municipal de la Atención a la población en condición de Discapacidad.  ODS 10</t>
  </si>
  <si>
    <t>Número de  Institucionalizaciones Municipales de la Atención a la población en condición de Discapacidad creadas</t>
  </si>
  <si>
    <t xml:space="preserve">Cincuenta(50%) de la Política Pública de discapacidad implementada.ODS 10 </t>
  </si>
  <si>
    <t xml:space="preserve">Porcentaje  de la Política Pública de Discapacidad implementada </t>
  </si>
  <si>
    <t>Construcción de un centro para las personas con discapacidad</t>
  </si>
  <si>
    <t>Un(1) Comité Municipal de Discapacidad fortalecido y en funcionamiento. ODS 10</t>
  </si>
  <si>
    <t>Número de fortalecimientos al Comité Municipal de Discapacidad realizados</t>
  </si>
  <si>
    <t xml:space="preserve">Un(1) Banco de ayudas técnicas fortalecido y en funcionmaiento. ODS 10 </t>
  </si>
  <si>
    <t>Número de fortalecimientos al Banco de ayudas técnicas realizados</t>
  </si>
  <si>
    <t>Compra de 100% de elementos para personas con discapacidad</t>
  </si>
  <si>
    <t>Doce (12) Programas de Atención Integral  dirigidos a población con discapacidad.  ODS 10</t>
  </si>
  <si>
    <t>Número de  Programas de Atención Integral  dirigidos a población con discapacidad garantizados</t>
  </si>
  <si>
    <t>VF. Operación de la Unidad de atención Integral a la persona en Condición de Discapacidad: Garantizar al 100% la operación de la unidad de discapacidad del municipio</t>
  </si>
  <si>
    <t>Garantizar al 100% equinoterapia</t>
  </si>
  <si>
    <t>Realizar anualmente el dia blanco</t>
  </si>
  <si>
    <t xml:space="preserve">numero </t>
  </si>
  <si>
    <t xml:space="preserve">VF. Beneficiencia de Cundinamaraca. Garantizar al 100%  servicios de atencion integral a personas con discapacida mental </t>
  </si>
  <si>
    <t>Un(1) Vehículo adquirido para el traslado de personas en condición de discapacidad. ODS 10</t>
  </si>
  <si>
    <t>Número de  Vehículos adquiridos para el traslado de personas en condición de discapacidad adquiridos</t>
  </si>
  <si>
    <t>VF. Adquisición Vehículo  Discapacidad</t>
  </si>
  <si>
    <t>Deporte y Recreación</t>
  </si>
  <si>
    <t>Diez(10) escenarios  recreativos para personas en condición de discapacidad creados. ODS 10</t>
  </si>
  <si>
    <t>Número de escenarios  recreativos para personas en condición de discapacidad creados.</t>
  </si>
  <si>
    <t>Dos (2) proyectos productivos y/o generación de ingresos para población adulta en situación de discapacidad o sus cuidadores. ODS 10</t>
  </si>
  <si>
    <t>Número de  proyectos productivos y/o generación de ingresos para población adulta en situación de discapacidad o sus cuidadores.</t>
  </si>
  <si>
    <t xml:space="preserve">Apoyar al 100% proceso de proyectos productivos para personas con discapacidad a traves de profesional - LUIS </t>
  </si>
  <si>
    <t xml:space="preserve"> Tres(3) Proyectos de Ciencia, Tecnología, Emprendimiento e Innovación - CTE, que benefician población en condición de discapacidad implementados. ODS 10</t>
  </si>
  <si>
    <t>Número de proyectos  Proyectos de Ciencia, Tecnología, Emprendimiento e Innovación - CTE, que benefician población en condición de discapacidad implementados</t>
  </si>
  <si>
    <t xml:space="preserve"> 8. Cajicá Da la Mano.</t>
  </si>
  <si>
    <t>Un(1) Programa más familias en acción en operación. ODS 1</t>
  </si>
  <si>
    <t>Número de Programas Más Familias en Acción en operación. ODS 1</t>
  </si>
  <si>
    <t>Garantizar al 100% el funcionamiento del programa familias en accion a través de dos personas enlace y apoyo</t>
  </si>
  <si>
    <t>Un(1) Programa Colombia Mayor en operación ODS 1.</t>
  </si>
  <si>
    <t>Número de Programas Colombia Mayor en operación</t>
  </si>
  <si>
    <t>Una(1) Estrategia Red Unidos en operación. ODS 1</t>
  </si>
  <si>
    <t>Número de Estrategias Red Unidos en operación.</t>
  </si>
  <si>
    <t>Un(1) Banco de Alimentos en operación. ODS 1</t>
  </si>
  <si>
    <t>Número de  Banco de Alimentos en operación</t>
  </si>
  <si>
    <t>VF. Suministro paquete alimentario banco de alimentos</t>
  </si>
  <si>
    <t>Garantizar al 100% el funcionamiento del Banco de alimentos</t>
  </si>
  <si>
    <t>GARANTIZAR EL FUNCIONAMIENTO AL 100% del banco de alimentos a traes del aarriendo de un local.</t>
  </si>
  <si>
    <t>Treinta(30)  proyectos productivos implementados para ser desarrollados por población en condición de pobreza. ODS 1</t>
  </si>
  <si>
    <t>Número de royectos productivos implementados para ser desarrollados por población en condición de pobreza</t>
  </si>
  <si>
    <t>Apoyar al 100% los procesos de asesoramiento en plan de negocios y recursos humanos .</t>
  </si>
  <si>
    <t>Un(1) Programa de Educación formal ( educacion para adultos) y por ciclos garantizado. ODS 1</t>
  </si>
  <si>
    <t>Número de  Programa de Educación formal y por ciclos garntizado</t>
  </si>
  <si>
    <t>Fortalecer al 100% la educación formal y por ciclos</t>
  </si>
  <si>
    <t>Un(1) Programa de Atención Integral a las Víctimas del Conflicto Armado formulado e implmentado. ODS 2</t>
  </si>
  <si>
    <t>Número de Programas de Atención Integral a las Víctimas del Conflicto Armado.</t>
  </si>
  <si>
    <t>SECRETARIA DE GOBIERNO Y PARTICIPACION COMUNITARIA</t>
  </si>
  <si>
    <t xml:space="preserve"> 9. Calidad Educativa Nuestro Compromiso.</t>
  </si>
  <si>
    <t>Dos Mil(2000) cupos para Niños Niños y Niñas que asisten a reforzamiento de lecto - escritura garantizados ODS 4</t>
  </si>
  <si>
    <t>Número de cupos para  Niños y Niñas que asisten a reforzamiento de lecto - escritura garantizados</t>
  </si>
  <si>
    <t xml:space="preserve">Desarrollar al 100% el programa de lectoescritura ( entrega material) U.S </t>
  </si>
  <si>
    <t xml:space="preserve">Apoyar al 100% procesos de aprendizaje para niños con discapacidad cognitiva </t>
  </si>
  <si>
    <t>Apoyar al 100% procesos de aprendizaje para niños y niñas con discapacidad auditiva y oral</t>
  </si>
  <si>
    <t>Una(1) Institución Educativa Departamental con Jornada Única. ODS 4</t>
  </si>
  <si>
    <t xml:space="preserve">Número Instituciones Educativas Departamentales con Jornada Única. </t>
  </si>
  <si>
    <t>89.1</t>
  </si>
  <si>
    <t>cuatro (4) Instituciónes Educativa Departamental con Jornada Única garantizada. ODS 4</t>
  </si>
  <si>
    <t xml:space="preserve">Número Instituciones Educativas Departamentales con Jornada Única garantizada. </t>
  </si>
  <si>
    <t>89.2</t>
  </si>
  <si>
    <t>Dos (2)  Instituciones Educativas Departamentales con Jornada Única implementada. ODS 4</t>
  </si>
  <si>
    <t>Número de  Instituciones Educativas Departamentales con Jornada Única implementada</t>
  </si>
  <si>
    <t>Seis(6) Instituciones Educativas Departamentales fortalecidas, mantenidas y dotadas. ODS 4</t>
  </si>
  <si>
    <t>Número de  Instituciones Educativas Departamentales fortalecidas, mantenidas y dotadas</t>
  </si>
  <si>
    <t>Apoyara al 100% procesos de orientación profesional y proyecto de vida para estudiantes del grado 11</t>
  </si>
  <si>
    <t>Seis(6) Instituciones Educativas Departamentales fortalecidas, mantenidas y dotadas. ODS 5</t>
  </si>
  <si>
    <t xml:space="preserve">fortalecer, mantener y dotar al 100%  las 6 IED </t>
  </si>
  <si>
    <t xml:space="preserve">Fortalcer al 100% a las IED en temas de Tics y robotica </t>
  </si>
  <si>
    <t xml:space="preserve">Desarrollar al 100% bases de datos estadisticas del sector educativo del municipio de Cajica </t>
  </si>
  <si>
    <t xml:space="preserve">Apoyar al 100% proyectos ambientales en las IE del municipio de Cajica </t>
  </si>
  <si>
    <t>Apoyar al 100% procesos de logica matematica en las IE</t>
  </si>
  <si>
    <t>Apoyar al 100% los proceso contractuales de la secretaria de educacion</t>
  </si>
  <si>
    <t>Apoyar al 100% el pago de servicios de las instituciones educativas (Aseso-vigilancia-servicios públicos)</t>
  </si>
  <si>
    <t>Apoyar al 100% las transferencias para fortalcer los PEI  e infraestructura</t>
  </si>
  <si>
    <t>Veinticuatro(24) Profesionales del Equipo Interdisciplinario en las Instituciones Educativas Departamentales para apoyo psicosocial .  ODS 4</t>
  </si>
  <si>
    <t xml:space="preserve">Número de Profesionales del Equipo Interdisciplinario en las Instituciones Educativas Departamentales para apoyo psicosocial </t>
  </si>
  <si>
    <t>Apoyo al 100% con equipo sicosocial a las instituciones educativas</t>
  </si>
  <si>
    <t xml:space="preserve">Veinte(20) Personas de apoyo administrativo para fortalecer la prestación de servicios educativos ODS 4. </t>
  </si>
  <si>
    <t xml:space="preserve">Número de personas de  apoyo para fortalecer la prestación de servicios educativos </t>
  </si>
  <si>
    <t>Apoyo al 100% en procesos adminsitrativos a las instituciones educativas</t>
  </si>
  <si>
    <t xml:space="preserve">Veinte(20) Personas de apoyo adminsitrativo para fortalecer la prestación de servicios educativos ODS 4. </t>
  </si>
  <si>
    <t>Garantizar al 100% el servicio de la bibliotea de la isntitucion educativa pompilio martinez</t>
  </si>
  <si>
    <t>Un(1) Premio a la mejor experiencia pedagógica en aula "Premio al Maestro Forjador del Futuro Entregado.  ODS 4</t>
  </si>
  <si>
    <t>Número de Premios a la mejor experiencia pedagógica en aula "Premio al Maestro Forjador del Futuro Entregados</t>
  </si>
  <si>
    <t>Realizar un premio a la mejor experiencia pedagógica</t>
  </si>
  <si>
    <t>Seis(6) Formaciones transversales en bandas músico marciales garantizadas.  ODS 4</t>
  </si>
  <si>
    <t xml:space="preserve">Número de Formaciones transversales en bandas músico marciales grantizadas </t>
  </si>
  <si>
    <t>Apoyar al 100% el funcionamiento de las 7 bandas marciales del municipio a traves del apgo de los instructores</t>
  </si>
  <si>
    <t>Una(1) Alianza y/o convenio para fortalecer el transporte escolar y universitario municipal realizado. ODS 17</t>
  </si>
  <si>
    <t>Número de Una(1) Alianzas y/o convenios para fortalecer el transporte escolar y universitario municipal realizados</t>
  </si>
  <si>
    <t>Apoyar al 100% el servicio de transporte escolar y universitario incluidas las monitoras</t>
  </si>
  <si>
    <t>Doscientos(200) beneficiados con la  Bolsa de crédito con el ICETEX. ODS 10</t>
  </si>
  <si>
    <t>Número de beneficiados  con el fortalecimiento económico de la Bolsa de crédito con el ICETEX</t>
  </si>
  <si>
    <t>96.1</t>
  </si>
  <si>
    <t>Ochenta y Dos(82) beneficiados garantizados con el fortalecimiento económico de la Bolsa de crédito con el ICETEX. ODS 10</t>
  </si>
  <si>
    <t>Número de beneficiados garantizados con el fortalecimiento económico de la Bolsa de crédito con el ICETEX</t>
  </si>
  <si>
    <t>96.2</t>
  </si>
  <si>
    <t>Ciento Dieciocho(118) nuevos beneficiados con el fortalecimiento económico de la Bolsa de crédito con el ICETEX. ODS 11</t>
  </si>
  <si>
    <t>Número de nuevos beneficiados con el fortalecimiento económico de la Bolsa de crédito con el ICETEX</t>
  </si>
  <si>
    <t>Una(1) Alianza estratégica con el Colegio Liceo Francés realizada ODS 10</t>
  </si>
  <si>
    <t>Número de Alianzas estratégicas con el Colegio Liceo Francés realizadas</t>
  </si>
  <si>
    <t xml:space="preserve">Realizar un convenio con el Liceo frances para desarrollar actividad ludica </t>
  </si>
  <si>
    <t>Cuatro(4) Alianzas o convenios celebrados para la fortalecer la calidad educativa  ODS 17</t>
  </si>
  <si>
    <t xml:space="preserve">Número de  Alianzas o convenios celebrados </t>
  </si>
  <si>
    <t>Apoyar al 100% el desarrollo de simulacros de pruebas saber para los alumnos de 11 grado</t>
  </si>
  <si>
    <t>Doscientos Cincuenta(250)  Cupos garantizados para formar bachillerato por ciclos para la población vulnerable ODS 10</t>
  </si>
  <si>
    <t xml:space="preserve">Número de Cupos garantizados para formar bachillerato por ciclos para la población vulnerable </t>
  </si>
  <si>
    <t>Garantizar al 100% cupos para el bachillerato por ciclos a población vulnerable</t>
  </si>
  <si>
    <t>10. Educación para la Competitividad</t>
  </si>
  <si>
    <t>Cuarenta y Cinco(45) Cupos  para  fortalecer el idioma ingles en docentes nivel C1. ODS 4</t>
  </si>
  <si>
    <t>Número de Cupos  para  fortalecer el idioma ingles en docentes nivel C1.</t>
  </si>
  <si>
    <t>Apoyar al 100% los procesos de capacitación y formación para docentes en ingles nivel c1</t>
  </si>
  <si>
    <t>Dos Mil(2000) nuevos cupos para estudiantes,  para fortalecer el Idioma Ingles nivel A2.1 ODS 4</t>
  </si>
  <si>
    <t>Número de nuevos cupos para estudiantes,  para fortalecer el Idioma Ingles nivel A2</t>
  </si>
  <si>
    <t>Apoyar al 100% la formación capacitación en ingles para estudiantes ( inuye entrega de material)US</t>
  </si>
  <si>
    <t>Sesenta y seis (66) cupos  para formar docentes en nivel de maestría. ODS 4</t>
  </si>
  <si>
    <t>Número de cupos para formar docentes en nivel de maestría. ODS 4</t>
  </si>
  <si>
    <t>Una(1) Capacitación frente al proceso de reconciliación tolerancia y convivencia enmarcada en la PAZ  realizada. ODS 10</t>
  </si>
  <si>
    <t>Número de capacitaciones frente al proceso de reconciliación tolerancia y convivencia enmarcada en la PAZ  realizadas</t>
  </si>
  <si>
    <t>Apoyar al 100% procesos de capacitación en convivencia para estudiantes, docentes y padres de familia</t>
  </si>
  <si>
    <t>Seiscientos cincuenta(650MB) de ancho de banda . ODS 16</t>
  </si>
  <si>
    <t xml:space="preserve">Número de MB en ancho de banda </t>
  </si>
  <si>
    <t>Catorce(14) Profesionales  que permiten el acceso a la conectividad  fortaleciendo proceso de implmentacion de la TIC en las IE.ODS 4</t>
  </si>
  <si>
    <t xml:space="preserve">Número Profesionales  que permiten el acceso a la conectividad </t>
  </si>
  <si>
    <t>Apoyar al 100% el programa de implmentación de las tics en las istituciines educativas. ( 8 profesionales)</t>
  </si>
  <si>
    <t>Nueve Mil (9000) Estudiantes  que se benefician con dispositivos tecnológicos y acceso a manejo de plataforma para acceder a la conectividad de las Instituciones Educativas Departamentales ODS 4</t>
  </si>
  <si>
    <t>Número de Estudiantes  que se benefician con dispositivos tecnológicos y acceso a manejo de plataforma para acceder a la conectividad de las Instituciones Educativas Departamentales</t>
  </si>
  <si>
    <t>Un(1) Programa Leo y comprendo en Cajicá formulado e implementado. ODS 4</t>
  </si>
  <si>
    <t>Número de Programas Leo y comprendo en Cajicá formulados e implementados</t>
  </si>
  <si>
    <t>Apoyar al 100% programas de lecto escritura para niños y niñas del municipio</t>
  </si>
  <si>
    <t>Agua Potable y Saneamiento Básico</t>
  </si>
  <si>
    <t xml:space="preserve"> 11.Servicios Públicos Eficientes y de Calidad.</t>
  </si>
  <si>
    <t>Ochenta(80%) de avance en   implementación del Plan de Gestión Integral de Residuos Sólidos (pgirs). ODS 6</t>
  </si>
  <si>
    <t xml:space="preserve">Porcentaje  de incremento para fortalecer la  implementación del Plan de Gestión Integral de Residuos Sólidos (pgirs) </t>
  </si>
  <si>
    <t>VF. Plan Integral de Residuos Solidos. GARANTIZAR AL 100% EL FUNCIONAMIENTO DEL PALN INTEGRAL DE RESIDUOS SOLIDOS</t>
  </si>
  <si>
    <t>SECRETARIA DE AMBIENTE Y DESARROLLO RURAL</t>
  </si>
  <si>
    <t>Ochenta(80%) de avance en   implementación del Plan de Gestión Integral de Residuos Sólidos (pgirs). ODS 7</t>
  </si>
  <si>
    <t>Transferir al 100% los subsidios de aseo</t>
  </si>
  <si>
    <t>Ochenta(80%) de avance en   implementación del Plan de Gestión Integral de Residuos Sólidos (pgirs). ODS 8</t>
  </si>
  <si>
    <t>Ochenta(80%) de avance en   implementación del Plan de Gestión Integral de Residuos Sólidos (pgirs). ODS 9</t>
  </si>
  <si>
    <t>Ochenta(80%) de avance en   implementación del Plan de Gestión Integral de Residuos Sólidos (pgirs). ODS 10</t>
  </si>
  <si>
    <t>Salud</t>
  </si>
  <si>
    <t xml:space="preserve"> 15.Asegurarte, Nuestro Compromiso.</t>
  </si>
  <si>
    <t>Una(1) Base de datos de aseguramiento a regimen subsiado actualizadas (BDUA, SISBEN, LMA Y MSRS) ODS 3</t>
  </si>
  <si>
    <t>Número de  Base de datos de aseguramiento actualizadas</t>
  </si>
  <si>
    <t xml:space="preserve">Realizar 12 transferencias para el financiamiento del régimen subsidiado a través de una resolución. </t>
  </si>
  <si>
    <t>SECRETARIA DE SALUD</t>
  </si>
  <si>
    <t xml:space="preserve">Apalacancamiento financiero del susbisdio en salud. </t>
  </si>
  <si>
    <t>Ocho(8) Campañas de promoción al aseguramiento de régimen subsidiado  ODS 3</t>
  </si>
  <si>
    <t>Número de  Campañas de promoción al aseguramiento  ODS 3</t>
  </si>
  <si>
    <t xml:space="preserve">Realizar 1 campañana de promoción al aseguramiento de régimen subsidiado </t>
  </si>
  <si>
    <t>Una (1 ) Base de datos de aseguramiento a regimen contributivoactualizadas  (BDUA, SISBEN, LMA Y MSRS)  ODS 3</t>
  </si>
  <si>
    <t xml:space="preserve">Número de Base de datos de aseguramiento actualizadas </t>
  </si>
  <si>
    <t>Base de datos  del regimen contributivo actualizada mes a mes.</t>
  </si>
  <si>
    <t>Dieciseis(16) Campañas de promoción al aseguramiento a regimen contriutivo. ODS 3</t>
  </si>
  <si>
    <t xml:space="preserve">Número de campañas de promoción al aseguramiento </t>
  </si>
  <si>
    <t>Realizar 4 campañana de promoción al aseguramiento de régimen contributivo articulado con la Secretari de Desarrollo Economico</t>
  </si>
  <si>
    <t>Novena (90) Actividades realizadas a las unidades productivas formales e informales para promover espacios laborales, saludables y protectores para madres gestantes y lactantes. ODS 3</t>
  </si>
  <si>
    <t xml:space="preserve">Número de Actividades realizadas a las unidades productivas formales e informales para promover espacios laborales, saludables y protectores para madres gestantes y lactantes </t>
  </si>
  <si>
    <t>Realizar 90 Visitas a las unidades productivas formales e informales para promover espacios laborales, saludables y protectores para madres gestantes y lactantes, con enfoque a la evasion y elusión</t>
  </si>
  <si>
    <t xml:space="preserve">Una (1 ) Base de datos de aseguramiento a poblacion pobre no asegurada  (BDUA, SISBEN, LMA Y MSRS)  </t>
  </si>
  <si>
    <t>Numero de bases  de datos de aseguramiento</t>
  </si>
  <si>
    <t xml:space="preserve">Mantener actualizada la base de datos datos de aseguramiento a poblacion pobre no asegurada  (BDUA, SISBEN, LMA Y MSRS)  </t>
  </si>
  <si>
    <t>Una (1 )actualizacion de convenio con la ESE , hospital profesor Cavellier para antención a la poblacion pobre no asegurada</t>
  </si>
  <si>
    <t>Numero de convenios realizados</t>
  </si>
  <si>
    <t xml:space="preserve">Garantizar un convenio con la ESE Hospital Profesor Jorge Caverlier  que beneficie a la población Pobre No Asegurada  cuando requiera la prestación de servicios de salud de primer nivel de atención. </t>
  </si>
  <si>
    <t xml:space="preserve"> 16. Prestación de servicios con calidad y respeto</t>
  </si>
  <si>
    <t>Un(1) Seguimiento a los planes de mejoramiento a EPSs e IPSs con puntaje inferior al estándar  exigido (95%). ODS 3</t>
  </si>
  <si>
    <t>Número de seguimientos a los planes de mejoramiento realizados</t>
  </si>
  <si>
    <t>Realizar 12 seguimientos a los planes de mejoramiento de las EPSS y un seguimiento trimestral a las  IPS con servicios integrales a través visitas de verificación y análisis de información con un equipo interdisciplinario en auditoria de calidad.</t>
  </si>
  <si>
    <t xml:space="preserve">Un(1)  Sistema de medición de la satisfacción del usuario en operación ODS 3 </t>
  </si>
  <si>
    <t>Número de  Mantenimientos a un Sistema de medición de la satisfacción del usuario</t>
  </si>
  <si>
    <t>Garantizar al 100% el seguimiento y operatividad de medicion y satisfaccion al usuario con apoyo a los procesos del programa ruta saludable y participacion ciudadana</t>
  </si>
  <si>
    <t>Ciento veinte(120) visitas de seguimiento y acompañamiento a prestadores de servicios de salud para la implementación del Plan de Gestión del Riesgo  para atencion de emergencias y desastres. ODS 3</t>
  </si>
  <si>
    <t xml:space="preserve">Número de Visitas de seguimiento y acompañamiento </t>
  </si>
  <si>
    <t>30 visitas de seguimiento y acompañamiento a prestadores de servicios de salud para la implementación del Plan de Gestión del Riesgo  para atencion de emergencias y desastres</t>
  </si>
  <si>
    <t>Tresceintos treinta y dos (332) visitas  de seguimiento  y acompañamiento para habilitacion de servicios de salud  a los prestadores que operan en el municipio . ODS 3</t>
  </si>
  <si>
    <t>Número de Visitas  de seguimiento  y acompañamiento a los prestadores que operan en el municipio.</t>
  </si>
  <si>
    <t>Realizar visitas  de seguimiento  y acompañamiento para habilitacion de servicios de salud  a los prestadores que operan en el municipio.</t>
  </si>
  <si>
    <t>Realizar visitas  de seguimiento  y acompañamiento para habilitacion de servicios de salud  a los prestadores en salud oral que operan en el municipio</t>
  </si>
  <si>
    <t>Noventa y Seis(96) visitas de seguimiento y acompañamiento para verificación del Sistema  Obligatorio de Garantia a la calidad  a los prestadores que operan en el municipio realizadas ODS 3</t>
  </si>
  <si>
    <t>Número de visitas de seguimiento  y acompañamiento a los prestadores que operan en el municipio realizadas</t>
  </si>
  <si>
    <t>Realizar visitas de seguimiento y acompañamiento para verificación del Sistema  Obligatorio de Garantía a la calidad  a los prestadores que operan en el municipio, a través de una profesional del área de la salud y en auditoria</t>
  </si>
  <si>
    <t>Un(1) Programa anual de la Ruta Saludable   ODS 3</t>
  </si>
  <si>
    <t>Número de programas de ruta saludable</t>
  </si>
  <si>
    <t>Garantizar el traslado puerta puerta al 100% de los beneficiarios que demanden el servicio.</t>
  </si>
  <si>
    <t>Cuatro(4) Proyectos viabilizados para el fortalecimiento de Empresa Social del estado Profesor Jorge Cavelier. ODS 4</t>
  </si>
  <si>
    <t>Número de proyectos viabilizados garantizados</t>
  </si>
  <si>
    <t>Cuatro(1) Proyectos viabilizados para el fortalecimiento de Empresa Social del estado Profesor Jorge Cavelier</t>
  </si>
  <si>
    <t xml:space="preserve"> 17. Cuida tu salud mejora tu vida.</t>
  </si>
  <si>
    <t>Doscientas(200) Actividades lúdico pedagógicas para la prevención de todo tipo de maltrato ODS 3</t>
  </si>
  <si>
    <t>Número de Actividades lúdico pedagógicas para la prevención de todo tipo de maltrato</t>
  </si>
  <si>
    <t>Realizar el 100% de las actividades de Gestion y Vigilancia en Salud Publica a través de un profesional en Psicología</t>
  </si>
  <si>
    <t>Realizar el 100% de las actividades de promoción y prevención en salud mental a través de un Contrato con una entidad habilitada</t>
  </si>
  <si>
    <t>Una(1) Formulación e implementacion de la Política Pública, de derechos sexuales y reproductivos ODS 3</t>
  </si>
  <si>
    <t>Numero  de politicas formuladas e implementadas</t>
  </si>
  <si>
    <t>Realizar el 100% de las actividades de gestión y vigilancia en salud pública programadas para garantizar los derechos de salud sexual y reproductiva en niños, niñas, adolescentes y jóvenes y gestantes de alto riesgo del municipio  a través de un profesional en  enfermería</t>
  </si>
  <si>
    <t>Realizar el 100% de las actividades de promocion y prevención en salud pública programadas para garantizar los derechos de salud sexual y reproductiva en niños, niñas, adolescentes y jóvenes y gestantes de alto riesgo del municipio a través de un Contrato con una entidad habilitada</t>
  </si>
  <si>
    <t>Realizar al 100% la formulación e implementación de una política pública de salud sexual y reproductiva para el municipio de cajica</t>
  </si>
  <si>
    <t>Cien(100%) de la Estrategia de Atención Integral de las Enfermedades Prevalentes de la Infancia (AIEPI)  implementada</t>
  </si>
  <si>
    <t xml:space="preserve">Porcentaje de implementación de la Estrategia de Atención Integral de las Enfermedades Prevalentes de la Infancia (AIEPI) </t>
  </si>
  <si>
    <t xml:space="preserve">Realizar el 100% de las actividades de gestión y vigilancia en salud pública para el Desarrollo  de la estrategia AIEPI  a través del apoyo de dos profesionales en enfermería </t>
  </si>
  <si>
    <t xml:space="preserve">Realizar el 100% de las acciones para al prevencion de la TBC </t>
  </si>
  <si>
    <t>Realizar dos monitoreos de vacunación a través de servicios profesionales especializados un inicial de sarampión y rubeola, y el monitoreo de esquemas completos a menores de 5 años a través de una profesional en enfermerí</t>
  </si>
  <si>
    <t>Cuatro(4) seguimientos  anuales a la Política Pública de seguridad alimentaria ODS 3</t>
  </si>
  <si>
    <t>Número de seguimientos anuales realizados</t>
  </si>
  <si>
    <t>Realizar al 100% acciones de promoción y prevención y vigilancia en nutrición a través de una profesional en nutrición</t>
  </si>
  <si>
    <t>Realizar al 100% acciones de promoción y prevención y vigilancia en nutrición a través de un contrato con una entidad habilitada</t>
  </si>
  <si>
    <t>Treinta y seis mil (36.000) visitas para la focalización del riesgo en salud para la demanda de servicios según hallazgo realizadas ODS 3</t>
  </si>
  <si>
    <t>Número de visitas  para la focalización del riesgo en salud para la demanda de servicios según hallazgo realizadas</t>
  </si>
  <si>
    <t xml:space="preserve"> Realizar 1000 visitas en el marco de la Estrategia Vigilancia del Riesgo en el ámbito familiar - VRAF -  a través del apoyo de un equipo de profesionales en salud.</t>
  </si>
  <si>
    <t>Trescientas ochenta y cuatro (384) reuniones desarrolladascon los  comités de participación social y vigilancia epidemiológica ODS 3</t>
  </si>
  <si>
    <t xml:space="preserve">Porcentaje de reuniones desarrolladas anualmente  de los comités de participación social y vigilancia epidemiológica </t>
  </si>
  <si>
    <t>Realizar 12 comités de vigilancia epidemiológica a través de profesional en el area de salud especializado en epimediologia</t>
  </si>
  <si>
    <t xml:space="preserve">Ejecucion del 95% de las actividades de promocion y prevencion de salud oral </t>
  </si>
  <si>
    <t>Porcentaje de  actividades realizadas</t>
  </si>
  <si>
    <t>Realizar al 100% acciones de promoción, prevención y vigilancia en salud oral, a través de estrategias pedagógicas  dirigidos a todos los ciclos de vida atraves de dos odontologos</t>
  </si>
  <si>
    <t>Trescientos sesenta (360) Actividades realizadas a las unidades productivas formales e informales para promover espacios laborales  saludables y  protectores para madres gestantes y lactantes. ODS 3</t>
  </si>
  <si>
    <t>Número de Actividades realizadas a las unidades productivas formales e informales para promover espacios laborales  saludables y  protectores para madres gestantes y lactantes</t>
  </si>
  <si>
    <t>Realizar sensibilización a 21 unidades productivas  informales del Municipio para promover espacios saludables y protectores con énfasis en madres gestantes y lactantes a través de un profesional del área de la salud</t>
  </si>
  <si>
    <t>Ochoscientos (800) Actividades fisicas  realizadas para reducir en 7% a la mortalidad prematura por enfermedades cronicas no transmisibles.</t>
  </si>
  <si>
    <t>Numero de actividades fisicas realizadas</t>
  </si>
  <si>
    <t xml:space="preserve"> Realizar una  accion de vigilancia y control a las IPS en el manejo de pacientes crónicos a través de un profesional en el área de salud.  Realizar  200 actividades físicas  de estilos de vida saludables  dirigidas a la comunidad en general. </t>
  </si>
  <si>
    <t>Agropecuario</t>
  </si>
  <si>
    <t xml:space="preserve"> 20. Alimento Seguro, Vida Sana.</t>
  </si>
  <si>
    <t>Una (1) Política de seguridad alimentaria de acuerdo a los lineamientos nacionales actualizada y en implementación ODS 2</t>
  </si>
  <si>
    <t xml:space="preserve">Número de Políticas de seguridad alimentaria de acuerdo a los lineamientos nacionales actualizada y en implementación </t>
  </si>
  <si>
    <t>Un(1) Cómite Seguridad Alimentaria Nutricional activado ODS 2</t>
  </si>
  <si>
    <t>Número de Comites de Seguridad Alimentaria Nutricional activado</t>
  </si>
  <si>
    <t>Realizar 4 comites ordinarios al año</t>
  </si>
  <si>
    <t>Un(1)  Plan de Seguridad Alimentaria y nutricional para el municipio realizados ODS 2</t>
  </si>
  <si>
    <t xml:space="preserve">Número de Planes de Seguridad Alimentaria y nutricional para el municipio realizados </t>
  </si>
  <si>
    <t>Un(1) Un programa que permita mejorar el acceso y disponibilidad de alimentos a través de huertas urbanas y/o tecnologías que permitan el autoconsumo a la población en riesgo de desnutrición formulado y en implementación ODS 2</t>
  </si>
  <si>
    <t>Número de programas que permitan mejorar el acceso y disponibilidad de alimentos a través de huertas urbanas y/o tecnologías que permitan el autoconsumo a la población en riesgo de desnutrición formulado y en implementación</t>
  </si>
  <si>
    <t xml:space="preserve">Apoyar al 100% la mejora de las cadenas productivas del sector agricola, aumentando el autoconsumo y los ingresos de los productores en el municipio de Cajica </t>
  </si>
  <si>
    <t xml:space="preserve">Cuatro(4) mercados verdes creados con participación de productores locales fortalecidos y en operación </t>
  </si>
  <si>
    <t xml:space="preserve">Número de mercados verdes creados con participación de productores locales fortalecidos y en operación </t>
  </si>
  <si>
    <t>Tres(3) programas que cualifican la ración diaria nutricional en funcionamiento ODS 2</t>
  </si>
  <si>
    <t xml:space="preserve">Número de programas que cualifican la ración diaria nutricional en funcionamiento </t>
  </si>
  <si>
    <t>Un(1) Programa diseñado que permita articular acciones  entre los diferentes actores que intervienen en Seguridad Alimentaria y Nutricional –SAN-, para potencializar los estilos de vida saludable y alimentación adecuada  ODS 2</t>
  </si>
  <si>
    <t xml:space="preserve">Número de programas diseñados que permitan articular acciones  entre los diferentes actores que intervienen en Seguridad Alimentaria y Nutricional </t>
  </si>
  <si>
    <t xml:space="preserve"> 2. Cajica Innovadora y competitiva para la paz</t>
  </si>
  <si>
    <t>Fortalecimiento Institucional</t>
  </si>
  <si>
    <t>21. Aun hay mucho campo que cuidar</t>
  </si>
  <si>
    <t xml:space="preserve">Una (1)  Plan Basico de Ordenamiento Territorial revisado para garantizar el 60% del territorio rural del municipio ordenado.
</t>
  </si>
  <si>
    <t xml:space="preserve">Número de Planes Básicos de Ordenamiento territorial ajustado </t>
  </si>
  <si>
    <t>Una (1 ) Entidad de Desarrollo Rural y Agropecuario creada y operando</t>
  </si>
  <si>
    <t>Número de Entidades de Desarrollo Rural y Agropecuario creadas y operando</t>
  </si>
  <si>
    <t>Una (1) Política de Desarrollo Rural y Agropecuario formulada e implementada</t>
  </si>
  <si>
    <t>Número de Políticas de Desarrollo Rural y Agropecuario formulada e implementada</t>
  </si>
  <si>
    <t>Un (1) Sistema de seguimiento y evaluación del ordenamiento productivo del territorio rural diseñado e implementado</t>
  </si>
  <si>
    <t>Número de Sistemas de seguimiento y evaluación del ordenamiento productivo del territorio rural diseñado e implementado</t>
  </si>
  <si>
    <t>Apoyar  al 100% el proceso de seguimiento productivo a través de  un técnico en sistemas</t>
  </si>
  <si>
    <t xml:space="preserve">Otros servicios  públicos </t>
  </si>
  <si>
    <t xml:space="preserve"> 22. Campo de oportunidades para vivir mejor</t>
  </si>
  <si>
    <t xml:space="preserve">Un (1) Plan de Cobertura de energía eléctrica formulado e implementado para el sector rural </t>
  </si>
  <si>
    <t>Número de Planes de Cobertura de energía eléctrica formulado e implementado</t>
  </si>
  <si>
    <t xml:space="preserve">5 %  (3199 personas) población rural cuenta con aseguramiento de régimen contributivo en salud. ODS 3
</t>
  </si>
  <si>
    <t>Porcentaje de aseguramiento</t>
  </si>
  <si>
    <t xml:space="preserve">Quinientas (500) afiliaciones registradas en régimen subsidiado. ODS 3
</t>
  </si>
  <si>
    <t>Número de afiliaciones registradas</t>
  </si>
  <si>
    <t xml:space="preserve">Dos (2)  nuevos escenarios deportivos en la zona rural.ODS 3
</t>
  </si>
  <si>
    <t xml:space="preserve">Número de escenarios deportivos en el sector rural </t>
  </si>
  <si>
    <t>23. Competitividad rural, calidad de vida</t>
  </si>
  <si>
    <t xml:space="preserve">Dos (2)  Asociaciones  u organización rurales creadas. ODS 10 </t>
  </si>
  <si>
    <t>Número de Asociación u organización rurales creadas</t>
  </si>
  <si>
    <t xml:space="preserve">Un (1) Censo rural agropecuario elaborado. ODS 10 </t>
  </si>
  <si>
    <t>Número de Censos rurales agropecuarios elaborados</t>
  </si>
  <si>
    <t xml:space="preserve">Mil trecientas (1300)  Asistencias técnicas directas al pequeño y mediano productor agropecuario. ODS 10       </t>
  </si>
  <si>
    <t xml:space="preserve">Número de Asistencias técnicas directas al pequeño y mediano productor agropecuario      </t>
  </si>
  <si>
    <t>Apoyar al 100% el proceso de asisitencia tecnica agropecuaria - extensión rural a través de un profesional medico veterinario</t>
  </si>
  <si>
    <t>Apoyar al 100% la asisitencia tecnica agropecuaria a través del conductor del tractor</t>
  </si>
  <si>
    <t>Apoyar al 100% a los productores del municipio de cajicá a través de la entrega de incentivos e insumos</t>
  </si>
  <si>
    <t xml:space="preserve">Un (1) Plan de Incentivos Agropecuario creados. ODS 10 </t>
  </si>
  <si>
    <t>Número de Planes de incentivos agropecuarios creados</t>
  </si>
  <si>
    <t xml:space="preserve">Un (1) Plan de convenios o alianzas público privados celebrados para el fortalecimiento y generación de nuevas alternativas de producción agropecuarias. ODS 10 </t>
  </si>
  <si>
    <t>Número de Planes de convenios o alianzas público privados celebrados</t>
  </si>
  <si>
    <t xml:space="preserve">Un (1) Programa de acceso a crédito a través de canales financieros formales para los productores. ODS 10 </t>
  </si>
  <si>
    <t xml:space="preserve">Número de Programas de acceso a crédito </t>
  </si>
  <si>
    <t xml:space="preserve">Ochenta (80) Proyectos productivos rurales de agricultura familiar implementados. ODS 10 </t>
  </si>
  <si>
    <t>Número de Proyectos productivos rurales de agricultura familiar implementados</t>
  </si>
  <si>
    <t xml:space="preserve">Doscientos 200 Proyectos productivos agropecuarios implementados. ODS 10 </t>
  </si>
  <si>
    <t>Número de Proyectos productivos agropecuarios implementados</t>
  </si>
  <si>
    <t xml:space="preserve">Quinientos (500) Pequeños y medianos productores capacitados en nuevas tecnologías de producción y comercialización agropecuaria. ODS 10 </t>
  </si>
  <si>
    <t>Número de pequeños y medianos productores capacitados en nuevas tecnologías de producción y comercialización agropecuaria</t>
  </si>
  <si>
    <t xml:space="preserve">Diez (10) equipos o elementos de nuevas tecnologías para la producción agropecuarias adquiridos. ODS 10 </t>
  </si>
  <si>
    <t>Número de equipos o elementos de nuevas tecnologías para la producción agropecuarias adquiridos</t>
  </si>
  <si>
    <t>Un (1) Clúster Agroindustrial operando. ODS 11</t>
  </si>
  <si>
    <t>Número de clústerers Agroindustriales operando</t>
  </si>
  <si>
    <t>Doscientas 200 familias rurales formadas en formulación y puesta en marcha de modelos de negocio. ODS 11</t>
  </si>
  <si>
    <t>Número de familias rurales formadas en formulación y puesta en marcha de modelos de negocios</t>
  </si>
  <si>
    <t>Un (1) Plan de convenios o alianzas publico privadas celebrados para garantizar canales de comercialización. ODS8</t>
  </si>
  <si>
    <t>Número de planes de convenios o alianzas publico privadas celebrados</t>
  </si>
  <si>
    <t>Vías y Transporte</t>
  </si>
  <si>
    <t>Diez (10) Kilometros de vías rurales mantenidas permanentemente. ODS 11</t>
  </si>
  <si>
    <t>Número de kilometros de vías rurales mantenidas permanentemente</t>
  </si>
  <si>
    <t>VF. Realizar  al 100% Podas y mantenimiento de zonas verdes de establecimientos educativos y mantenimiento de parques. VIAS . RECURSO PROPIO</t>
  </si>
  <si>
    <t>Suministro al 100%  de material granular  para vias. RECURSO PROPIO</t>
  </si>
  <si>
    <t>Realizar al 100% mantenimiento de maquinaria pesada y amarilla del municipio. RECURSO PROPIO</t>
  </si>
  <si>
    <t>Suministrar al 100% el  combustible para la maquinara y vehiculos de obras publicas. RECURSO PROPIO</t>
  </si>
  <si>
    <t>Diez (10) Kilometros de vías rurales mantenidas permanentemente. ODS 12</t>
  </si>
  <si>
    <t xml:space="preserve">Garantizar al 100% la terminacion de la obra: Rehabilitacion y mantenimiento por medio de estabilizacion quimica de las vias del sector santa Inés vereda Chuntame, municipio de Cajicá. Adicionar el contrato de obra No.008 de 2018 . </t>
  </si>
  <si>
    <t xml:space="preserve">Garantizar  al 100% la interventoria de la obra" Rehabilitacion y mantenimiento por medio de estabilizacion quimica de las vias del sector santa Inés vereda Chuntame, municipio de Cajicá"....Adicion contrato de consultoria No.008 de 2018 </t>
  </si>
  <si>
    <t>GARANTIZAR AL 100% LA TERMINACION DE LA OBRA MANTENIMIENTO Y PAVIMENTACION DE LA VIA PUENTE PERALTA DE LA VEREDA CANELON DEL MUNICIPIO DE CAJICA DEPARTAMENTO DE CUNDINAMARCA … ADICION AL CONTRATO 006 DE 2018</t>
  </si>
  <si>
    <t>GARANTIZAR AL 100% INTERVENTORÍA TÉCNICA, VIGILANCIA ADMINISTRATIVA, AMBIENTAL FINANCIERA, CONTABLE Y JURÍDICA PARA LA OBRA CUYO OBJETO ES: MANTENIMIENTO Y PAVIMENTACIÓN DE LA VIA PUENTE PERALTA DE LA VEREDA CANELÓN, DEL MUNICIPIO DE CAJICÁ DEPARTAMENTO DE CUNDINAMARCA.</t>
  </si>
  <si>
    <t>GARANTIZAR AL 100% LA INTERVENTORÍA TÉCNICA, VIGILANCIA ADMINISTRATIVA, AMBIENTAL FINANCIERA, CONTABLE, JURÍDICA  PARA EL CONTRATO DE OBRA CUYO OBJETO ES REHABILITACION Y MANTENIMIENTO POR MEDIO DE ESTABILIZACION QUIMICA, DE LA VÍA CAMINO DE LOS BABOSOS DESDE LA VÍA CAJICÁ TABIO HASTA EL CONJUNTO RESIDENCIAL LOS PINOS DE LA VEREDA CHUNTAME DEL MUNICIPIO DE CAJICÁ, CUNDINAMARCA; EN EL MARCO DEL CONVENIO INTERADMINISTRATIVO DE COOPERACIÓN SUSCRITO ENTRE EL INSTITUTO DE INFRAESTRUCTURA Y CONCESIONES DE CUNDINAMARCA – ICCU Y EL MUNICIPIO DE CAJICÁ No. ICCU 844-2018</t>
  </si>
  <si>
    <t>Cuatro (4) kilometros de vías rurales pavimentadas. ODS 11</t>
  </si>
  <si>
    <t>Número de kilometros de vías rurales pavimentadas</t>
  </si>
  <si>
    <t>NOMINA. Garantizar al 100% la mano de obra para el mantenimiento de vias rurales</t>
  </si>
  <si>
    <t>RECURSOS RENDIMIENTOS DE  PLUSVALIA. Garantizar al 100% el desarrollo de las obras en ejecucion de vias</t>
  </si>
  <si>
    <t>Apoyo al 100% en la supervisión de obras a traves de 1 ingeniero civil</t>
  </si>
  <si>
    <t>Cuatro (4) kilometros de vías rurales pavimentadas. ODS 12</t>
  </si>
  <si>
    <t>garantizar  al 100%el mejormiento de la via los babosos hasta el conjunto residencial los pinos.  Convenio ICCU- FUENTO 510</t>
  </si>
  <si>
    <t>Cuatro (4) kilometros de vías rurales pavimentadas. ODS 13</t>
  </si>
  <si>
    <t xml:space="preserve">GARANTIZAR AL 100% EL MEJORAMIENTO DE LAVIA QUE COMUNICA A LA VEREDA RÍO GRANDE AL SECTOR RINCON SANTO, EN EL TRAMO CAMINO LOS CARISMATICOS DEL MUNICIPIO DE CAJICA </t>
  </si>
  <si>
    <t xml:space="preserve"> 24. Cajicá territorio en orden para la paz</t>
  </si>
  <si>
    <t>Una (1) revisión extraordinaria al Plan Básico de Ordenamiento Territorial -PBOT.para garantizar el incremnteo de areas de suelos para la productividad y el 70% del suelo con actividad corredor vial ordenado, 6 M2 de superficie verde urbana por habitante y 8 M2 de espacio publico efectivo por habitante. ODS 11</t>
  </si>
  <si>
    <t>Número de revisiones extraordinarias al Plan Básicto de Ordenamiento Territorial</t>
  </si>
  <si>
    <t>Apoyar al 100% el proceso de licenciamieto urbanistico a traves de un equipo de profesionals ( 2 ingenieros, 2 abogados, 3 arquitectos 3 tecnicos</t>
  </si>
  <si>
    <t>Apoyar al 100% la organización del archivo de la secretaria de planeacion direccion de desarrollo territorial</t>
  </si>
  <si>
    <t>Porcentje</t>
  </si>
  <si>
    <t xml:space="preserve">Equipamiento Municipal </t>
  </si>
  <si>
    <t>Una (1) Política Pública para la recuperación y utilización del espacio público formulada y en implementación</t>
  </si>
  <si>
    <t>Número de Políticas Públicas formuladas y en implementación</t>
  </si>
  <si>
    <t xml:space="preserve">Garantizar 100% de construccion de andenes y cicloruta de la vía puente peralta. </t>
  </si>
  <si>
    <t>GARANTIZAR AL 100% LA TERMINACION DE LA OBRA MANTENIMIENTO Y MEJORAMIENTO DE ANDENES EN LA ZONA URBANA DEL MUNICIPIO DE CAJICA ADICION CONTRATO 012 DE 2018</t>
  </si>
  <si>
    <t>Formular al 100% la politica de espacio publico municipal a traves del apoyo de un profesional especializado</t>
  </si>
  <si>
    <t>Cultura</t>
  </si>
  <si>
    <t>Una (1) Junta del Patrimonio conformada y en operación. ODS 11</t>
  </si>
  <si>
    <t>Número de juntas del patrimonio conformada y en operación</t>
  </si>
  <si>
    <t>Un (1) Sistema de Información Geográfica desarrollado para el control y seguimiento al ordenamiento territorial. ODS 11</t>
  </si>
  <si>
    <t>Número de Sistemas de Información Geográfica desarrollado</t>
  </si>
  <si>
    <t>Apoyar al 100% en proceso de cargue de información al sig a traves de una ingeniera catastral</t>
  </si>
  <si>
    <t>Actualizar al 100% el SIG</t>
  </si>
  <si>
    <t>Una (1) Nomenclatura vial y residencial actualizada. ODS 11</t>
  </si>
  <si>
    <t>Número de nomenclaturas viales y residenciales actualizadas</t>
  </si>
  <si>
    <t>Una (1) estratificación urbana y rural actualizada. ODS 11</t>
  </si>
  <si>
    <t>Número de estratificaciónes urbanas y rurales actualizadas</t>
  </si>
  <si>
    <t>Apoyar al 100% los procesos de estratficiación y el suit a traves de un profesional en  ingenieria catastral, un administrador de empresas y tecnicos para la realización de visitas de acuerdos a las atipicidades de la misma.</t>
  </si>
  <si>
    <t xml:space="preserve">Calculo de la economia. Empresas de servicios publicos </t>
  </si>
  <si>
    <t>Un (1) Regimén de multas y sanciones por infracciones de tipo urbanistico y violacion al espacio público establecido y en funcionamiento</t>
  </si>
  <si>
    <t>Número de regímenes de multas y sanciones en funcionamiento</t>
  </si>
  <si>
    <t>Apoyar al 100% el regimen de multas y sanciones con equipo de profesionales ( 2 tecnicos y 2 arquitectos)</t>
  </si>
  <si>
    <t>Un (1) Banco Inmobiliario creado y en funcionamiento</t>
  </si>
  <si>
    <t>Número de Bancos Inmoblilarios creados y en funcionamiento</t>
  </si>
  <si>
    <t>Apoyar al 100% el funcionamiento del Banco inmobiliario a traves de equipo de profesionales 2 abogados, 1 tecnico, 2 topografos )</t>
  </si>
  <si>
    <t>Un (1) Plan de Incentivos de Compensación por mantenimiento a los tratamientos de conservación y protección  de inmuebles de patrimonio cultural formulado y en marcha. ODS 11</t>
  </si>
  <si>
    <t>Número de Planes de Incentivos de compensación formulado y en marcha</t>
  </si>
  <si>
    <t xml:space="preserve"> 25. Cajicá planea e integra región</t>
  </si>
  <si>
    <t>Una (1) Campaña de sisbenización implementada. ODS 10</t>
  </si>
  <si>
    <t>Número de campañas de sisbenización implementada</t>
  </si>
  <si>
    <t>Apoyar al 100% el funcionamiento del grupo SISBEN  a través de 3 tecnicos y dos auxiliares adminsitrativos.</t>
  </si>
  <si>
    <t>Apoyar al 100% el funcionmaiemto  del nuevo SISBEN IV de acuerdo a lineamientos del DNP</t>
  </si>
  <si>
    <t>Una (1) Política Pública de Desarrollo 2035 a largo plazo formulada y en implementación.. ODS 11</t>
  </si>
  <si>
    <t>Número de Políticas Públicas de desarrollo a largo plazo formulada e implementada</t>
  </si>
  <si>
    <t>Un (1) Sistema de Información Integral y Georreferenciado en funcionamiento. ODS 11</t>
  </si>
  <si>
    <t>Número de Sistemas de Información Integral y Georreferenciado funcionando</t>
  </si>
  <si>
    <t>Un (1) Programa de Integración Regional formulado y en implementación. ODS 17</t>
  </si>
  <si>
    <t>Número de Programas de Integración Regional formulados e implementados</t>
  </si>
  <si>
    <t>Un (1) Plan de Ordenamiento Territorial Regional en formulación y ejecución. ODS 17</t>
  </si>
  <si>
    <t>Número de Planes de Ordenamiento Territorial  formulado y ejecutado</t>
  </si>
  <si>
    <t>s</t>
  </si>
  <si>
    <t>Una (1) Oficina de Catastro Regional en operación. ODS 17</t>
  </si>
  <si>
    <t xml:space="preserve">Número de Oficinas de Catastro Regional operando </t>
  </si>
  <si>
    <t>Cuatro (4) evento de interés regional con epicentro en Cajicá</t>
  </si>
  <si>
    <t>Número de eventos de interés regional con epicentro en Cajicá</t>
  </si>
  <si>
    <t xml:space="preserve"> 26. Con empleo vives bien</t>
  </si>
  <si>
    <t xml:space="preserve">Número de Sistemas de teletrabajo implementado y en funcionamiento </t>
  </si>
  <si>
    <t>Apoyar al 100% el trabajo de dos persoans con discacpaidad  MG</t>
  </si>
  <si>
    <t>Treinta y ocho (38) Convenios Municipio - Universidad- SENA- Empresa celebrados promueven la reciprocidad, capacitación-empleo. ODS 10</t>
  </si>
  <si>
    <t xml:space="preserve">Número de Convenios Municipio celebrados </t>
  </si>
  <si>
    <t xml:space="preserve">Apoyar l 100% el funcionamiento del Politecnico  de la Sabana a través de contratación de profesionales </t>
  </si>
  <si>
    <t>Implementación de aula de sistemas al 100%</t>
  </si>
  <si>
    <t>Un (1) Sistema de información de seguimiento y monitoreo a la empleabilidad implementado y en funcionamiento.  ODS 11</t>
  </si>
  <si>
    <t>Número de Sistemas de información de seguimiento y monitoreo a la empleabilidad implementado y en funcionamiento</t>
  </si>
  <si>
    <t>Apoyar al 100% procesos de empleabilidad, consolidaion de informacion y busqueda de vacantes a traves de un tecnico</t>
  </si>
  <si>
    <t>Un (1) Pacto de empleabilidad formal con el sector privado celebrado y en operación. ODS 17</t>
  </si>
  <si>
    <t xml:space="preserve">Número de Pactos de empleabilidad formal con el sector privado Celebrado y en operación </t>
  </si>
  <si>
    <t>Ocho (8) Ferias de empleo semestrales. ODS 10</t>
  </si>
  <si>
    <t>Número de Ferias de empleo semestrales</t>
  </si>
  <si>
    <t>Quince (15) Programas de capacitación para vinculación laboral. ODS 10</t>
  </si>
  <si>
    <t>Número de Programas de capacitación para vinculación laboral en funcionamiento</t>
  </si>
  <si>
    <t>Dos mil (2000) Personas certificadas en competencias laborales. ODS 10</t>
  </si>
  <si>
    <t>Número de Personas certificadas en competencias laborales</t>
  </si>
  <si>
    <t>Una (1) Oficina de Empleo institucionalizada y operando. ODS 8</t>
  </si>
  <si>
    <t>Número de Oficinas de Empleo institucionalizada y operando</t>
  </si>
  <si>
    <t>Apoyar al 100% el funcionamiento de la plataforma de empleo   y emprendimiento. Mantenimiento</t>
  </si>
  <si>
    <t>Apoyar al 100% con visita a empresas y generacion de vacantes a traves de un profesiona PSICOLOGA YM</t>
  </si>
  <si>
    <t xml:space="preserve"> 27. Servicios públicos para la gente, sostenibilidad para el ambiente</t>
  </si>
  <si>
    <t>Cien (100%)  de acometidas de energía eléctrica nuevas en las unidades de vivienda aprobadas por la SecretarÍa de Planeación instaladas. ODS 7</t>
  </si>
  <si>
    <t xml:space="preserve">Porcentaje de acometidas de energía eléctrica nuevas instaladas </t>
  </si>
  <si>
    <t>Mil doscientas doce (1212)  acometidas de gas nuevas instaladas. ODS 11</t>
  </si>
  <si>
    <t>Número de acometidas de gas nuevas instaladas</t>
  </si>
  <si>
    <t>Cuatroscientos (400) luminarias  de expansión de redes de alumbrado público en tecnología LED. ODS 7</t>
  </si>
  <si>
    <t xml:space="preserve">Número de kilometros de expansión </t>
  </si>
  <si>
    <t>Garantizar al 100% el Pago Alumbrado Publico CSF</t>
  </si>
  <si>
    <t>Garantizar al 100% Pago Alumbrado Publico - RECURSO PROPIO</t>
  </si>
  <si>
    <t>Una (1) oficina de atención al usuario operando paras energía y gas. ODS 9</t>
  </si>
  <si>
    <t>Número de oficinas de atencion al usuario operando</t>
  </si>
  <si>
    <t xml:space="preserve">Ambiente </t>
  </si>
  <si>
    <t>Cuatro (4) Campañas de sensibilización para la disminución de consumo de energía. ODS 7</t>
  </si>
  <si>
    <t xml:space="preserve">Número de Campañas de sensibilización </t>
  </si>
  <si>
    <t>Un (1) Programa Plan de Incentivos al ahorro de energía implementado. ODS 7</t>
  </si>
  <si>
    <t>Número de Programas implementados</t>
  </si>
  <si>
    <t>Un (1) Programa Plan de Incentivos a la implementación de sistemas de energía y gas alternativos. ODS 11</t>
  </si>
  <si>
    <t xml:space="preserve"> 28. Transporte seguro para el desarrollo</t>
  </si>
  <si>
    <t xml:space="preserve">Una (1) Institucionalidad para el manejo de Tránsito, Transporte y Movilidad creada y funcionando 
</t>
  </si>
  <si>
    <t xml:space="preserve">Número de institucionalidades creadas y funcionando </t>
  </si>
  <si>
    <t>Apoyar al 100% el funcionamiento de la Secretaría de Transporte y Movilidad  con un Profesional en Derecho, con experiencia en transporte y movilidad.</t>
  </si>
  <si>
    <t>SECRETARIA DE M0VILIDAD</t>
  </si>
  <si>
    <t>Un (1 )Plan de Movilidad ajustado e implementado</t>
  </si>
  <si>
    <t>Número de Planes de Movilidad ajustados e implementados</t>
  </si>
  <si>
    <t>Realizar  al 100%  mantenimiento  de semáforos del municipio, a través de la asistencia técnica especializada.</t>
  </si>
  <si>
    <t>Garantizar la ejecución al 100%  del “CONVENIO INTERADMINISTRATIVO DE COOPERACIÓN N° STM CDCUVI – 078 DEL 2018 SUSCRITO ENTRE EL DEPARTAMENTO DE CUNDINAMARCA – SECRETARÍA DE TRANSPORTE Y MOVILIDAD Y EL MUNICIPIO DE CAJICA" para la demarcacion horizontal y vertical en las vias urbanas del municipio de Cajica y su interventoria.</t>
  </si>
  <si>
    <t>Cuatro (4) Planes de incentivos para motivar el uso de parqueaderos y transporte público formulado e implementado. ODS 11</t>
  </si>
  <si>
    <t>Número de Planes de Incentivos formulados e implementados</t>
  </si>
  <si>
    <t>Cuantro (4) Convenios o alianzas estratégicas con gremio transportador-propietarios de parqueaderos-policías de transito -universidades-SENA celebrados. ODS 11</t>
  </si>
  <si>
    <t>Número de Convenios o alianzas estratégicas celebrados</t>
  </si>
  <si>
    <t>Una (1) Campaña de cultura ciudadana en movilidad implementada. ODS 11</t>
  </si>
  <si>
    <t>Número de Campañas de cultura ciudadanas implementadas</t>
  </si>
  <si>
    <t>Un (1) Pacto por la movilidad de Cajicá celebrado. ODS 11</t>
  </si>
  <si>
    <t xml:space="preserve">Número de Pactos por la movilidad de Cajicá celebrado </t>
  </si>
  <si>
    <t>Un (1) Plan integrado de transporte formulado e implementado. ODS 11</t>
  </si>
  <si>
    <t>Número de Planes integrados de transporte formulados e implementados</t>
  </si>
  <si>
    <t>Una (1) Jornada anual para motivar alternativas de movilidad a pie y en bicicletas o sistemas de energías limpias. ODS 11</t>
  </si>
  <si>
    <t xml:space="preserve">Número de Jornadas anuales </t>
  </si>
  <si>
    <t>Funcionamiento al 100% de las estaciones de bicicletas ( 2 personas)</t>
  </si>
  <si>
    <t>Cinco (5) Nuevos kilometros de vías urbanas construidas. ODS 11</t>
  </si>
  <si>
    <t>Número de nuevos kilometros de vías urbanos construidas</t>
  </si>
  <si>
    <t xml:space="preserve">garantizar al 100% la terminacion de la obra:Construcción de andenes, mantenimiento y pavimentación de la carrera 4 desde la calle 7 hasta el conjunto residencial terrazas de Cajicá y las vias internas del barrio la esperanza del Municipio de Cajicá. Adicionar el contrato de obra No.007 de 2018 . </t>
  </si>
  <si>
    <t>f</t>
  </si>
  <si>
    <t>Garantizar  al 100% la interventoria de la obra: Construcción de andenes, mantenimiento y pavimentación de la carrera 4 desde la calle 7 hasta el conjunto residencial terrazas de Cajicá y las vias internas del barrio la esperanza del Municipio de Cajicá. Adicionar el contrato de consultoria No.007 de 2018 .</t>
  </si>
  <si>
    <t>Diecisiete, cinco (17,5) kilómetros de vías urbanas mantenidos permanentemente. ODS 11</t>
  </si>
  <si>
    <t>Número de kilometros de vías urbanas mantenidas permanentemente</t>
  </si>
  <si>
    <t>Cincuenta (50%) de avance en el proyecto Vía variante Cajicá - Hato grande. ODS 11</t>
  </si>
  <si>
    <t>Porcentaje de variante Cajicá - Hato grande</t>
  </si>
  <si>
    <t>Una (1) Glorieta de intersección vía Molino Toyonorte. ODS 11</t>
  </si>
  <si>
    <t>Número de Glorietas de ingreso y salida</t>
  </si>
  <si>
    <t xml:space="preserve"> Una (1) Glorieta de ingreso y salida-suroccidental bogota-cajica-tabio. ODS 11</t>
  </si>
  <si>
    <t xml:space="preserve">Número de Glorietas de intersección </t>
  </si>
  <si>
    <t>Cincuenta (50%) Vía molino  Toyonorte construida ODS 11</t>
  </si>
  <si>
    <t xml:space="preserve">Porcentaje de Vía </t>
  </si>
  <si>
    <t xml:space="preserve"> 29. + Tecnología + Oportunidades + Calidad de Vida</t>
  </si>
  <si>
    <t>Una (1) Revisión extraordinaria del PBOT para modificar o eliminar el ART. 43 del Acuerdo 16 de 2014</t>
  </si>
  <si>
    <t>Una (1) Entidad responsable de las TIC'S creada y en funcionamiento</t>
  </si>
  <si>
    <t>Número de entidades creadas y en funcionamiento</t>
  </si>
  <si>
    <t xml:space="preserve">Garantizar al 100% el funcionamiento de los correos institucionales </t>
  </si>
  <si>
    <t xml:space="preserve">Adquisición de 2 licenciamiento de adobe Y 1 autocad </t>
  </si>
  <si>
    <t>Garantizar al 100% el hosting de la pagina web del municipio</t>
  </si>
  <si>
    <t xml:space="preserve">Mantenimeinto al 100% de los equipos tecnologicos del municipio a traves de la compra de materiales </t>
  </si>
  <si>
    <t>Apoyar al 100% el soporte tecnico de la alcaldia a traves de 1 técnicos</t>
  </si>
  <si>
    <t>Apoyar al 100% gobienro en linea  de la Alcaldia a traves de 1 profesional</t>
  </si>
  <si>
    <t>Apoyar al 100% el soporte servidores y seguridad  de la alcaldia a traves de 1 profesional</t>
  </si>
  <si>
    <t>Adquisición de licencias antivirus</t>
  </si>
  <si>
    <t>Ocho (8) Proyectos tecnológicos al servicio del ciudadano implementados</t>
  </si>
  <si>
    <t>Número de Proyectos tecnológicos al servicio del ciudadano implementados</t>
  </si>
  <si>
    <t>Cuatro (4) Convenios o alianzas con universidades, empresa SENA celebrados en beneficio del fomento a las TIC y al emprendimiento tecnológico.</t>
  </si>
  <si>
    <t>Un (1) Plan de Cultura Tecnológica formulado e implementado entre los diferentes grupos etareos del Municipio</t>
  </si>
  <si>
    <t>Número de Planes de Cultura Tecnologica formulado e implementado</t>
  </si>
  <si>
    <t>Un (1) Plan de Incentivos para motivar el desarrollo de software o aplicaciones tecnológicas por residentes de Cajicá</t>
  </si>
  <si>
    <t>Número de Planes de Incentivos motivados</t>
  </si>
  <si>
    <t>Trés (3) zonas WIFI gratuita instaladas en el municipio</t>
  </si>
  <si>
    <t>Número de zonas WIFI gratuitas instaladas en el Municipio</t>
  </si>
  <si>
    <t>Garantizar el funcionamiento al 100%  de 3 zonas WIFI ( La Estación, Rincon Santo y Fortaleza de Piedra )</t>
  </si>
  <si>
    <t>Desarrollar la política de ciencia innovación y tecnología, a través de un profesional</t>
  </si>
  <si>
    <t>Diez (10)Espacios digitales gratuitos al servicio del ciudadano</t>
  </si>
  <si>
    <t>Número de Espacios digitales gratuitos al servicio del ciudadano</t>
  </si>
  <si>
    <t>30. Cajicá abre las puertas a Competitividad, Ciencia, tecnología, Emprendimiento e Innovación -CCTEI-</t>
  </si>
  <si>
    <t>Una (1) Revisión extraordinaria del PBOT para garatnizar la implmentacion de un parque de ciencia tecnologia, emprendimiento e innovacion.</t>
  </si>
  <si>
    <t>Número de revisiones del PBOT</t>
  </si>
  <si>
    <t xml:space="preserve">Una (1) Mesa de trabajo con universidades, empresarios e industriales instalada y operando. ODS 9 </t>
  </si>
  <si>
    <t>Número de Mesas de trabajo instaladas y operando</t>
  </si>
  <si>
    <t xml:space="preserve">Una (1) Política Pública de desarrollo económico, competitividad, ciencia, innovación y tecnología formulada e implementada. ODS 9 </t>
  </si>
  <si>
    <t>Número de Políticas Públicas formuladas e implementadas</t>
  </si>
  <si>
    <t>Una (1) Institucionalidad para la CCTEI - Comité de  ciencia, tecnologia, emprendimiento  e innovacion  creada y operando. ODS 10</t>
  </si>
  <si>
    <t xml:space="preserve"> Número de Institucionalidades creadas y operando</t>
  </si>
  <si>
    <t>Doce (12) Actividades de encuentros intergeneracionales realizados como parte de la transferencia del conocimiento. ODS 10</t>
  </si>
  <si>
    <t>Número de actividades de encuentros realizadas</t>
  </si>
  <si>
    <t xml:space="preserve">Ocho (8) Proyectos de ciencia, emprendimiento, innovación y tecnología presentados por los diferentes ciclos de vida a instancias del orden Departamental, Nacional y de Cooperación Internacional. ODS 9 </t>
  </si>
  <si>
    <t>Número de Proyectos de ciencia, emprendimiento, innovación y tecnología presentados</t>
  </si>
  <si>
    <t xml:space="preserve">Un (1) Estudio y Diseño del Parque de Ciencia, Tecnología, Emprendimiento e Innovación. ODS 9 
</t>
  </si>
  <si>
    <t xml:space="preserve">Número de Estudios y Diseños  del Parque de Ciencia, Tecnología, Emprendimiento e Innovación 
</t>
  </si>
  <si>
    <t xml:space="preserve">Un (1) Programa de sello de calidad Fortaleza de Piedra como acción de reconocimiento. ODS 9 </t>
  </si>
  <si>
    <t>Número de programas</t>
  </si>
  <si>
    <t>Apoyar al 100% procesos de visitaspara formalización a traves de dos profesionales</t>
  </si>
  <si>
    <t xml:space="preserve">Realizar un evento de reconocimiento del sello de calidad </t>
  </si>
  <si>
    <t xml:space="preserve">Unidades </t>
  </si>
  <si>
    <t xml:space="preserve">Apoyar al 100% proceso de visitas a establecimcientos comerciales </t>
  </si>
  <si>
    <t xml:space="preserve">apoyar al 100%  la celebracion  del dia del artesano con  capacitando  </t>
  </si>
  <si>
    <t xml:space="preserve">Ocho (8) convenios o alianzas estratégicas que impulsan el programa de ciencia, tecnologia, emprendimiento e innovación - CCTEI celebrados. ODS 9 </t>
  </si>
  <si>
    <t>Número de convenios o alianzas estratégicas celebrados.</t>
  </si>
  <si>
    <t xml:space="preserve">32. Cajicá un destino con Fortaleza de Piedra </t>
  </si>
  <si>
    <t>Una (1) Revisón extraordinaria del Plan Básico de Ordenamiento Territorial para garantizar suelo de uso turistico. ODS 3</t>
  </si>
  <si>
    <t xml:space="preserve"> Número de revisiones del PBOT</t>
  </si>
  <si>
    <t xml:space="preserve"> 3. Ambiente sano- cero riesgo, nuestro compromiso</t>
  </si>
  <si>
    <t xml:space="preserve"> 33. SIGAM Cajicá</t>
  </si>
  <si>
    <t>Una (1) política ambiental formulada e implementada. ODS 13</t>
  </si>
  <si>
    <t>Número de políticas Ambientales formuladas e implementadas.</t>
  </si>
  <si>
    <t xml:space="preserve">Prevención y Atención de desastres </t>
  </si>
  <si>
    <t>Un (1) Plan de emergencias y desastres y mapa de riesgos , implementado. ODS 13</t>
  </si>
  <si>
    <t>Número de planes y mapas implementados.</t>
  </si>
  <si>
    <t xml:space="preserve">Una (1) Calculadora Ambiental Municipal diseñada e implementada.ODS 13
</t>
  </si>
  <si>
    <t xml:space="preserve">Número de calculadoras Ambientales implementadas.                                               </t>
  </si>
  <si>
    <t>Un (1) Plan de incentivos positivos y negativos implementado al cumplimiento de la normatividad ambiental.ODS 13</t>
  </si>
  <si>
    <t>Número de planes de incentivos positivos y negativos implementados.</t>
  </si>
  <si>
    <t>Cuarenta (40) Jornadas de seguimiento y monitoreo, en apoyo con la CAR, para la reducción y control a la contaminación visual, atmosférica y al ruido. ODS 13</t>
  </si>
  <si>
    <t>Número de jornadas realizadas.</t>
  </si>
  <si>
    <t xml:space="preserve">Realizar al 100% visitas de seguimiento y monitoreo ambiental a través de un profesional en ingenieria industrial </t>
  </si>
  <si>
    <t>Setenta (70) hectáreas adquiridas como áreas de proteccion.ODS 13</t>
  </si>
  <si>
    <t>Número de hectáreas de protección adquiridas.</t>
  </si>
  <si>
    <t xml:space="preserve">Realizar la compra de predios de interes ambiental </t>
  </si>
  <si>
    <t>Dos (2)  convenios y/o alianzas para detener la pérdida de biodiversidad. ODS 15</t>
  </si>
  <si>
    <t>Número de convenios y/o alianzas para realizadas.</t>
  </si>
  <si>
    <t>Un (1) Inventario de ecosistemas terrestres y áreas estratégicas de alta importancia ambiental. ODS 15</t>
  </si>
  <si>
    <t>Número de inventarios a realizadas.</t>
  </si>
  <si>
    <t>Cuatro (4) Campañas de reforestación, para captura de CO2. ODS 15</t>
  </si>
  <si>
    <t>Número de campañas a realizadas.</t>
  </si>
  <si>
    <t>Realizar al 100% mantenimiento a zonas reforestadas</t>
  </si>
  <si>
    <t xml:space="preserve"> 34. Río Bogotá y Río Frío nuestro compromiso</t>
  </si>
  <si>
    <t>Seis (6) actividades anuales implementadas para recolección y sensibilización frente a la no disposición de residuos solidos en las zonas de ronda de rio y afluentes.</t>
  </si>
  <si>
    <t>Número de actividades realizadas</t>
  </si>
  <si>
    <t>Apoyar al 100% la cultura ciudadana ambiental a través de ingeniero ambiental</t>
  </si>
  <si>
    <t>24 -Vertimientos Rio Bogotá</t>
  </si>
  <si>
    <t>Sesenta (60) % de Puesta en marcha del programa de saneamiento y manejo de vertimientos - PSMV ODS 7</t>
  </si>
  <si>
    <t>Porcentaje ejecutado.</t>
  </si>
  <si>
    <t>Dos (2)  Sistemas de tratamiento de Aguas Residuales optimizados. ODS 6</t>
  </si>
  <si>
    <t>Número de sistemas optimizados.</t>
  </si>
  <si>
    <t>VF. Plan de saneamiento y manejo de vertimientos. Garantizar al 100% el funcionamiento del plan de saneameinto y maneio de vertimientos. (640000000)</t>
  </si>
  <si>
    <t>Dos (2)  Sistemas de tratamiento de Aguas Residuales optimizados. ODS 7</t>
  </si>
  <si>
    <t>Dos (2)  Sistemas de tratamiento de Aguas Residuales optimizados. ODS 8</t>
  </si>
  <si>
    <t>Dos (2)  Sistemas de tratamiento de Aguas Residuales optimizados. ODS 9</t>
  </si>
  <si>
    <t>Dos (2)  Sistemas de tratamiento de Aguas Residuales optimizados. ODS 10</t>
  </si>
  <si>
    <t>Dos (2)  Sistemas de tratamiento de Aguas Residuales optimizados. ODS 11</t>
  </si>
  <si>
    <t>Cuatro (4) convenios para ejecución de obras para la descontaminación, protección y conservación  de cuerpos de agua y prevención de riesgos. ODS 6</t>
  </si>
  <si>
    <t>Número de obras ejecutadas.</t>
  </si>
  <si>
    <t>Apoyar al 100% la limpieza de vallados  en puntos criticos a traves de un operario</t>
  </si>
  <si>
    <t>Dos (2) convenios para  la protección,  preservación  y conservación de ecosistemas estratégicos.ODS 15</t>
  </si>
  <si>
    <t>Número de convenios a realizar.</t>
  </si>
  <si>
    <t xml:space="preserve"> 35. Gestiona ambiente</t>
  </si>
  <si>
    <t>Cinco mil (5.000) niños y niñas escolarizados y  sensibilizados en cultura ambiental ODS 13</t>
  </si>
  <si>
    <t>Número de personas a formadas y sensibilizadas.</t>
  </si>
  <si>
    <t>Un (1) convenio y/o alianza con la academia a fin de crear e impulsar un Diplomado Ambiental Juvenil . ODS 13</t>
  </si>
  <si>
    <t>Número de convenios  realizados.</t>
  </si>
  <si>
    <t>Cinco mil  (5000) habitantes  en la población rural y urbana sensibilizados en la Cultura Ambiental. ODS 13</t>
  </si>
  <si>
    <t>Número de habitantes sensibilizados.</t>
  </si>
  <si>
    <t>Ocho (8) campañas educativas de reforestación con especies nativas y con participación comunitaria. ODS 13</t>
  </si>
  <si>
    <t>Número de campañas realizadas.</t>
  </si>
  <si>
    <t>Un (1) Programa de fomento e implementación de un  programa de reciclaje y separación en la fuente.ODS 13</t>
  </si>
  <si>
    <t>30 -Vertimientos Rio Bogotá</t>
  </si>
  <si>
    <t>Un ochenta (80) %  en implementación y socialización del Programa de Uso Eficiente de Ahorro de Agua (PUEAA). ODS 6</t>
  </si>
  <si>
    <t>Porcentaje de implementación.</t>
  </si>
  <si>
    <t>Un (1) Programa de manejo de aguas lluvias. ODS 6</t>
  </si>
  <si>
    <t>Número de programas elaborados.</t>
  </si>
  <si>
    <t>VF. Programa de uso eficiente y ahorro del agua. Garantizar al 100% el funcionamiento del programa de uso eficiente del agua.</t>
  </si>
  <si>
    <t>Un (1) Programa de manejo de aguas lluvias. ODS 7</t>
  </si>
  <si>
    <t>Un (1) Programa de manejo de aguas lluvias. ODS 8</t>
  </si>
  <si>
    <t>Un (1) Programa de manejo de aguas lluvias. ODS 9</t>
  </si>
  <si>
    <t xml:space="preserve">Un (1) Programa de fomento a la producción limpia y más limpia.ODS 13
</t>
  </si>
  <si>
    <t xml:space="preserve"> Un (1) Programa de  control a la contaminación
atmosférica .ODS13</t>
  </si>
  <si>
    <t>Número de programas realizados.</t>
  </si>
  <si>
    <t xml:space="preserve"> 36. Cajicá se adapta al cambio climático</t>
  </si>
  <si>
    <t xml:space="preserve">Ocho (8) campañas de adaptación al cambio climático. ODS 13
</t>
  </si>
  <si>
    <t>Cuatro (4) diseños e implementación de planes y proyectos de adaptación y/o mitigación al cambio climático.ODS 13</t>
  </si>
  <si>
    <t>Número de planes implementados.</t>
  </si>
  <si>
    <t>Dos (2) alianzas para ejecución de obras de mitigación al cambio climático. ODS 13</t>
  </si>
  <si>
    <t>Número de alianzas realizadas.</t>
  </si>
  <si>
    <t>Diez mil (10000) Metros lineales de vallados en mantenimiento y/o recuperados.ODS 13</t>
  </si>
  <si>
    <t>Número de metros lineales realizados.</t>
  </si>
  <si>
    <t>Apoyar al 100% la notificación al cumplimiento del decreto 046 a través de un técnico</t>
  </si>
  <si>
    <t xml:space="preserve"> 37. Acojo, esterilizo y protejo: nuestro compromiso con los animales</t>
  </si>
  <si>
    <t>Un (1) Censo animal ( caninos y felinos) callejeros y domésticos ( mascotas).ODS 13</t>
  </si>
  <si>
    <t>Número de censos realizados.</t>
  </si>
  <si>
    <t>Una (1) política de protección animal formulada e implementada. ODS13</t>
  </si>
  <si>
    <t>Número de políticas elaboradas.</t>
  </si>
  <si>
    <t>Un (1) programa de adopción de animales ( caninos y felinos) implementado. ODS 13</t>
  </si>
  <si>
    <t>Número de programas a realizadas.</t>
  </si>
  <si>
    <t>Apoyar al 100% el programa de adopción a través de un veterinario.</t>
  </si>
  <si>
    <t>Treinta y dos (32) campañas anuales en fomento de la cultura en tenencia responsable de animales.ODS13</t>
  </si>
  <si>
    <t>Número de campañas  elaboradas.</t>
  </si>
  <si>
    <t>Apoyar al 100% las campañas de tenencia de animales a traves de un profesional en actividades de bienestar.</t>
  </si>
  <si>
    <t>Realizar al 100%  el registro y seguimiento de los perros potencialmente peligrosos registrados en la secretaria de ambiente.</t>
  </si>
  <si>
    <t>Garantizar al 100% el alimentos de los animales que encuentran en el Albergue municipal</t>
  </si>
  <si>
    <t>Treinta (30) jornadas de esterilización a caninos y felinos en edad fértil.ODS 13</t>
  </si>
  <si>
    <t>Número de jornadas ejecutadas.</t>
  </si>
  <si>
    <t>Un (1) programa de mejoramiento del albergue temporal para animales.ODS 13</t>
  </si>
  <si>
    <t>Realizara al 100% mantenimiento a la infraestructura fisica del Albergue animal</t>
  </si>
  <si>
    <t>Cuatro (4) de convenios y/o alianzas para el bienestar animal.ODS 13</t>
  </si>
  <si>
    <t>Número de convenios realizados.</t>
  </si>
  <si>
    <t>salud</t>
  </si>
  <si>
    <t>Cien 100 % de Actividades de promoción y prevención para reducir el porcentaje de casos de ataque por animal agresor reportados.ODS 13</t>
  </si>
  <si>
    <t>Porcentaje de actividades desarrollados.</t>
  </si>
  <si>
    <t>Realizar 100% de visitas de saneamiento ambiental a través de tres profesionales en veterinaria</t>
  </si>
  <si>
    <t xml:space="preserve"> 38. Cero riesgo nuestro compromiso</t>
  </si>
  <si>
    <t>Una (1) Oficina de Gestión del Riesgo en la Alcaldía Municipal de Cajicá creada e implementada.ODS 11</t>
  </si>
  <si>
    <t>Número de oficinas a creadas.</t>
  </si>
  <si>
    <t>Una (1) construcción y funcionamiento del Centro Integral del Sistema de Atención de Emergencias de Cajicá –CISAEC. ODS 11</t>
  </si>
  <si>
    <t>Número de centros construidos.</t>
  </si>
  <si>
    <t>Construccion de un centro de atención de emergencias CISAE el cual cuesta $9,039,300,000 TOTAL, se financiara con sobretasa bomberil 2018 por un valor de $1,594,245,831 que se adicionara el otro año</t>
  </si>
  <si>
    <t xml:space="preserve">Tres  (3)  Estrategia de Respuesta a Emergencias actualizadas e  implementada.ODS 11
</t>
  </si>
  <si>
    <t>Número de estrategias elaboradas.</t>
  </si>
  <si>
    <t>Realizar un foro en gestión del riesgo</t>
  </si>
  <si>
    <t>Un (1) Plan Municipal de gestión del riesgo Actualizado e implmentado. ODS 11</t>
  </si>
  <si>
    <t>Número de planes elaborados.</t>
  </si>
  <si>
    <t xml:space="preserve"> Una (1) Sistema de  Información para la Gestión del Riesgo de Desastres según art. 46 de la Ley 1523 de 2012  implementada. ODS 11
</t>
  </si>
  <si>
    <t>Número de sistemas de información implementados.</t>
  </si>
  <si>
    <t>Cuatro (4) programas dirigidos a la comunidad enfocados a la prevención de desastres. (inst educativas). ODS 11</t>
  </si>
  <si>
    <t xml:space="preserve">Número de programas realizados </t>
  </si>
  <si>
    <t>Suministro al 100%  combustible para los vehiculos del cuerpo oficial de bomberos</t>
  </si>
  <si>
    <t>Mantenimeinto al 100% de vehiculos del cuerpo oficial de bomberos</t>
  </si>
  <si>
    <t>Garantizar al 100% la logistica para los programas de prevención y conocimiento  del riesgo con la comunidad</t>
  </si>
  <si>
    <t>Dotación al 100%  de elementos necesarios para el cuerpo oficial de bomberos.</t>
  </si>
  <si>
    <t>Seis mil trescientas (6300) visitas de saneamiento ambiental realizadas. ODS 11</t>
  </si>
  <si>
    <t>Número de visitas realizadas.</t>
  </si>
  <si>
    <t xml:space="preserve">Realizar 2100 visitas de saneamiento ambiental a través de un grupo interdisciplinario. </t>
  </si>
  <si>
    <t>Realizar monitoreo de la calidad de agua de la red de distribucion de el municipio</t>
  </si>
  <si>
    <t>Ochenta (80) actividades de seguimiento y acompañamiento  en diagnostico de vulnerabiidad para emergencias y desastres para las  instituciones de carácter municipal. ODS 11</t>
  </si>
  <si>
    <t>Realizar 85 actividades de seguimiento y acompañamiento en emergencias y desastres a las instituciones de carácter municipal, a través profesional en salud.</t>
  </si>
  <si>
    <t xml:space="preserve"> 4. Buen Gobierno, nuestro compromiso.</t>
  </si>
  <si>
    <t xml:space="preserve"> 39. Cajiqueños satisfechos, nuestro compromiso</t>
  </si>
  <si>
    <t>Una (1) ventanilla de atención presencial al ciudadano fortalecidas. ODS 16</t>
  </si>
  <si>
    <t xml:space="preserve">Número de Ventanillas virtuales implementadas y en funcionamiento.                </t>
  </si>
  <si>
    <t>Garantizar al 100% el funcionamiento d ela ventanill de atención al ciudadano mediante un equipo de trabajo( 6 tecnicos)</t>
  </si>
  <si>
    <t>SECRETARIA GENERAL</t>
  </si>
  <si>
    <t>Prestar al 100% servicio de mensajeria para fuera de Cundinamarca</t>
  </si>
  <si>
    <t>40. Cajicá líder en buen gobierno</t>
  </si>
  <si>
    <t>Una (1) plan de  accion administrativo implementado.ODS 16</t>
  </si>
  <si>
    <t>Apoyar el funcionamiento al 100% del ARCHIVO de gestión de la entidad a traves del apoyo de un equipo  ( 5 tecnicos)</t>
  </si>
  <si>
    <t xml:space="preserve">Garantizar en el año el 100% del servicio de ASEO </t>
  </si>
  <si>
    <t xml:space="preserve">Garantizar al 100% el funcionamiento del ALMACEN General </t>
  </si>
  <si>
    <t>Apoyar anual al 100% en funcionamiento de la SECRETARIA JURIDICA.</t>
  </si>
  <si>
    <t>Apoyar al 100% el funcionamiento de  la OFICINA DE CONTRATACION</t>
  </si>
  <si>
    <t xml:space="preserve">Apoyar al 100% la implementación anual del Plan del Sistema de salud y seguridad en el trabajo  atraves de un profesional - COMPRA DE ELEMENTOS </t>
  </si>
  <si>
    <t>Apoyar al 100% la OFICINA DE GESTION HUMANA ( 2 profesionales)</t>
  </si>
  <si>
    <t>Garantizar la operación al 100% del CENTRO DE CONVENCIONES  y cultura de Cajicá  a través de un  equipo de trabajo (1 tecnico)</t>
  </si>
  <si>
    <t>Garantizar al 100% las actividades de la administración municipal mediante apoyo logístico para los REFRIGERIOSs.</t>
  </si>
  <si>
    <t xml:space="preserve">Garantizar AL 100% servicio de VIGILANCIAa durante la vigencia </t>
  </si>
  <si>
    <t>Una (1) plan de  accion administrativo implementado.ODS 18</t>
  </si>
  <si>
    <t>Realizar 1 dotación de  tuneles armables en alimunio  - con lona</t>
  </si>
  <si>
    <t>Implemntar al 10% el plan estrategico de seguridad vial</t>
  </si>
  <si>
    <t>Ochenta y cuatro (84) tramites SUIT operando.ODS 16</t>
  </si>
  <si>
    <t>Número de tramites creados .</t>
  </si>
  <si>
    <t>Apoyar el montaje de los 84 tramites del SUIT para ponerlos en funcionmaiento a través de un profesional o estudiante universitario superior a 8 semestres</t>
  </si>
  <si>
    <t>Una (1) estrategia de gobierno en línea implementada y atendiendo la población en condición de discapacidad. ODS 16</t>
  </si>
  <si>
    <t>Número de estrategias realizadas.</t>
  </si>
  <si>
    <t>Una (1) plataforma interactiva para la gestión municipal implementada. ODS 16</t>
  </si>
  <si>
    <t>Número de plataformas realizadas.</t>
  </si>
  <si>
    <t>Una (1) Aplicación-APP de la Alcaldía Municipal implementada. ODS 16</t>
  </si>
  <si>
    <t>Número apps realizadas.</t>
  </si>
  <si>
    <t>Seis (6)  campañas de divulgación de herramientas tecnológicas del municipio dirigidas a la  comunidad realizadas. ODS 16</t>
  </si>
  <si>
    <t>Número de campañas a divulgadas.</t>
  </si>
  <si>
    <t>Apoyar al 100% del funcionamiento de  la OFICINA DE PRENSA  con 4 profesionales (diseñador, periodista, productor audiovisual y fotógrafo</t>
  </si>
  <si>
    <t>Implementar al 100% el plan de medios</t>
  </si>
  <si>
    <t>Noventa (90)% del Modelo Estándar de Control Interno MECI :2014 actualizado. ODS 16</t>
  </si>
  <si>
    <t>Porcentaje de desempeño.</t>
  </si>
  <si>
    <t>OFICINA DE CONTROL INTERNO</t>
  </si>
  <si>
    <t xml:space="preserve"> 7 hallazgos menos en las auditorias externas de los dos ultimos años    25 Hallazgos planes de mejoramiento externos de los dos últimos años hallados.ODS 166</t>
  </si>
  <si>
    <t>Número de hallazgos.</t>
  </si>
  <si>
    <t>Trescientos (300) planes de mejoramiento internos de los dos últimos años hallados.ODS 166</t>
  </si>
  <si>
    <t>Una (1) norma de la ISO 9001 actualizada a 2015. ODS 16</t>
  </si>
  <si>
    <t>Número de normas actualizadas</t>
  </si>
  <si>
    <t xml:space="preserve">Apoyar al 100% els eguimiento al plan de desarrollo </t>
  </si>
  <si>
    <t>Apoyar al 100% la automatización del Banco Municipal de proyectos</t>
  </si>
  <si>
    <t xml:space="preserve">Actualizacion al 100% la norma Iso 9001 a través de un profesional en ingenieria industrial </t>
  </si>
  <si>
    <t>30/02/2018</t>
  </si>
  <si>
    <t>Una (1) norma de la ISO 9001 actualizada a 2015. ODS 17</t>
  </si>
  <si>
    <t>Un (1) estudios técnicos para la modernización de la administración ODS 16</t>
  </si>
  <si>
    <t>Número de estudios técnicos.</t>
  </si>
  <si>
    <t>Tres (3) vehiculos adquiridos para fortalecimiento del parque automotriz de la administración para mejorar el sistema de transporte administrativo. ODS 16</t>
  </si>
  <si>
    <t xml:space="preserve">Numero de vehiculos adquiridos </t>
  </si>
  <si>
    <t>Un (1) Software del sistema de gestión documental implementado.ODS 16</t>
  </si>
  <si>
    <t>Número de softwares desarrollados.</t>
  </si>
  <si>
    <t>Implementar una herramienta de gestión documental - sysman</t>
  </si>
  <si>
    <t>Un (1) concurso  para el Sistema de carrera administrativa ODS 16</t>
  </si>
  <si>
    <t>Número de concursos realizados.</t>
  </si>
  <si>
    <t>Cuarenta y cinco (45) actividades realizadas para aumentar el clima favorable a nivel organizacional. ODS 16</t>
  </si>
  <si>
    <t>Implementar al 100% el Plan de Bienestar social</t>
  </si>
  <si>
    <t>Ocho  (8) audiencias de Rendición de cuentas realizadasODS 16</t>
  </si>
  <si>
    <t>Número de audiencias realizadas.</t>
  </si>
  <si>
    <t>Realizar dos (2) audiencias de rendicion de cuentas</t>
  </si>
  <si>
    <t>Realizar una (1) audiencias de rendicion de cuentas de niños, niñas y adolescentes</t>
  </si>
  <si>
    <t xml:space="preserve"> Un organismo de transparencia,integridad y prevención de la corrupción en la administración municipal creadoODS 16</t>
  </si>
  <si>
    <t>Número de organismos realizados.</t>
  </si>
  <si>
    <t>41. Finanzas para la fortaleza de Cajicá</t>
  </si>
  <si>
    <t>Ciento cuarenta (140) contribuyentes fiscalizados.ODS 16</t>
  </si>
  <si>
    <t>Número de contribuyentes fiscalizados.</t>
  </si>
  <si>
    <t>Apoyar al 100% el proceso de recaudo del impuesto de industria y comercio ( 1 profesional, 1 notificador)</t>
  </si>
  <si>
    <t>SECRETARIA DE HACIENDA</t>
  </si>
  <si>
    <t>Tres mil nuevos (3000) contribuyentes impuesto predial.ODS 17</t>
  </si>
  <si>
    <t>Nuevos  de contribuyentes Impuesto predial</t>
  </si>
  <si>
    <t>Apoyar al 100% la incorporación de nuevos contribuyentes del impuesto predial a traves de la contratación de un profesional y un tencnico</t>
  </si>
  <si>
    <t>Tres mil doscientos  noventa (3290)  contribuyentes normailizan su situación moratorio ante la S. de Hacienda  de  cuentas por cobrar en valor y antigüedad.ODS 16</t>
  </si>
  <si>
    <t>Número de cuentas por cobrar.</t>
  </si>
  <si>
    <t xml:space="preserve">apoyar al 100% el cobro coactivo a traves de un profesional especializado y notificador </t>
  </si>
  <si>
    <t>Cuatro (4) procesos automatizados en calidad y oportunidad para el cliente interno y externo (plusvalia, facturación,paz y salvos,  pagos y recaudos) .ODS 16</t>
  </si>
  <si>
    <t>Número de procesos automatizados.</t>
  </si>
  <si>
    <t xml:space="preserve">Apoyar al 100% el proceso de migración del banco de proyectos, almacen e inventarios, impuesto predial, proceso judiciales y contratos SYSMAN  </t>
  </si>
  <si>
    <t>Apoyar al 100% procesos del impuesto de industria y comercio LIGIC</t>
  </si>
  <si>
    <t>Una (1) Actualización del Estatuto TributarioODS 16</t>
  </si>
  <si>
    <t>Número de actualizaciones.</t>
  </si>
  <si>
    <t>Cuarenta (40) informes de eficiencia y eficacia en la ejecución presupuestal entregados.ODS 16</t>
  </si>
  <si>
    <t>Número de informes entregados.</t>
  </si>
  <si>
    <t>Apoyar al 100% la asesoria en NIFF y en materia contable</t>
  </si>
  <si>
    <t>Seis (6) capacitaciones continuas y permanentes realizadas a los funcionarios ODS 16</t>
  </si>
  <si>
    <t>Número de capacitaciones realizadas.</t>
  </si>
  <si>
    <t>Implementar al 100% el plan de capacitación</t>
  </si>
  <si>
    <t xml:space="preserve">Realizar un curso de trabajo en alturas </t>
  </si>
  <si>
    <t>.29 -Equipamiento Municipal.</t>
  </si>
  <si>
    <t xml:space="preserve"> 42. Infraestructura moderna y segura</t>
  </si>
  <si>
    <t>Seis (6) Instituciones Educativas Departamentales IED ampliadas</t>
  </si>
  <si>
    <t>Número de IED ampliadas.</t>
  </si>
  <si>
    <t>CAPELLANIA</t>
  </si>
  <si>
    <t xml:space="preserve">Un (1) Colegio nuevo </t>
  </si>
  <si>
    <t>Número de colegios construidos.</t>
  </si>
  <si>
    <t>GARANTIZAR AL 100% CONSTRUCCION DE LA PRIMERA ETAPA DEL COLEGIO AGUSTIN GUERRICABEITIA DEL MUNICIPIO DE CAJICÁ</t>
  </si>
  <si>
    <t xml:space="preserve"> Un (1) Colegio nuevo Construidos ODS 9</t>
  </si>
  <si>
    <t>GARANTIZAR AL 100% LA INTERVENTORIA PARA LA CONSTRUCCION DE LA PRIMERA ETAPA DEL COLEGIO AGUSTIN GUERRICABEITIA DEL MUNICIPIO DE CAJICÁ</t>
  </si>
  <si>
    <t>Seis (6) colegios y 14 subsedes en mantenimiento. ODS 9</t>
  </si>
  <si>
    <t>Número de IED y 14 Subsedes mantenidas.</t>
  </si>
  <si>
    <t>VF. realizar al 100% Podas y mantenimiento de zonas verdes de establecimientos educativos y mantenimiento de parques. COLEGIOS</t>
  </si>
  <si>
    <t>Realizar mantenimiento al 100% a las sedes educativas del municipio. SGP calidad y proposito general</t>
  </si>
  <si>
    <t>Apoyar al 100% el mantenimiento de las edificaciones públicas con la compra de material eléctrico y de ferreteria</t>
  </si>
  <si>
    <t>Una (1) Construcción de un Centro Administrativo Municipal ODS 9</t>
  </si>
  <si>
    <t>Número de construcciones realizadas.</t>
  </si>
  <si>
    <t xml:space="preserve"> Una (1) construcción de Sub estación de Policía operando - Capellanía ODS 9</t>
  </si>
  <si>
    <t>Número de Sub estaciones construidas.</t>
  </si>
  <si>
    <t>Una (1) Adecuación CAI – BOHIO ODS 9</t>
  </si>
  <si>
    <t>Número de adecuaciones</t>
  </si>
  <si>
    <t>Diecisiete (17) edificios públicos mantenidos permanentemente ODS 9</t>
  </si>
  <si>
    <t>Número de edificios públicos mantenidos permanentemente</t>
  </si>
  <si>
    <t>Garantizar al 100% el mantenimiento de los edificios publicos del municipio a través de la contratación de toderos.</t>
  </si>
  <si>
    <t>Garantizar al 100% los suminstros de ferreteria para el mantenimiento de edificaciones del municipio</t>
  </si>
  <si>
    <t xml:space="preserve">VF. Realziar al 100% Podas y mantenimiento de zonas verdes de establecimientos educativos y mantenimiento de parques. EDIFICIOS MUNICIPALES </t>
  </si>
  <si>
    <t xml:space="preserve">Garantizar al 100% el mantenimiento preventivo y correctivo de los ascensores de los edificios publicos </t>
  </si>
  <si>
    <t>Dos (2)) escenarios deportivos construidos.  ODS 9</t>
  </si>
  <si>
    <t>Número de escenarios deportivos construidos</t>
  </si>
  <si>
    <t>Cuatro (4) parques, dos (2) escenarios deportivos y doce (12) Bioparques mantenidos permanentemente.</t>
  </si>
  <si>
    <t>Número de parques, mantenidos permanentemente</t>
  </si>
  <si>
    <t>VF. Realizar al 100% Podas y mantenimiento de zonas verdes de establecimientos educativos y mantenimiento de parques. PARQUES</t>
  </si>
  <si>
    <t>GARANTIZA AL 100% LOS ESTUDIOS Y DISEÑOS PARA LA CONSTRUCCION DE LA CUBIERTA EN ESTRUCTURA METALICA DE LA CANCHA UBICADA EN EL AREA DE CESION, SOBRE EL CAMINO SAN ANTONIO DE LA VEREDA CALAHORRA DEL MUNICIPIO DE CAJICÁ</t>
  </si>
  <si>
    <t xml:space="preserve">GARANTIZAR AL 100% LA TERMINACION DE LA OBRA CONSTRUCCION DE LA ETAPA 1 DE UN POLIDEPORTIVO PARA EL CENTRO ESTRATEGICO DE ATENCION SOCIAL CESTAS EN EL SECTOR CALLE 7 FERROCARRIL </t>
  </si>
  <si>
    <t>Doce (12) nuevos Bioparques. ODS 9</t>
  </si>
  <si>
    <t xml:space="preserve">Número  de bioparques construidos. </t>
  </si>
  <si>
    <t xml:space="preserve"> Un parque construido  para el sano esparcimiento y recreación.  ODS 9</t>
  </si>
  <si>
    <t>Número de construcciones de parques para el sano esparcimiento y recreación</t>
  </si>
  <si>
    <t xml:space="preserve">Desarrollo comunitario </t>
  </si>
  <si>
    <t xml:space="preserve"> 43. Escuela de líderes comunitarios para la equidad</t>
  </si>
  <si>
    <t>Un (1) programa de liderazgo comunal y comunitario con enfoque administrativo y financiero formulado e implementado.</t>
  </si>
  <si>
    <t>Número de programas formulados e implementados.</t>
  </si>
  <si>
    <t>Ocho (8) talleres de formación y formulación de proyectos para comunales.</t>
  </si>
  <si>
    <t>Número de talleres desarrollados.</t>
  </si>
  <si>
    <t>Ocho (8) proyectos de formación y formulación de proyectos presentados.</t>
  </si>
  <si>
    <t>Número de proyectos presenttados.</t>
  </si>
  <si>
    <t xml:space="preserve"> 44. Cajicá de todos y para todos</t>
  </si>
  <si>
    <t>Una (1) Asociación de Conjuntos Cerrados creada y operando en articulación con JAC. ODS 17</t>
  </si>
  <si>
    <t>Número de Asociaciones creadas.</t>
  </si>
  <si>
    <t xml:space="preserve">Crear  una asociacion de conjuntos residenciales en articulación con las jac mediante  el apoyo de un profesional universitario </t>
  </si>
  <si>
    <t>Un (1) programa Alcaldía Contigo formulado y operando. ODS 17</t>
  </si>
  <si>
    <t>Número de programas desarrollados.</t>
  </si>
  <si>
    <t>Veinte y siete (27) Juntas de Acción Comunal fortalecidas con asesorías, dotación de infraestructura –CIC- o recursos técnicos o tecnológicos. ODS 17</t>
  </si>
  <si>
    <t>Número de juntas de acción comunal fortalecidas.</t>
  </si>
  <si>
    <t>PP 2019 Apoyar al 100% la ejecución de proyectos con las JAC</t>
  </si>
  <si>
    <t>Apoyo al 100% en la parte juridica de la secretaria de salud</t>
  </si>
  <si>
    <t>Dos (2) bases de datos de registros de salud implementadas y funcionando. ODS 3</t>
  </si>
  <si>
    <t>Número de bases implementadas.</t>
  </si>
  <si>
    <t>Mantener actualizada al 100%  las bases de datos en salud ( Mango, Aiepi, Vraf, Sicriessan, Sicresub, Sac)</t>
  </si>
  <si>
    <t>Un (1) Plan anual  de Auditoria para el Mejoramiento de Calidad (PAMEC) implementado y operando en la Secretaria de Salud. ODS 3</t>
  </si>
  <si>
    <t xml:space="preserve">Realizar un Plan anual de auditoria para el mejoramiento de la calidad. </t>
  </si>
  <si>
    <t>Un (1) Software implementado y operando en la secretaria de salud. ODS 3</t>
  </si>
  <si>
    <t>Número de software implementados.</t>
  </si>
  <si>
    <t>Implementar un software  en la secretaria de salud.</t>
  </si>
  <si>
    <t>Un (1) plan de acción, armonización, seguimiento y evaluación. ODS 3</t>
  </si>
  <si>
    <t>Número de planes de acción realizados.</t>
  </si>
  <si>
    <t>Seguimiento y evaluacion plan territorial de salud y plan de desarrollo</t>
  </si>
  <si>
    <t xml:space="preserve">Apoyo al 100% en la consolidación de registros y formatos de la   secretaria de salud. </t>
  </si>
  <si>
    <t>Realizar los Planes de Accion en salud y componente anual de inversiones  en el 100% para dar  cumplimiento al  Plan territorial de salud Municipal 2016-2019</t>
  </si>
  <si>
    <t xml:space="preserve"> Suministro  100% con papelería a las acciones de inspección, vigilancia y control de la secretaria de salud.</t>
  </si>
  <si>
    <t>Mantener al 100% las acciones de gestion para la permanecia del transporte de biologicos.</t>
  </si>
  <si>
    <t>apoyo administrativo</t>
  </si>
  <si>
    <t>Un (1) plan de acción, armonización, seguimiento y evaluación. ODS 4</t>
  </si>
  <si>
    <t>herramienta seguimiento fondo local</t>
  </si>
  <si>
    <t xml:space="preserve"> 45. Prevención y proteccion de las victimas de conflicto</t>
  </si>
  <si>
    <t>Un (1) Plan para la prevención y protección a las víctimas del conflicto que lleguen al municipio formulado y en implementación. ODS 1</t>
  </si>
  <si>
    <t>Número de planes  de prevención realizados.</t>
  </si>
  <si>
    <t xml:space="preserve"> 46. Cajica atiende y asiste  a las  victimas de conflicto</t>
  </si>
  <si>
    <t>Una (1) Caracterización de la población V.C.A. ODS 1</t>
  </si>
  <si>
    <t>Número de caracterizaciones realizadas.</t>
  </si>
  <si>
    <t>Cien (100%) de Registros población VCA atendida por concepto de Salud. ODS 1</t>
  </si>
  <si>
    <t>Porcentaje de registros de población VCA realizadas.</t>
  </si>
  <si>
    <t>Cien (100%) en cupos en Educación para la población V.C.A. ODS 4</t>
  </si>
  <si>
    <t>Porcentaje de cupos de población VCA realizadas.</t>
  </si>
  <si>
    <t>Un (1) Plan de bienestar y desarrollo integral de VCA formulado e implementado. ODS 1</t>
  </si>
  <si>
    <t>Número de planes formulados e implementados..</t>
  </si>
  <si>
    <t>Implementar al 100% el plan de VCA</t>
  </si>
  <si>
    <t xml:space="preserve">Garantizar a 100% la participación de las VCA en los diferentes escenarios de la administración  </t>
  </si>
  <si>
    <t>Garantizar a 100% la logistica del Plan de Bienestar y Desarrollo integral de VCA</t>
  </si>
  <si>
    <t xml:space="preserve"> 47. Cajica solidaria frente a la verdad, justicia y reparación a las  victimas de conflicto</t>
  </si>
  <si>
    <t xml:space="preserve"> Cien (100%) en Procesos de restitución de tierras, retornos o reubicación acompañados por la Admón. Mpal. ODS 10
</t>
  </si>
  <si>
    <t>Porcentaje en el proceso de restitución de tierras realizados.</t>
  </si>
  <si>
    <t>Una (1) Ruta de acompañamiento en procesos de  restitución de tierras, retornos o reubicación de víctimas asentadas en el municipio. ODS 10</t>
  </si>
  <si>
    <t>Número de rutas realizadas.</t>
  </si>
  <si>
    <t>Un (1) evento anual  y reconocimiento del día de la memoria y solidaridad de las víctimasODS 10</t>
  </si>
  <si>
    <t>Número de eventos realizados.</t>
  </si>
  <si>
    <t>Realizar un dia de reconocimiento de las VCA</t>
  </si>
  <si>
    <t>Cuatro (4) eventos de reconocimiento. ODS 10</t>
  </si>
  <si>
    <t>Cien (100%) de Apoyo en jornadas para definir situación militar ODS 10</t>
  </si>
  <si>
    <t>Porcentaje de apoyo a las jornadas realizadas.</t>
  </si>
  <si>
    <t xml:space="preserve"> 48. Cajicá responsable frente a la política de reintegración</t>
  </si>
  <si>
    <t>Cien (100%)  de Personas en Proceso de Reintegración  (PPR) atendida por concepto de Salud. ODS 10</t>
  </si>
  <si>
    <t>Porcentaje de apoyo a las PPR atendidas.</t>
  </si>
  <si>
    <t xml:space="preserve">
14
</t>
  </si>
  <si>
    <t>Cien (100%) de cupos en Educación los ocupan Personas en procesos de reintegración - PPR ODS 10</t>
  </si>
  <si>
    <t>Porcentaje de cupos en educación.</t>
  </si>
  <si>
    <t>Un (1) Plan de bienestar y desarrollo integral  paraPersonas en Procesos de reintegracion formulado e implementadoODS 10</t>
  </si>
  <si>
    <t>Número de planes desarrollados.</t>
  </si>
  <si>
    <t xml:space="preserve">Implementación de un  plan para personas reinsertadas </t>
  </si>
  <si>
    <t xml:space="preserve">centros de reclusion </t>
  </si>
  <si>
    <t xml:space="preserve"> 49. Cajicá atiende a la población carcelaria</t>
  </si>
  <si>
    <t>Un (1) convenio realizado municipio - INPEC.ODS 16</t>
  </si>
  <si>
    <t xml:space="preserve"> Adquisición de vehiculo para transporte de retenidos en cumplimiento del  convenio de integración de servicios con el  INPEC para atención  a la población carcelaria del municipio de Cajicá  </t>
  </si>
  <si>
    <t xml:space="preserve"> Convenios </t>
  </si>
  <si>
    <t>001/10/2018</t>
  </si>
  <si>
    <t>50. Con seguridad, convivencia y cultura ciudadana se construyo paz</t>
  </si>
  <si>
    <t>Una (1) Política pública de seguridad reformulada e implementada.ODS 16</t>
  </si>
  <si>
    <t>Número de políticas formuladas e implementadas.</t>
  </si>
  <si>
    <t xml:space="preserve">Grantizar al 100% la nomina de la INSPECCION DE POLICIA </t>
  </si>
  <si>
    <t xml:space="preserve">Garantizar al 100% el cumplimiento del codigo nacional de policia a traves el arrendamiento de un inmueble para el funcionamiento de la inspección de policía 2 </t>
  </si>
  <si>
    <t>Garantizar al 100% el cumplimiento del codigo nacional de policia a traves de grupo de profesionales ( 2 abogados y 1 arquitecta)</t>
  </si>
  <si>
    <t>01/02//2019</t>
  </si>
  <si>
    <t xml:space="preserve"> Garantizar   la atención a los usuarios de la casa de justicia   </t>
  </si>
  <si>
    <t xml:space="preserve"> Numero  </t>
  </si>
  <si>
    <t xml:space="preserve"> Un (1) Plan Integral de Seguridad y Convivencia Ciudadana diseñado, formulado e implementado.ODS 16
</t>
  </si>
  <si>
    <t>Garantizar al 100%  el funcionamiento del CTP  a traves de un  equipo multidiscplinario</t>
  </si>
  <si>
    <t>VF.  Garantizar al 100% el funcionamiento del CTP a traves del pago de arriendo</t>
  </si>
  <si>
    <t>Garantizar  al 100% seguimiento a los frentes de seguridad del municipio a traves de un técnico en seguridad</t>
  </si>
  <si>
    <t>Garantizar al 100% seguimiento al plan integrado de convivencia y seguridad ciudadana PICC a traves de un profesional especializado  en derecho</t>
  </si>
  <si>
    <t xml:space="preserve">Garantizar al 100% el  suministro de combustible de la fuerza publica  </t>
  </si>
  <si>
    <t xml:space="preserve">Garantizar al 100% el suminstro de alimentación para la  fuerza publica </t>
  </si>
  <si>
    <t xml:space="preserve">Garantizar al 100% el mantenimiento de los vehiculos de la  fuerza publica </t>
  </si>
  <si>
    <t xml:space="preserve">Garantizar al 100% el mantenimiento del CCTV ( Circuito Cerrado de Televisión )  del municipio de Cajicá. </t>
  </si>
  <si>
    <t>Garantizar al 100% el mantenimiento del CCTV ( Circuito Cerrado de Televisión )  del municipio de Cajicá, mediante la realizacion de un diagnóstico.</t>
  </si>
  <si>
    <t>Dotación al 100% de elementos para la fuerza publica</t>
  </si>
  <si>
    <t xml:space="preserve"> Aumentar el cubrimiento y la efectividad del CCTV del municipio con 64 nuevas cámaras.  </t>
  </si>
  <si>
    <t>Garantizar la formulación de la Política Pública de Seguridad</t>
  </si>
  <si>
    <t xml:space="preserve"> Una (1) Política pública de seguridad formulada </t>
  </si>
  <si>
    <t xml:space="preserve">Grantizar el cubrimiento y la efectividad del CCTV del municipio con el pago del arrendamiento de la infraestructura (Postes) </t>
  </si>
  <si>
    <t>12/31/2019</t>
  </si>
  <si>
    <t xml:space="preserve">Garantizar al 100% el cumplimiento del codigo nacional de policia a traves de la contrtación de dos (2) abogados . </t>
  </si>
  <si>
    <t>Un (1) Análisis situacional de las problemáticas ligadas al fenómeno de la comercialización  en pequeñas cantidades de drogas ilícitas y portafolio de  acciones para abordarlas. ODS 16</t>
  </si>
  <si>
    <t>Número de análisis realizados.</t>
  </si>
  <si>
    <t xml:space="preserve"> Una (1) Política pública de prevención de  consumo, distribución y producción de sustancias psicoactivas en el municipio formulada e implementada. ODS 16</t>
  </si>
  <si>
    <t>Número de políticas publicas realizadas.</t>
  </si>
  <si>
    <t xml:space="preserve">Cuatro (4) Mecanismos de medición (percepción de seguridad) implementados ODS 16
</t>
  </si>
  <si>
    <t>Número de mecanismos implementados.</t>
  </si>
  <si>
    <t>Treinta (30) nuevos policias para el mejoramiento del pie de fuerza ODS 16</t>
  </si>
  <si>
    <t xml:space="preserve">Número de policias </t>
  </si>
  <si>
    <t xml:space="preserve">Cincuenta (50) dispositivos de vigilancia y seguridad ( camaras)instalados ODS 16
</t>
  </si>
  <si>
    <t>Número de dispositivos instalados .</t>
  </si>
  <si>
    <t>Trescientos treinta (330) Puntos de alarmas comunitarias articulados con frentes de seguridad funcionando. ODS 16</t>
  </si>
  <si>
    <t>Número de puntos de alarma instalados.</t>
  </si>
  <si>
    <t xml:space="preserve"> Ocho (8) campañas en cultura ciudadana en seguridad sensibilización realizadas.ODS 16</t>
  </si>
  <si>
    <t>Número de campañas de sensibilización realizadas</t>
  </si>
  <si>
    <t xml:space="preserve">Realizar  2 campañas de cultura ciudadana </t>
  </si>
  <si>
    <t xml:space="preserve">Garantizar las acciones que corresponden a la materialización de las medidas correctivas del Código Nacional de Policía (Ley 1801 de 2016). </t>
  </si>
  <si>
    <t xml:space="preserve">Dar cumplimiento al artículo 180 de la Ley 1801 de 2016 que estabece que el 15% del recaudo por concepto de multas del Código Nacional de Policía se debe transferir a la Policía Nacional para la Administración, funcionamiento e infraestructura del Registro Nacional de Medidas Correctivas </t>
  </si>
  <si>
    <t>SADO</t>
  </si>
  <si>
    <t>EPC</t>
  </si>
  <si>
    <t>INSVIVIENDA</t>
  </si>
  <si>
    <t>INSDEPORTES</t>
  </si>
  <si>
    <t>INSCULTURA</t>
  </si>
  <si>
    <t>FONDO DE SOLIDARIDAD REDISTRIBUCIÓN DEL INGRESO</t>
  </si>
  <si>
    <t xml:space="preserve">100 - TRANSFERENCIA CAR MEDIO AMBIENTE </t>
  </si>
  <si>
    <t>100 - Alumbrado Público SSF</t>
  </si>
  <si>
    <t xml:space="preserve">TOTAL </t>
  </si>
  <si>
    <t>&lt;</t>
  </si>
  <si>
    <r>
      <t>Un (1) Sistema de</t>
    </r>
    <r>
      <rPr>
        <sz val="11"/>
        <color rgb="FFFF0000"/>
        <rFont val="Calibri"/>
        <family val="2"/>
        <scheme val="minor"/>
      </rPr>
      <t xml:space="preserve"> Tele</t>
    </r>
    <r>
      <rPr>
        <sz val="11"/>
        <color theme="1"/>
        <rFont val="Calibri"/>
        <family val="2"/>
        <scheme val="minor"/>
      </rPr>
      <t>trabajo implementado y en funcionamiento. ODS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</si>
</sst>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quot;$&quot;\ * #,##0_);_(&quot;$&quot;\ * \(#,##0\);_(&quot;$&quot;\ * &quot;-&quot;_);_(@_)"/>
    <numFmt numFmtId="166" formatCode="_(&quot;$&quot;\ * #,##0_);_(&quot;$&quot;\ * \(#,##0\);_(&quot;$&quot;\ * &quot;-&quot;??_);_(@_)"/>
    <numFmt numFmtId="167" formatCode="_(* #,##0.00_);_(* \(#,##0.00\);_(* &quot;-&quot;??_);_(@_)"/>
    <numFmt numFmtId="168" formatCode="_(* #,##0_);_(* \(#,##0\);_(* &quot;-&quot;??_);_(@_)"/>
    <numFmt numFmtId="169" formatCode="&quot;$&quot;\ #,##0"/>
    <numFmt numFmtId="170" formatCode="0.0"/>
    <numFmt numFmtId="171" formatCode="_-&quot;$&quot;* #,##0.00_-;\-&quot;$&quot;* #,##0.00_-;_-&quot;$&quot;*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1"/>
      <name val="Calibri"/>
      <family val="2"/>
      <scheme val="minor"/>
    </font>
    <font>
      <sz val="10"/>
      <name val="Arial"/>
      <family val="2"/>
    </font>
    <font>
      <b/>
      <sz val="9"/>
      <color indexed="81"/>
      <name val="Tahoma"/>
      <family val="2"/>
    </font>
    <font>
      <sz val="9"/>
      <color indexed="81"/>
      <name val="Tahoma"/>
      <family val="2"/>
    </font>
    <font>
      <sz val="11"/>
      <name val="Calibri"/>
      <family val="2"/>
      <scheme val="minor"/>
    </font>
    <font>
      <sz val="11"/>
      <color rgb="FF000000"/>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rgb="FFDFC9EF"/>
        <bgColor indexed="64"/>
      </patternFill>
    </fill>
    <fill>
      <patternFill patternType="solid">
        <fgColor rgb="FFFFCCFF"/>
        <bgColor indexed="64"/>
      </patternFill>
    </fill>
    <fill>
      <patternFill patternType="solid">
        <fgColor rgb="FF92D050"/>
        <bgColor indexed="64"/>
      </patternFill>
    </fill>
    <fill>
      <patternFill patternType="solid">
        <fgColor theme="7" tint="0.59999389629810485"/>
        <bgColor indexed="64"/>
      </patternFill>
    </fill>
    <fill>
      <patternFill patternType="solid">
        <fgColor rgb="FF7DD5D9"/>
        <bgColor indexed="64"/>
      </patternFill>
    </fill>
    <fill>
      <patternFill patternType="solid">
        <fgColor rgb="FFBC64BC"/>
        <bgColor indexed="64"/>
      </patternFill>
    </fill>
    <fill>
      <patternFill patternType="solid">
        <fgColor rgb="FF9A57CD"/>
        <bgColor indexed="64"/>
      </patternFill>
    </fill>
    <fill>
      <patternFill patternType="solid">
        <fgColor rgb="FFBBA0CC"/>
        <bgColor indexed="64"/>
      </patternFill>
    </fill>
    <fill>
      <patternFill patternType="solid">
        <fgColor rgb="FF1FECF1"/>
        <bgColor indexed="64"/>
      </patternFill>
    </fill>
    <fill>
      <patternFill patternType="solid">
        <fgColor rgb="FFCC99FF"/>
        <bgColor indexed="64"/>
      </patternFill>
    </fill>
    <fill>
      <patternFill patternType="solid">
        <fgColor rgb="FF9933FF"/>
        <bgColor indexed="64"/>
      </patternFill>
    </fill>
    <fill>
      <patternFill patternType="solid">
        <fgColor rgb="FF66FF33"/>
        <bgColor indexed="64"/>
      </patternFill>
    </fill>
    <fill>
      <patternFill patternType="solid">
        <fgColor rgb="FFFFD5FF"/>
        <bgColor indexed="64"/>
      </patternFill>
    </fill>
    <fill>
      <patternFill patternType="solid">
        <fgColor rgb="FFF2E5FF"/>
        <bgColor indexed="64"/>
      </patternFill>
    </fill>
    <fill>
      <patternFill patternType="solid">
        <fgColor theme="0"/>
        <bgColor indexed="64"/>
      </patternFill>
    </fill>
    <fill>
      <patternFill patternType="solid">
        <fgColor rgb="FFFF33CC"/>
        <bgColor indexed="64"/>
      </patternFill>
    </fill>
    <fill>
      <patternFill patternType="solid">
        <fgColor rgb="FFFFFF00"/>
        <bgColor indexed="64"/>
      </patternFill>
    </fill>
    <fill>
      <patternFill patternType="solid">
        <fgColor rgb="FF00FF00"/>
        <bgColor indexed="64"/>
      </patternFill>
    </fill>
    <fill>
      <patternFill patternType="solid">
        <fgColor rgb="FFFF00FF"/>
        <bgColor indexed="64"/>
      </patternFill>
    </fill>
    <fill>
      <patternFill patternType="solid">
        <fgColor rgb="FF99CCFF"/>
        <bgColor indexed="64"/>
      </patternFill>
    </fill>
    <fill>
      <patternFill patternType="solid">
        <fgColor rgb="FFFF66FF"/>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167"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6" fillId="0" borderId="0"/>
  </cellStyleXfs>
  <cellXfs count="260">
    <xf numFmtId="0" fontId="0" fillId="0" borderId="0" xfId="0"/>
    <xf numFmtId="0" fontId="3" fillId="4"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164" fontId="3" fillId="8" borderId="6" xfId="2" applyFont="1" applyFill="1" applyBorder="1" applyAlignment="1">
      <alignment horizontal="center" vertical="center" wrapText="1"/>
    </xf>
    <xf numFmtId="165" fontId="3" fillId="9" borderId="7" xfId="4" applyFont="1" applyFill="1" applyBorder="1" applyAlignment="1">
      <alignment horizontal="center" vertical="center" wrapText="1"/>
    </xf>
    <xf numFmtId="165" fontId="5" fillId="10" borderId="4" xfId="4" applyFont="1" applyFill="1" applyBorder="1" applyAlignment="1">
      <alignment horizontal="center" vertical="center" wrapText="1"/>
    </xf>
    <xf numFmtId="165" fontId="5" fillId="16" borderId="11" xfId="4" applyFont="1" applyFill="1" applyBorder="1" applyAlignment="1">
      <alignment horizontal="center" vertical="center" wrapText="1"/>
    </xf>
    <xf numFmtId="165" fontId="5" fillId="16" borderId="15" xfId="4" applyFont="1" applyFill="1" applyBorder="1" applyAlignment="1">
      <alignment horizontal="center" vertical="center" wrapText="1"/>
    </xf>
    <xf numFmtId="165" fontId="5" fillId="17" borderId="15" xfId="4" applyFont="1" applyFill="1" applyBorder="1" applyAlignment="1">
      <alignment horizontal="center" vertical="center" wrapText="1"/>
    </xf>
    <xf numFmtId="165" fontId="5" fillId="0" borderId="15" xfId="4" applyFont="1" applyFill="1" applyBorder="1" applyAlignment="1">
      <alignment horizontal="center" vertical="center" wrapText="1"/>
    </xf>
    <xf numFmtId="0" fontId="3" fillId="14" borderId="15" xfId="0" applyFont="1" applyFill="1" applyBorder="1" applyAlignment="1">
      <alignment horizontal="center" vertical="center" wrapText="1"/>
    </xf>
    <xf numFmtId="0" fontId="0"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0" fillId="15" borderId="15" xfId="1" applyNumberFormat="1" applyFont="1" applyFill="1" applyBorder="1" applyAlignment="1">
      <alignment horizontal="center" vertical="center" wrapText="1"/>
    </xf>
    <xf numFmtId="165" fontId="5" fillId="3" borderId="15" xfId="4" applyFont="1" applyFill="1" applyBorder="1" applyAlignment="1">
      <alignment horizontal="center" vertical="center" wrapText="1"/>
    </xf>
    <xf numFmtId="165" fontId="3" fillId="16" borderId="15" xfId="4" applyFont="1" applyFill="1" applyBorder="1" applyAlignment="1">
      <alignment horizontal="center" vertical="center" wrapText="1"/>
    </xf>
    <xf numFmtId="165" fontId="3" fillId="3" borderId="15" xfId="4" applyFont="1" applyFill="1" applyBorder="1" applyAlignment="1">
      <alignment horizontal="center" vertical="center" wrapText="1"/>
    </xf>
    <xf numFmtId="0" fontId="3" fillId="17" borderId="15" xfId="2" applyNumberFormat="1" applyFont="1" applyFill="1" applyBorder="1" applyAlignment="1">
      <alignment horizontal="center" vertical="center" wrapText="1"/>
    </xf>
    <xf numFmtId="0" fontId="0" fillId="17" borderId="15" xfId="2" applyNumberFormat="1" applyFont="1" applyFill="1" applyBorder="1" applyAlignment="1">
      <alignment horizontal="center" vertical="center" wrapText="1"/>
    </xf>
    <xf numFmtId="1" fontId="0" fillId="17" borderId="15" xfId="2" applyNumberFormat="1" applyFont="1" applyFill="1" applyBorder="1" applyAlignment="1">
      <alignment horizontal="center" vertical="center" wrapText="1"/>
    </xf>
    <xf numFmtId="14" fontId="0" fillId="17" borderId="15" xfId="2" applyNumberFormat="1" applyFont="1" applyFill="1" applyBorder="1" applyAlignment="1">
      <alignment horizontal="center" vertical="center" wrapText="1"/>
    </xf>
    <xf numFmtId="169" fontId="0" fillId="17" borderId="15" xfId="4" applyNumberFormat="1" applyFont="1" applyFill="1" applyBorder="1" applyAlignment="1">
      <alignment horizontal="center" vertical="center" wrapText="1"/>
    </xf>
    <xf numFmtId="169" fontId="0" fillId="17" borderId="16" xfId="4" applyNumberFormat="1" applyFont="1" applyFill="1" applyBorder="1" applyAlignment="1">
      <alignment horizontal="center" vertical="center" wrapText="1"/>
    </xf>
    <xf numFmtId="0" fontId="3" fillId="17" borderId="17" xfId="0" applyFont="1" applyFill="1" applyBorder="1" applyAlignment="1">
      <alignment horizontal="center" vertical="center" wrapText="1"/>
    </xf>
    <xf numFmtId="0" fontId="2" fillId="17" borderId="15" xfId="2" applyNumberFormat="1" applyFont="1" applyFill="1" applyBorder="1" applyAlignment="1">
      <alignment horizontal="center" vertical="center" wrapText="1"/>
    </xf>
    <xf numFmtId="0" fontId="3" fillId="17" borderId="18"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42" fontId="0" fillId="17" borderId="15" xfId="4" applyNumberFormat="1" applyFont="1" applyFill="1" applyBorder="1" applyAlignment="1">
      <alignment horizontal="center" vertical="center" wrapText="1"/>
    </xf>
    <xf numFmtId="42" fontId="0" fillId="17" borderId="16" xfId="4"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65" fontId="3" fillId="17" borderId="16" xfId="4" applyFont="1" applyFill="1" applyBorder="1" applyAlignment="1">
      <alignment horizontal="center" vertical="center" wrapText="1"/>
    </xf>
    <xf numFmtId="165" fontId="5" fillId="16" borderId="26" xfId="4" applyFont="1" applyFill="1" applyBorder="1" applyAlignment="1">
      <alignment horizontal="center" vertical="center" wrapText="1"/>
    </xf>
    <xf numFmtId="0" fontId="5" fillId="17" borderId="17" xfId="0" applyFont="1" applyFill="1" applyBorder="1" applyAlignment="1">
      <alignment vertical="center" wrapText="1"/>
    </xf>
    <xf numFmtId="0" fontId="5" fillId="0" borderId="18"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0" fillId="17" borderId="15" xfId="0" applyFont="1" applyFill="1" applyBorder="1" applyAlignment="1">
      <alignment horizontal="center" vertical="center" wrapText="1"/>
    </xf>
    <xf numFmtId="9" fontId="0" fillId="17" borderId="15" xfId="0" applyNumberFormat="1" applyFont="1" applyFill="1" applyBorder="1" applyAlignment="1">
      <alignment horizontal="center" vertical="center" wrapText="1"/>
    </xf>
    <xf numFmtId="14" fontId="0" fillId="17" borderId="15" xfId="0" applyNumberFormat="1" applyFont="1" applyFill="1" applyBorder="1" applyAlignment="1">
      <alignment horizontal="center" vertical="center" wrapText="1"/>
    </xf>
    <xf numFmtId="165" fontId="0" fillId="17" borderId="15" xfId="4" applyFont="1" applyFill="1" applyBorder="1" applyAlignment="1">
      <alignment horizontal="center" vertical="center" wrapText="1"/>
    </xf>
    <xf numFmtId="165" fontId="9" fillId="17" borderId="16" xfId="4" applyFont="1" applyFill="1" applyBorder="1" applyAlignment="1">
      <alignment horizontal="center" vertical="center" wrapText="1"/>
    </xf>
    <xf numFmtId="0" fontId="5" fillId="0" borderId="19" xfId="0" applyFont="1" applyFill="1" applyBorder="1" applyAlignment="1">
      <alignment vertical="center" wrapText="1"/>
    </xf>
    <xf numFmtId="0" fontId="5" fillId="0" borderId="17" xfId="0" applyFont="1" applyFill="1" applyBorder="1" applyAlignment="1">
      <alignment vertical="center" wrapText="1"/>
    </xf>
    <xf numFmtId="0" fontId="5" fillId="17" borderId="18" xfId="0" applyFont="1" applyFill="1" applyBorder="1" applyAlignment="1">
      <alignment vertical="center" wrapText="1"/>
    </xf>
    <xf numFmtId="0" fontId="5" fillId="17" borderId="15" xfId="0" applyFont="1" applyFill="1" applyBorder="1" applyAlignment="1">
      <alignment vertical="center" wrapText="1"/>
    </xf>
    <xf numFmtId="0" fontId="5" fillId="17" borderId="16" xfId="0" applyFont="1" applyFill="1" applyBorder="1" applyAlignment="1">
      <alignment vertical="center" wrapText="1"/>
    </xf>
    <xf numFmtId="1" fontId="0" fillId="17" borderId="15" xfId="2" applyNumberFormat="1" applyFont="1" applyFill="1" applyBorder="1" applyAlignment="1">
      <alignment horizontal="center" vertical="center"/>
    </xf>
    <xf numFmtId="42" fontId="0" fillId="17" borderId="15" xfId="2" applyNumberFormat="1" applyFont="1" applyFill="1" applyBorder="1" applyAlignment="1">
      <alignment horizontal="center" vertical="center"/>
    </xf>
    <xf numFmtId="0" fontId="0" fillId="17" borderId="15" xfId="4" applyNumberFormat="1" applyFont="1" applyFill="1" applyBorder="1" applyAlignment="1">
      <alignment horizontal="center" vertical="center" wrapText="1"/>
    </xf>
    <xf numFmtId="42" fontId="0" fillId="17" borderId="15" xfId="2" applyNumberFormat="1" applyFont="1" applyFill="1" applyBorder="1" applyAlignment="1">
      <alignment horizontal="center" vertical="center" wrapText="1"/>
    </xf>
    <xf numFmtId="42" fontId="0" fillId="17" borderId="16" xfId="2" applyNumberFormat="1" applyFont="1" applyFill="1" applyBorder="1" applyAlignment="1">
      <alignment horizontal="center" vertical="center" wrapText="1"/>
    </xf>
    <xf numFmtId="42" fontId="0" fillId="17" borderId="16" xfId="2" applyNumberFormat="1" applyFont="1" applyFill="1" applyBorder="1" applyAlignment="1">
      <alignment horizontal="center" vertical="center"/>
    </xf>
    <xf numFmtId="0" fontId="0" fillId="17" borderId="0" xfId="0" applyFont="1" applyFill="1" applyAlignment="1">
      <alignment vertical="center"/>
    </xf>
    <xf numFmtId="0" fontId="0" fillId="17" borderId="0" xfId="0" applyFont="1" applyFill="1" applyAlignment="1">
      <alignment vertical="center" wrapText="1"/>
    </xf>
    <xf numFmtId="0" fontId="0" fillId="2" borderId="4" xfId="0" applyFont="1" applyFill="1" applyBorder="1" applyAlignment="1">
      <alignment horizontal="center" vertical="center"/>
    </xf>
    <xf numFmtId="166" fontId="3" fillId="11" borderId="6" xfId="3" applyNumberFormat="1" applyFont="1" applyFill="1" applyBorder="1" applyAlignment="1">
      <alignment horizontal="center" vertical="center" wrapText="1"/>
    </xf>
    <xf numFmtId="0" fontId="3" fillId="11" borderId="6" xfId="3" applyNumberFormat="1" applyFont="1" applyFill="1" applyBorder="1" applyAlignment="1">
      <alignment horizontal="center" vertical="center" wrapText="1"/>
    </xf>
    <xf numFmtId="1" fontId="3" fillId="11" borderId="6" xfId="3" applyNumberFormat="1" applyFont="1" applyFill="1" applyBorder="1" applyAlignment="1">
      <alignment horizontal="center" vertical="center" wrapText="1"/>
    </xf>
    <xf numFmtId="14" fontId="3" fillId="11" borderId="6" xfId="3" applyNumberFormat="1" applyFont="1" applyFill="1" applyBorder="1" applyAlignment="1">
      <alignment horizontal="center" vertical="center" wrapText="1"/>
    </xf>
    <xf numFmtId="42" fontId="3" fillId="11" borderId="6" xfId="3" applyNumberFormat="1" applyFont="1" applyFill="1" applyBorder="1" applyAlignment="1">
      <alignment horizontal="center" vertical="center" wrapText="1"/>
    </xf>
    <xf numFmtId="42" fontId="3" fillId="11" borderId="8" xfId="3" applyNumberFormat="1" applyFont="1" applyFill="1" applyBorder="1" applyAlignment="1">
      <alignment horizontal="center" vertical="center" wrapText="1"/>
    </xf>
    <xf numFmtId="166" fontId="5" fillId="12" borderId="9" xfId="6" applyNumberFormat="1" applyFont="1" applyFill="1" applyBorder="1" applyAlignment="1">
      <alignment horizontal="center" vertical="center" wrapText="1"/>
    </xf>
    <xf numFmtId="0" fontId="3" fillId="14" borderId="11" xfId="0" applyFont="1" applyFill="1" applyBorder="1" applyAlignment="1">
      <alignment horizontal="center" vertical="center"/>
    </xf>
    <xf numFmtId="0" fontId="9"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0" fillId="15" borderId="11" xfId="1" applyNumberFormat="1" applyFont="1" applyFill="1" applyBorder="1" applyAlignment="1">
      <alignment horizontal="center" vertical="center" wrapText="1"/>
    </xf>
    <xf numFmtId="165" fontId="3" fillId="3" borderId="11" xfId="4" applyFont="1" applyFill="1" applyBorder="1" applyAlignment="1">
      <alignment horizontal="center" vertical="center" wrapText="1"/>
    </xf>
    <xf numFmtId="165" fontId="3" fillId="16" borderId="11" xfId="4" applyFont="1" applyFill="1" applyBorder="1" applyAlignment="1">
      <alignment horizontal="center" vertical="center" wrapText="1"/>
    </xf>
    <xf numFmtId="0" fontId="3" fillId="17" borderId="11" xfId="2" applyNumberFormat="1" applyFont="1" applyFill="1" applyBorder="1" applyAlignment="1">
      <alignment horizontal="center" vertical="center" wrapText="1"/>
    </xf>
    <xf numFmtId="0" fontId="0" fillId="17" borderId="11" xfId="2" applyNumberFormat="1" applyFont="1" applyFill="1" applyBorder="1" applyAlignment="1">
      <alignment horizontal="center" vertical="center" wrapText="1"/>
    </xf>
    <xf numFmtId="1" fontId="0" fillId="17" borderId="11" xfId="2" applyNumberFormat="1" applyFont="1" applyFill="1" applyBorder="1" applyAlignment="1">
      <alignment horizontal="center" vertical="center" wrapText="1"/>
    </xf>
    <xf numFmtId="14" fontId="0" fillId="17" borderId="11" xfId="2" applyNumberFormat="1" applyFont="1" applyFill="1" applyBorder="1" applyAlignment="1">
      <alignment horizontal="center" vertical="center" wrapText="1"/>
    </xf>
    <xf numFmtId="42" fontId="0" fillId="17" borderId="11" xfId="7" applyNumberFormat="1" applyFont="1" applyFill="1" applyBorder="1" applyAlignment="1">
      <alignment horizontal="center" vertical="center"/>
    </xf>
    <xf numFmtId="42" fontId="0" fillId="17" borderId="12" xfId="2" applyNumberFormat="1" applyFont="1" applyFill="1" applyBorder="1" applyAlignment="1">
      <alignment horizontal="center" vertical="center"/>
    </xf>
    <xf numFmtId="0" fontId="3" fillId="14" borderId="15"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3" fillId="0" borderId="15" xfId="0" applyNumberFormat="1" applyFont="1" applyFill="1" applyBorder="1" applyAlignment="1">
      <alignment horizontal="center" vertical="center"/>
    </xf>
    <xf numFmtId="165" fontId="0" fillId="17" borderId="15" xfId="4" applyFont="1" applyFill="1" applyBorder="1" applyAlignment="1">
      <alignment horizontal="center" vertical="center"/>
    </xf>
    <xf numFmtId="0" fontId="0" fillId="17" borderId="15" xfId="0" applyNumberFormat="1" applyFont="1" applyFill="1" applyBorder="1" applyAlignment="1">
      <alignment horizontal="center" vertical="center" wrapText="1"/>
    </xf>
    <xf numFmtId="0" fontId="0" fillId="17" borderId="15" xfId="8" applyNumberFormat="1" applyFont="1" applyFill="1" applyBorder="1" applyAlignment="1">
      <alignment horizontal="center" vertical="center" wrapText="1"/>
    </xf>
    <xf numFmtId="0" fontId="0" fillId="17" borderId="15" xfId="9" applyNumberFormat="1" applyFont="1" applyFill="1" applyBorder="1" applyAlignment="1">
      <alignment horizontal="center" vertical="center" wrapText="1"/>
    </xf>
    <xf numFmtId="0" fontId="3" fillId="17" borderId="15" xfId="9" applyNumberFormat="1" applyFont="1" applyFill="1" applyBorder="1" applyAlignment="1">
      <alignment horizontal="center" vertical="center" wrapText="1"/>
    </xf>
    <xf numFmtId="14" fontId="0" fillId="17" borderId="15" xfId="8" applyNumberFormat="1" applyFont="1" applyFill="1" applyBorder="1" applyAlignment="1">
      <alignment horizontal="center" vertical="center" wrapText="1"/>
    </xf>
    <xf numFmtId="165" fontId="0" fillId="17" borderId="16" xfId="4" applyFont="1" applyFill="1" applyBorder="1" applyAlignment="1">
      <alignment horizontal="center" vertical="center" wrapText="1"/>
    </xf>
    <xf numFmtId="0" fontId="0" fillId="0" borderId="15" xfId="0"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14" fontId="0" fillId="17" borderId="15" xfId="2" applyNumberFormat="1" applyFont="1" applyFill="1" applyBorder="1" applyAlignment="1">
      <alignment horizontal="center" vertical="center"/>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168" fontId="0" fillId="17" borderId="15" xfId="8" applyNumberFormat="1" applyFont="1" applyFill="1" applyBorder="1" applyAlignment="1">
      <alignment horizontal="center" vertical="center" wrapText="1"/>
    </xf>
    <xf numFmtId="0" fontId="3" fillId="0" borderId="15" xfId="0" applyNumberFormat="1" applyFont="1" applyFill="1" applyBorder="1" applyAlignment="1">
      <alignment vertical="center" wrapText="1"/>
    </xf>
    <xf numFmtId="0" fontId="0" fillId="15" borderId="15" xfId="1" applyNumberFormat="1" applyFont="1" applyFill="1" applyBorder="1" applyAlignment="1">
      <alignment vertical="center" wrapText="1"/>
    </xf>
    <xf numFmtId="165" fontId="3" fillId="3" borderId="15" xfId="4" applyFont="1" applyFill="1" applyBorder="1" applyAlignment="1">
      <alignment vertical="center" wrapText="1"/>
    </xf>
    <xf numFmtId="165" fontId="5" fillId="16" borderId="15" xfId="4" applyFont="1" applyFill="1" applyBorder="1" applyAlignment="1">
      <alignment vertical="center" wrapText="1"/>
    </xf>
    <xf numFmtId="165" fontId="3" fillId="16" borderId="15" xfId="4" applyFont="1" applyFill="1" applyBorder="1" applyAlignment="1">
      <alignment vertical="center" wrapText="1"/>
    </xf>
    <xf numFmtId="0" fontId="0" fillId="17" borderId="15" xfId="2" applyNumberFormat="1" applyFont="1" applyFill="1" applyBorder="1" applyAlignment="1">
      <alignment vertical="center" wrapText="1"/>
    </xf>
    <xf numFmtId="169" fontId="0" fillId="17" borderId="15" xfId="7" applyNumberFormat="1" applyFont="1" applyFill="1" applyBorder="1" applyAlignment="1">
      <alignment horizontal="center" vertical="center"/>
    </xf>
    <xf numFmtId="42" fontId="0" fillId="17" borderId="16" xfId="4" applyNumberFormat="1" applyFont="1" applyFill="1" applyBorder="1" applyAlignment="1">
      <alignment vertical="center" wrapText="1"/>
    </xf>
    <xf numFmtId="42" fontId="0" fillId="17" borderId="15" xfId="4" applyNumberFormat="1" applyFont="1" applyFill="1" applyBorder="1" applyAlignment="1">
      <alignment vertical="center" wrapText="1"/>
    </xf>
    <xf numFmtId="168" fontId="3" fillId="17" borderId="15" xfId="1" applyNumberFormat="1" applyFont="1" applyFill="1" applyBorder="1" applyAlignment="1">
      <alignment horizontal="center" vertical="center" wrapText="1"/>
    </xf>
    <xf numFmtId="165" fontId="0" fillId="17" borderId="16" xfId="4" applyFont="1" applyFill="1" applyBorder="1" applyAlignment="1">
      <alignment horizontal="center" vertical="center"/>
    </xf>
    <xf numFmtId="9" fontId="0" fillId="17" borderId="15" xfId="4" applyNumberFormat="1" applyFont="1" applyFill="1" applyBorder="1" applyAlignment="1">
      <alignment horizontal="center" vertical="center" wrapText="1"/>
    </xf>
    <xf numFmtId="0" fontId="0" fillId="0" borderId="15" xfId="0" applyFont="1" applyBorder="1" applyAlignment="1">
      <alignment horizontal="center" vertical="center" wrapText="1"/>
    </xf>
    <xf numFmtId="0" fontId="3" fillId="14" borderId="15" xfId="0" applyNumberFormat="1" applyFont="1" applyFill="1" applyBorder="1" applyAlignment="1">
      <alignment horizontal="center" vertical="center" wrapText="1"/>
    </xf>
    <xf numFmtId="42" fontId="0" fillId="17" borderId="16" xfId="7" applyNumberFormat="1" applyFont="1" applyFill="1" applyBorder="1" applyAlignment="1">
      <alignment horizontal="center" vertical="center" wrapText="1"/>
    </xf>
    <xf numFmtId="0" fontId="0" fillId="0" borderId="15" xfId="0" applyFont="1" applyFill="1" applyBorder="1" applyAlignment="1">
      <alignment horizontal="left" vertical="center" wrapText="1"/>
    </xf>
    <xf numFmtId="9" fontId="0" fillId="17" borderId="15" xfId="5" applyFont="1" applyFill="1" applyBorder="1" applyAlignment="1">
      <alignment horizontal="center" vertical="center" wrapText="1"/>
    </xf>
    <xf numFmtId="0" fontId="0" fillId="15" borderId="15" xfId="1" quotePrefix="1" applyNumberFormat="1" applyFont="1" applyFill="1" applyBorder="1" applyAlignment="1">
      <alignment horizontal="center" vertical="center" wrapText="1"/>
    </xf>
    <xf numFmtId="2" fontId="0" fillId="17" borderId="15" xfId="2"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center" vertical="center" wrapText="1"/>
    </xf>
    <xf numFmtId="42" fontId="9" fillId="17" borderId="16" xfId="7" applyNumberFormat="1" applyFont="1" applyFill="1" applyBorder="1" applyAlignment="1">
      <alignment horizontal="center" vertical="center" wrapText="1"/>
    </xf>
    <xf numFmtId="0" fontId="9" fillId="17" borderId="15" xfId="0" applyFont="1" applyFill="1" applyBorder="1" applyAlignment="1">
      <alignment horizontal="left" vertical="center" wrapText="1"/>
    </xf>
    <xf numFmtId="0" fontId="5" fillId="14" borderId="15" xfId="0" applyFont="1" applyFill="1" applyBorder="1" applyAlignment="1">
      <alignment horizontal="center" vertical="center" wrapText="1"/>
    </xf>
    <xf numFmtId="165" fontId="3" fillId="18" borderId="15" xfId="4" applyFont="1" applyFill="1" applyBorder="1" applyAlignment="1">
      <alignment horizontal="center" vertical="center" wrapText="1"/>
    </xf>
    <xf numFmtId="165" fontId="3" fillId="17" borderId="15" xfId="4" applyFont="1" applyFill="1" applyBorder="1" applyAlignment="1">
      <alignment horizontal="center" vertical="center" wrapText="1"/>
    </xf>
    <xf numFmtId="165" fontId="0" fillId="17" borderId="15" xfId="10" applyFont="1" applyFill="1" applyBorder="1" applyAlignment="1">
      <alignment horizontal="center" vertical="center" wrapText="1"/>
    </xf>
    <xf numFmtId="0" fontId="0" fillId="0" borderId="0" xfId="0" applyFont="1" applyAlignment="1">
      <alignment horizontal="center" vertical="center"/>
    </xf>
    <xf numFmtId="0" fontId="9" fillId="19" borderId="15" xfId="0" applyFont="1" applyFill="1" applyBorder="1" applyAlignment="1">
      <alignment horizontal="left" vertical="center" wrapText="1"/>
    </xf>
    <xf numFmtId="0" fontId="9" fillId="0" borderId="15" xfId="0" applyFont="1" applyFill="1" applyBorder="1" applyAlignment="1">
      <alignment horizontal="justify" vertical="center"/>
    </xf>
    <xf numFmtId="0" fontId="0" fillId="19" borderId="15" xfId="0" applyFont="1" applyFill="1" applyBorder="1" applyAlignment="1">
      <alignment horizontal="left" vertical="center" wrapText="1"/>
    </xf>
    <xf numFmtId="42" fontId="0" fillId="17" borderId="15" xfId="7" applyNumberFormat="1" applyFont="1" applyFill="1" applyBorder="1" applyAlignment="1">
      <alignment horizontal="center" vertical="center" wrapText="1"/>
    </xf>
    <xf numFmtId="0" fontId="9" fillId="0" borderId="15" xfId="11" applyFont="1" applyFill="1" applyBorder="1" applyAlignment="1">
      <alignment horizontal="left" vertical="center" wrapText="1"/>
    </xf>
    <xf numFmtId="0" fontId="9" fillId="0" borderId="15" xfId="11" applyFont="1" applyFill="1" applyBorder="1" applyAlignment="1">
      <alignment horizontal="center" vertical="center" wrapText="1"/>
    </xf>
    <xf numFmtId="0" fontId="3" fillId="20" borderId="15" xfId="0" applyFont="1" applyFill="1" applyBorder="1" applyAlignment="1">
      <alignment horizontal="center" vertical="center" wrapText="1"/>
    </xf>
    <xf numFmtId="0" fontId="9" fillId="17" borderId="15" xfId="11" applyFont="1" applyFill="1" applyBorder="1" applyAlignment="1">
      <alignment horizontal="left" vertical="center" wrapText="1"/>
    </xf>
    <xf numFmtId="0" fontId="9" fillId="17" borderId="15" xfId="11" applyFont="1" applyFill="1" applyBorder="1" applyAlignment="1">
      <alignment horizontal="center" vertical="center" wrapText="1"/>
    </xf>
    <xf numFmtId="0" fontId="3" fillId="17" borderId="15" xfId="0" applyNumberFormat="1" applyFont="1" applyFill="1" applyBorder="1" applyAlignment="1">
      <alignment horizontal="center" vertical="center" wrapText="1"/>
    </xf>
    <xf numFmtId="0" fontId="0" fillId="17" borderId="0" xfId="0" applyFont="1" applyFill="1" applyAlignment="1">
      <alignment horizontal="center" vertical="center"/>
    </xf>
    <xf numFmtId="0" fontId="0" fillId="0" borderId="15" xfId="11" applyFont="1" applyFill="1" applyBorder="1" applyAlignment="1">
      <alignment horizontal="left" vertical="center" wrapText="1"/>
    </xf>
    <xf numFmtId="0" fontId="0" fillId="0" borderId="15" xfId="11" applyFont="1" applyFill="1" applyBorder="1" applyAlignment="1">
      <alignment horizontal="center" vertical="center" wrapText="1"/>
    </xf>
    <xf numFmtId="0" fontId="0" fillId="15" borderId="15" xfId="0" applyNumberFormat="1" applyFont="1" applyFill="1" applyBorder="1" applyAlignment="1">
      <alignment horizontal="center" vertical="center" wrapText="1"/>
    </xf>
    <xf numFmtId="0" fontId="3" fillId="17" borderId="15" xfId="0" applyFont="1" applyFill="1" applyBorder="1" applyAlignment="1">
      <alignment horizontal="center" vertical="center" wrapText="1"/>
    </xf>
    <xf numFmtId="0" fontId="0" fillId="15"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3" fillId="17" borderId="17" xfId="11" applyFont="1" applyFill="1" applyBorder="1" applyAlignment="1">
      <alignment horizontal="center" vertical="center" wrapText="1"/>
    </xf>
    <xf numFmtId="42" fontId="0" fillId="17" borderId="15" xfId="7" applyNumberFormat="1" applyFont="1" applyFill="1" applyBorder="1" applyAlignment="1">
      <alignment vertical="center"/>
    </xf>
    <xf numFmtId="42" fontId="0" fillId="17" borderId="16" xfId="2" applyNumberFormat="1" applyFont="1" applyFill="1" applyBorder="1" applyAlignment="1">
      <alignment vertical="center"/>
    </xf>
    <xf numFmtId="0" fontId="0" fillId="17" borderId="15" xfId="3" applyNumberFormat="1" applyFont="1" applyFill="1" applyBorder="1" applyAlignment="1">
      <alignment horizontal="center" vertical="center" wrapText="1"/>
    </xf>
    <xf numFmtId="42" fontId="0" fillId="17" borderId="16" xfId="7" applyNumberFormat="1" applyFont="1" applyFill="1" applyBorder="1" applyAlignment="1">
      <alignment vertical="center"/>
    </xf>
    <xf numFmtId="42" fontId="0" fillId="17" borderId="15" xfId="7" applyNumberFormat="1" applyFont="1" applyFill="1" applyBorder="1" applyAlignment="1">
      <alignment horizontal="center" vertical="center"/>
    </xf>
    <xf numFmtId="42" fontId="0" fillId="17" borderId="15" xfId="2" applyNumberFormat="1" applyFont="1" applyFill="1" applyBorder="1" applyAlignment="1">
      <alignment vertical="center"/>
    </xf>
    <xf numFmtId="165" fontId="3" fillId="0" borderId="15" xfId="4" applyFont="1" applyFill="1" applyBorder="1" applyAlignment="1">
      <alignment horizontal="center" vertical="center" wrapText="1"/>
    </xf>
    <xf numFmtId="0" fontId="3" fillId="0" borderId="0" xfId="0" applyFont="1" applyFill="1" applyAlignment="1">
      <alignment horizontal="center" vertical="center"/>
    </xf>
    <xf numFmtId="2" fontId="0" fillId="15" borderId="15" xfId="1" applyNumberFormat="1" applyFont="1" applyFill="1" applyBorder="1" applyAlignment="1">
      <alignment horizontal="center" vertical="center" wrapText="1"/>
    </xf>
    <xf numFmtId="0" fontId="9" fillId="17" borderId="15" xfId="3" applyNumberFormat="1" applyFont="1" applyFill="1" applyBorder="1" applyAlignment="1">
      <alignment horizontal="center" vertical="center" wrapText="1"/>
    </xf>
    <xf numFmtId="0" fontId="0" fillId="17" borderId="15" xfId="2" applyNumberFormat="1" applyFont="1" applyFill="1" applyBorder="1" applyAlignment="1">
      <alignment horizontal="center" vertical="center"/>
    </xf>
    <xf numFmtId="165" fontId="9" fillId="17" borderId="15" xfId="4" applyFont="1" applyFill="1" applyBorder="1" applyAlignment="1">
      <alignment horizontal="center" vertical="center" wrapText="1"/>
    </xf>
    <xf numFmtId="0" fontId="9" fillId="17" borderId="15" xfId="2" applyNumberFormat="1" applyFont="1" applyFill="1" applyBorder="1" applyAlignment="1">
      <alignment horizontal="center" vertical="center" wrapText="1"/>
    </xf>
    <xf numFmtId="1" fontId="9" fillId="17" borderId="15" xfId="2" applyNumberFormat="1" applyFont="1" applyFill="1" applyBorder="1" applyAlignment="1">
      <alignment horizontal="center" vertical="center" wrapText="1"/>
    </xf>
    <xf numFmtId="14" fontId="9" fillId="17" borderId="15" xfId="2" applyNumberFormat="1" applyFont="1" applyFill="1" applyBorder="1" applyAlignment="1">
      <alignment horizontal="center" vertical="center" wrapText="1"/>
    </xf>
    <xf numFmtId="42" fontId="9" fillId="17" borderId="15" xfId="4" applyNumberFormat="1" applyFont="1" applyFill="1" applyBorder="1" applyAlignment="1">
      <alignment horizontal="center" vertical="center" wrapText="1"/>
    </xf>
    <xf numFmtId="42" fontId="9" fillId="17" borderId="16" xfId="4" applyNumberFormat="1" applyFont="1" applyFill="1" applyBorder="1" applyAlignment="1">
      <alignment horizontal="center" vertical="center" wrapText="1"/>
    </xf>
    <xf numFmtId="165" fontId="3" fillId="21" borderId="15" xfId="4" applyFont="1" applyFill="1" applyBorder="1" applyAlignment="1">
      <alignment horizontal="center" vertical="center" wrapText="1"/>
    </xf>
    <xf numFmtId="0" fontId="0" fillId="0" borderId="15" xfId="0" applyFont="1" applyFill="1" applyBorder="1" applyAlignment="1">
      <alignment horizontal="justify" vertical="center" wrapText="1"/>
    </xf>
    <xf numFmtId="0" fontId="0" fillId="19" borderId="15" xfId="0" applyFont="1" applyFill="1" applyBorder="1" applyAlignment="1">
      <alignment vertical="center" wrapText="1"/>
    </xf>
    <xf numFmtId="0" fontId="0" fillId="17" borderId="15" xfId="0" applyFont="1" applyFill="1" applyBorder="1" applyAlignment="1">
      <alignment vertical="center" wrapText="1"/>
    </xf>
    <xf numFmtId="170" fontId="0" fillId="17" borderId="15" xfId="2" applyNumberFormat="1" applyFont="1" applyFill="1" applyBorder="1" applyAlignment="1">
      <alignment horizontal="center" vertical="center" wrapText="1"/>
    </xf>
    <xf numFmtId="0" fontId="3" fillId="0" borderId="15" xfId="5" applyNumberFormat="1" applyFont="1" applyFill="1" applyBorder="1" applyAlignment="1">
      <alignment horizontal="center" vertical="center" wrapText="1"/>
    </xf>
    <xf numFmtId="42" fontId="0" fillId="17" borderId="15" xfId="0" applyNumberFormat="1" applyFont="1" applyFill="1" applyBorder="1" applyAlignment="1">
      <alignment horizontal="center" vertical="center" wrapText="1"/>
    </xf>
    <xf numFmtId="42" fontId="0" fillId="17" borderId="16" xfId="0" applyNumberFormat="1" applyFont="1" applyFill="1" applyBorder="1" applyAlignment="1">
      <alignment horizontal="center" vertical="center" wrapText="1"/>
    </xf>
    <xf numFmtId="0" fontId="9" fillId="0" borderId="15" xfId="0" applyFont="1" applyBorder="1" applyAlignment="1">
      <alignment vertical="center" wrapText="1"/>
    </xf>
    <xf numFmtId="0" fontId="5" fillId="0" borderId="15" xfId="0" applyFont="1" applyBorder="1" applyAlignment="1">
      <alignment horizontal="center" vertical="center"/>
    </xf>
    <xf numFmtId="0" fontId="0" fillId="0" borderId="15" xfId="0" applyFont="1" applyBorder="1" applyAlignment="1">
      <alignment vertical="center" wrapText="1"/>
    </xf>
    <xf numFmtId="0" fontId="0" fillId="0" borderId="15" xfId="0" applyNumberFormat="1" applyFont="1" applyFill="1" applyBorder="1" applyAlignment="1">
      <alignment vertical="center" wrapText="1"/>
    </xf>
    <xf numFmtId="0" fontId="3" fillId="0" borderId="15" xfId="5" applyNumberFormat="1" applyFont="1" applyFill="1" applyBorder="1" applyAlignment="1">
      <alignment horizontal="center" vertical="center"/>
    </xf>
    <xf numFmtId="0" fontId="9" fillId="0" borderId="15" xfId="0" applyNumberFormat="1" applyFont="1" applyFill="1" applyBorder="1" applyAlignment="1">
      <alignment vertical="center" wrapText="1"/>
    </xf>
    <xf numFmtId="169" fontId="3" fillId="17" borderId="15" xfId="0" applyNumberFormat="1" applyFont="1" applyFill="1" applyBorder="1" applyAlignment="1">
      <alignment horizontal="center" vertical="center" wrapText="1"/>
    </xf>
    <xf numFmtId="0" fontId="5" fillId="17" borderId="15" xfId="2" applyNumberFormat="1" applyFont="1" applyFill="1" applyBorder="1" applyAlignment="1">
      <alignment horizontal="center" vertical="center" wrapText="1"/>
    </xf>
    <xf numFmtId="0" fontId="9" fillId="17" borderId="15" xfId="7" applyNumberFormat="1" applyFont="1" applyFill="1" applyBorder="1" applyAlignment="1">
      <alignment vertical="center" wrapText="1"/>
    </xf>
    <xf numFmtId="0" fontId="9" fillId="17" borderId="15" xfId="7" applyNumberFormat="1" applyFont="1" applyFill="1" applyBorder="1" applyAlignment="1">
      <alignment horizontal="center" vertical="center" wrapText="1"/>
    </xf>
    <xf numFmtId="14" fontId="9" fillId="17" borderId="15" xfId="7" applyNumberFormat="1" applyFont="1" applyFill="1" applyBorder="1" applyAlignment="1">
      <alignment horizontal="center" vertical="center" wrapText="1"/>
    </xf>
    <xf numFmtId="169" fontId="9" fillId="17" borderId="15" xfId="7" applyNumberFormat="1" applyFont="1" applyFill="1" applyBorder="1" applyAlignment="1">
      <alignment vertical="center" wrapText="1"/>
    </xf>
    <xf numFmtId="0" fontId="9" fillId="17" borderId="16" xfId="7" applyNumberFormat="1" applyFont="1" applyFill="1" applyBorder="1" applyAlignment="1">
      <alignment vertical="center" wrapText="1"/>
    </xf>
    <xf numFmtId="171" fontId="0" fillId="17" borderId="15" xfId="4" applyNumberFormat="1" applyFont="1" applyFill="1" applyBorder="1" applyAlignment="1">
      <alignment horizontal="center" vertical="center" wrapText="1"/>
    </xf>
    <xf numFmtId="0" fontId="3" fillId="14" borderId="26" xfId="0" applyFont="1" applyFill="1" applyBorder="1" applyAlignment="1">
      <alignment horizontal="center" vertical="center" wrapText="1"/>
    </xf>
    <xf numFmtId="0" fontId="0" fillId="0" borderId="26" xfId="0" applyNumberFormat="1"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6" xfId="0" applyFont="1" applyFill="1" applyBorder="1" applyAlignment="1">
      <alignment horizontal="center" vertical="center"/>
    </xf>
    <xf numFmtId="0" fontId="0" fillId="15" borderId="26" xfId="1" applyNumberFormat="1" applyFont="1" applyFill="1" applyBorder="1" applyAlignment="1">
      <alignment horizontal="center" vertical="center" wrapText="1"/>
    </xf>
    <xf numFmtId="165" fontId="3" fillId="3" borderId="26" xfId="4" applyFont="1" applyFill="1" applyBorder="1" applyAlignment="1">
      <alignment horizontal="center" vertical="center" wrapText="1"/>
    </xf>
    <xf numFmtId="165" fontId="3" fillId="16" borderId="26" xfId="4" applyFont="1" applyFill="1" applyBorder="1" applyAlignment="1">
      <alignment horizontal="center" vertical="center" wrapText="1"/>
    </xf>
    <xf numFmtId="0" fontId="3" fillId="17" borderId="26" xfId="2" applyNumberFormat="1" applyFont="1" applyFill="1" applyBorder="1" applyAlignment="1">
      <alignment horizontal="center" vertical="center" wrapText="1"/>
    </xf>
    <xf numFmtId="0" fontId="0" fillId="17" borderId="26" xfId="2" applyNumberFormat="1" applyFont="1" applyFill="1" applyBorder="1" applyAlignment="1">
      <alignment horizontal="center" vertical="center" wrapText="1"/>
    </xf>
    <xf numFmtId="1" fontId="0" fillId="17" borderId="26" xfId="2" applyNumberFormat="1" applyFont="1" applyFill="1" applyBorder="1" applyAlignment="1">
      <alignment horizontal="center" vertical="center" wrapText="1"/>
    </xf>
    <xf numFmtId="14" fontId="0" fillId="17" borderId="26" xfId="2" applyNumberFormat="1" applyFont="1" applyFill="1" applyBorder="1" applyAlignment="1">
      <alignment horizontal="center" vertical="center" wrapText="1"/>
    </xf>
    <xf numFmtId="42" fontId="0" fillId="17" borderId="26" xfId="4" applyNumberFormat="1" applyFont="1" applyFill="1" applyBorder="1" applyAlignment="1">
      <alignment horizontal="center" vertical="center" wrapText="1"/>
    </xf>
    <xf numFmtId="42" fontId="0" fillId="17" borderId="27" xfId="4" applyNumberFormat="1" applyFont="1" applyFill="1" applyBorder="1" applyAlignment="1">
      <alignment horizontal="center" vertical="center" wrapText="1"/>
    </xf>
    <xf numFmtId="0" fontId="3" fillId="17" borderId="24" xfId="0" applyFont="1" applyFill="1" applyBorder="1" applyAlignment="1">
      <alignment horizontal="center" vertical="center" wrapText="1"/>
    </xf>
    <xf numFmtId="0" fontId="3" fillId="23" borderId="28" xfId="0" applyFont="1" applyFill="1" applyBorder="1" applyAlignment="1">
      <alignment horizontal="center" vertical="center" wrapText="1"/>
    </xf>
    <xf numFmtId="0" fontId="3" fillId="23" borderId="29" xfId="0" applyFont="1" applyFill="1" applyBorder="1" applyAlignment="1">
      <alignment horizontal="center" vertical="center" wrapText="1"/>
    </xf>
    <xf numFmtId="0" fontId="5" fillId="23" borderId="29" xfId="0" applyFont="1" applyFill="1" applyBorder="1" applyAlignment="1">
      <alignment horizontal="justify" vertical="center" wrapText="1"/>
    </xf>
    <xf numFmtId="0" fontId="3" fillId="23" borderId="29" xfId="1" applyNumberFormat="1" applyFont="1" applyFill="1" applyBorder="1" applyAlignment="1">
      <alignment horizontal="center" vertical="center" wrapText="1"/>
    </xf>
    <xf numFmtId="165" fontId="3" fillId="23" borderId="29" xfId="4" applyFont="1" applyFill="1" applyBorder="1" applyAlignment="1">
      <alignment vertical="center"/>
    </xf>
    <xf numFmtId="0" fontId="3" fillId="23" borderId="29" xfId="4" applyNumberFormat="1" applyFont="1" applyFill="1" applyBorder="1" applyAlignment="1">
      <alignment vertical="center"/>
    </xf>
    <xf numFmtId="1" fontId="3" fillId="23" borderId="29" xfId="4" applyNumberFormat="1" applyFont="1" applyFill="1" applyBorder="1" applyAlignment="1">
      <alignment vertical="center"/>
    </xf>
    <xf numFmtId="14" fontId="3" fillId="23" borderId="29" xfId="4" applyNumberFormat="1" applyFont="1" applyFill="1" applyBorder="1" applyAlignment="1">
      <alignment vertical="center"/>
    </xf>
    <xf numFmtId="42" fontId="3" fillId="23" borderId="29" xfId="4" applyNumberFormat="1" applyFont="1" applyFill="1" applyBorder="1" applyAlignment="1">
      <alignment vertical="center"/>
    </xf>
    <xf numFmtId="42" fontId="3" fillId="23" borderId="30" xfId="4" applyNumberFormat="1" applyFont="1" applyFill="1" applyBorder="1" applyAlignment="1">
      <alignment vertical="center"/>
    </xf>
    <xf numFmtId="165" fontId="3" fillId="23" borderId="31" xfId="4" applyFont="1" applyFill="1" applyBorder="1" applyAlignment="1">
      <alignmen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17" borderId="0" xfId="2"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164" fontId="0" fillId="0" borderId="0" xfId="2" applyFont="1" applyAlignment="1">
      <alignment horizontal="center" vertical="center"/>
    </xf>
    <xf numFmtId="0" fontId="0" fillId="0" borderId="0" xfId="0" applyFont="1" applyFill="1" applyAlignment="1">
      <alignmen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2" fontId="5" fillId="2" borderId="3" xfId="0" applyNumberFormat="1" applyFont="1" applyFill="1" applyBorder="1" applyAlignment="1">
      <alignment horizontal="center" vertical="center"/>
    </xf>
    <xf numFmtId="0" fontId="0" fillId="0" borderId="0" xfId="0" applyFont="1" applyAlignment="1">
      <alignment vertical="center"/>
    </xf>
    <xf numFmtId="0" fontId="3" fillId="13" borderId="10" xfId="0" applyFont="1" applyFill="1" applyBorder="1" applyAlignment="1">
      <alignment horizontal="center" vertical="center" wrapText="1"/>
    </xf>
    <xf numFmtId="0" fontId="0" fillId="0" borderId="13" xfId="0" applyFont="1" applyBorder="1" applyAlignment="1">
      <alignment vertical="center"/>
    </xf>
    <xf numFmtId="0" fontId="0" fillId="0" borderId="0" xfId="0" applyFont="1" applyAlignment="1">
      <alignment vertical="center" wrapText="1"/>
    </xf>
    <xf numFmtId="0" fontId="3" fillId="13" borderId="14" xfId="0" applyFont="1" applyFill="1" applyBorder="1" applyAlignment="1">
      <alignment horizontal="center" vertical="center" wrapText="1"/>
    </xf>
    <xf numFmtId="0" fontId="3" fillId="17" borderId="15" xfId="0" applyFont="1" applyFill="1" applyBorder="1" applyAlignment="1">
      <alignment vertical="center"/>
    </xf>
    <xf numFmtId="0" fontId="0" fillId="17" borderId="15" xfId="2" applyNumberFormat="1" applyFont="1" applyFill="1" applyBorder="1" applyAlignment="1">
      <alignment vertical="center"/>
    </xf>
    <xf numFmtId="0" fontId="0" fillId="17" borderId="15" xfId="0" applyFont="1" applyFill="1" applyBorder="1" applyAlignment="1">
      <alignment vertical="center"/>
    </xf>
    <xf numFmtId="0" fontId="0" fillId="19" borderId="0" xfId="0" applyFont="1" applyFill="1" applyAlignment="1">
      <alignment vertical="center"/>
    </xf>
    <xf numFmtId="0" fontId="0" fillId="19" borderId="14" xfId="0" applyFont="1" applyFill="1" applyBorder="1" applyAlignment="1">
      <alignment horizontal="center" vertical="center" wrapText="1"/>
    </xf>
    <xf numFmtId="0" fontId="0" fillId="0" borderId="20" xfId="0" applyFont="1" applyBorder="1" applyAlignment="1">
      <alignment vertical="center"/>
    </xf>
    <xf numFmtId="0" fontId="0" fillId="0" borderId="21" xfId="0" applyFont="1" applyBorder="1" applyAlignment="1">
      <alignment vertical="center"/>
    </xf>
    <xf numFmtId="0" fontId="0" fillId="0" borderId="17" xfId="0" applyFont="1" applyBorder="1" applyAlignment="1">
      <alignment vertical="center"/>
    </xf>
    <xf numFmtId="0" fontId="3" fillId="5" borderId="14" xfId="0" applyFont="1" applyFill="1" applyBorder="1" applyAlignment="1">
      <alignment horizontal="center" vertical="center" wrapText="1"/>
    </xf>
    <xf numFmtId="0" fontId="3" fillId="22" borderId="14" xfId="0" applyFont="1" applyFill="1" applyBorder="1" applyAlignment="1">
      <alignment horizontal="center" vertical="center" wrapText="1"/>
    </xf>
    <xf numFmtId="0" fontId="0" fillId="17" borderId="17" xfId="0" applyFont="1" applyFill="1" applyBorder="1" applyAlignment="1">
      <alignment vertical="center" wrapText="1"/>
    </xf>
    <xf numFmtId="0" fontId="0" fillId="0" borderId="22" xfId="0" applyFont="1" applyBorder="1" applyAlignment="1">
      <alignment vertical="center"/>
    </xf>
    <xf numFmtId="0" fontId="0" fillId="17" borderId="17" xfId="0" applyFont="1" applyFill="1" applyBorder="1" applyAlignment="1">
      <alignment vertical="center"/>
    </xf>
    <xf numFmtId="0" fontId="0" fillId="0" borderId="24" xfId="0" applyFont="1" applyBorder="1" applyAlignment="1">
      <alignment vertical="center"/>
    </xf>
    <xf numFmtId="0" fontId="0" fillId="0" borderId="15" xfId="0" applyFont="1" applyBorder="1" applyAlignment="1">
      <alignment horizontal="left" vertical="center" wrapText="1"/>
    </xf>
    <xf numFmtId="0" fontId="0" fillId="15" borderId="15" xfId="0" applyNumberFormat="1" applyFont="1" applyFill="1" applyBorder="1" applyAlignment="1">
      <alignment horizontal="center" vertical="center"/>
    </xf>
    <xf numFmtId="0" fontId="0" fillId="15" borderId="15" xfId="5" applyNumberFormat="1" applyFont="1" applyFill="1" applyBorder="1" applyAlignment="1">
      <alignment horizontal="center" vertical="center"/>
    </xf>
    <xf numFmtId="0" fontId="0" fillId="0" borderId="2" xfId="0" applyFont="1" applyBorder="1" applyAlignment="1">
      <alignment vertical="center"/>
    </xf>
    <xf numFmtId="0" fontId="0" fillId="0" borderId="15" xfId="5" applyNumberFormat="1" applyFont="1" applyFill="1" applyBorder="1" applyAlignment="1">
      <alignment vertical="center" wrapText="1"/>
    </xf>
    <xf numFmtId="0" fontId="3" fillId="22"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6" xfId="5" applyNumberFormat="1" applyFont="1" applyFill="1" applyBorder="1" applyAlignment="1">
      <alignment vertical="center" wrapText="1"/>
    </xf>
    <xf numFmtId="165" fontId="0" fillId="0" borderId="0" xfId="4" applyFont="1" applyAlignment="1">
      <alignment vertical="center"/>
    </xf>
    <xf numFmtId="0" fontId="0" fillId="0" borderId="0" xfId="2" applyNumberFormat="1" applyFont="1" applyBorder="1" applyAlignment="1">
      <alignment vertical="center"/>
    </xf>
    <xf numFmtId="1" fontId="0" fillId="0" borderId="0" xfId="2" applyNumberFormat="1" applyFont="1" applyAlignment="1">
      <alignment vertical="center"/>
    </xf>
    <xf numFmtId="14" fontId="0" fillId="0" borderId="0" xfId="2" applyNumberFormat="1" applyFont="1" applyAlignment="1">
      <alignment vertical="center"/>
    </xf>
    <xf numFmtId="42" fontId="0" fillId="0" borderId="0" xfId="2" applyNumberFormat="1" applyFont="1" applyAlignment="1">
      <alignment vertical="center"/>
    </xf>
    <xf numFmtId="49" fontId="0" fillId="0" borderId="0" xfId="0" applyNumberFormat="1" applyFont="1" applyFill="1" applyAlignment="1">
      <alignment vertical="center" wrapText="1"/>
    </xf>
    <xf numFmtId="165" fontId="3" fillId="0" borderId="0" xfId="4" applyFont="1" applyAlignment="1">
      <alignment vertical="center"/>
    </xf>
    <xf numFmtId="164" fontId="0" fillId="0" borderId="0" xfId="2" applyFont="1" applyAlignment="1">
      <alignment vertical="center"/>
    </xf>
    <xf numFmtId="0" fontId="0" fillId="0" borderId="0" xfId="2" applyNumberFormat="1" applyFont="1" applyAlignment="1">
      <alignment vertical="center"/>
    </xf>
  </cellXfs>
  <cellStyles count="12">
    <cellStyle name="Millares" xfId="1" builtinId="3"/>
    <cellStyle name="Millares [0]" xfId="2" builtinId="6"/>
    <cellStyle name="Millares [0] 2" xfId="9"/>
    <cellStyle name="Millares 2" xfId="8"/>
    <cellStyle name="Moneda" xfId="3" builtinId="4"/>
    <cellStyle name="Moneda [0]" xfId="4" builtinId="7"/>
    <cellStyle name="Moneda [0] 3" xfId="10"/>
    <cellStyle name="Moneda 13" xfId="6"/>
    <cellStyle name="Normal" xfId="0" builtinId="0"/>
    <cellStyle name="Normal 2 2" xfId="11"/>
    <cellStyle name="Normal 3" xfId="7"/>
    <cellStyle name="Porcentaje" xfId="5" builtinId="5"/>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1195"/>
  <sheetViews>
    <sheetView tabSelected="1" topLeftCell="A449" zoomScale="70" zoomScaleNormal="70" zoomScaleSheetLayoutView="80" workbookViewId="0">
      <selection activeCell="A449" sqref="A1:XFD1048576"/>
    </sheetView>
  </sheetViews>
  <sheetFormatPr baseColWidth="10" defaultColWidth="0" defaultRowHeight="0" customHeight="1" zeroHeight="1" x14ac:dyDescent="0.25"/>
  <cols>
    <col min="1" max="1" width="30" style="224" customWidth="1"/>
    <col min="2" max="2" width="27.28515625" style="224" customWidth="1"/>
    <col min="3" max="3" width="30.7109375" style="224" customWidth="1"/>
    <col min="4" max="4" width="18.7109375" style="209" customWidth="1"/>
    <col min="5" max="6" width="18.7109375" style="57" customWidth="1"/>
    <col min="7" max="9" width="18.7109375" style="210" customWidth="1"/>
    <col min="10" max="10" width="18.7109375" style="224" customWidth="1"/>
    <col min="11" max="28" width="18.7109375" style="251" customWidth="1"/>
    <col min="29" max="29" width="18.7109375" style="258" customWidth="1"/>
    <col min="30" max="31" width="18.7109375" style="259" customWidth="1"/>
    <col min="32" max="33" width="18.7109375" style="253" customWidth="1"/>
    <col min="34" max="35" width="18.7109375" style="254" customWidth="1"/>
    <col min="36" max="37" width="18.7109375" style="255" customWidth="1"/>
    <col min="38" max="38" width="18.7109375" style="126" customWidth="1"/>
    <col min="39" max="257" width="0" style="224" hidden="1"/>
    <col min="258" max="16384" width="18.7109375" style="224" hidden="1"/>
  </cols>
  <sheetData>
    <row r="1" spans="1:40" ht="39" customHeight="1" thickBot="1" x14ac:dyDescent="0.3">
      <c r="A1" s="215"/>
      <c r="B1" s="216"/>
      <c r="C1" s="216"/>
      <c r="D1" s="216"/>
      <c r="E1" s="216"/>
      <c r="F1" s="216"/>
      <c r="G1" s="216"/>
      <c r="H1" s="216"/>
      <c r="I1" s="217"/>
      <c r="J1" s="218" t="s">
        <v>0</v>
      </c>
      <c r="K1" s="219"/>
      <c r="L1" s="219"/>
      <c r="M1" s="219"/>
      <c r="N1" s="219"/>
      <c r="O1" s="219"/>
      <c r="P1" s="219"/>
      <c r="Q1" s="219"/>
      <c r="R1" s="219"/>
      <c r="S1" s="219"/>
      <c r="T1" s="219"/>
      <c r="U1" s="219"/>
      <c r="V1" s="219"/>
      <c r="W1" s="219"/>
      <c r="X1" s="219"/>
      <c r="Y1" s="219"/>
      <c r="Z1" s="219"/>
      <c r="AA1" s="219"/>
      <c r="AB1" s="220"/>
      <c r="AC1" s="221" t="s">
        <v>1</v>
      </c>
      <c r="AD1" s="222"/>
      <c r="AE1" s="222"/>
      <c r="AF1" s="222"/>
      <c r="AG1" s="222"/>
      <c r="AH1" s="222"/>
      <c r="AI1" s="222"/>
      <c r="AJ1" s="223"/>
      <c r="AK1" s="223"/>
      <c r="AL1" s="59"/>
    </row>
    <row r="2" spans="1:40" ht="39" customHeight="1" thickBot="1" x14ac:dyDescent="0.3">
      <c r="A2" s="1" t="s">
        <v>2</v>
      </c>
      <c r="B2" s="2" t="s">
        <v>3</v>
      </c>
      <c r="C2" s="3" t="s">
        <v>4</v>
      </c>
      <c r="D2" s="4" t="s">
        <v>5</v>
      </c>
      <c r="E2" s="4" t="s">
        <v>6</v>
      </c>
      <c r="F2" s="4" t="s">
        <v>7</v>
      </c>
      <c r="G2" s="4" t="s">
        <v>8</v>
      </c>
      <c r="H2" s="4" t="s">
        <v>9</v>
      </c>
      <c r="I2" s="4" t="s">
        <v>10</v>
      </c>
      <c r="J2" s="5" t="s">
        <v>11</v>
      </c>
      <c r="K2" s="6" t="s">
        <v>12</v>
      </c>
      <c r="L2" s="7" t="s">
        <v>13</v>
      </c>
      <c r="M2" s="7" t="s">
        <v>14</v>
      </c>
      <c r="N2" s="7" t="s">
        <v>15</v>
      </c>
      <c r="O2" s="7" t="s">
        <v>16</v>
      </c>
      <c r="P2" s="7" t="s">
        <v>17</v>
      </c>
      <c r="Q2" s="7" t="s">
        <v>18</v>
      </c>
      <c r="R2" s="7" t="s">
        <v>19</v>
      </c>
      <c r="S2" s="7" t="s">
        <v>20</v>
      </c>
      <c r="T2" s="6" t="s">
        <v>21</v>
      </c>
      <c r="U2" s="7" t="s">
        <v>13</v>
      </c>
      <c r="V2" s="7" t="s">
        <v>14</v>
      </c>
      <c r="W2" s="7" t="s">
        <v>15</v>
      </c>
      <c r="X2" s="7" t="s">
        <v>16</v>
      </c>
      <c r="Y2" s="7" t="s">
        <v>17</v>
      </c>
      <c r="Z2" s="7" t="s">
        <v>18</v>
      </c>
      <c r="AA2" s="7" t="s">
        <v>19</v>
      </c>
      <c r="AB2" s="7" t="s">
        <v>20</v>
      </c>
      <c r="AC2" s="60" t="s">
        <v>22</v>
      </c>
      <c r="AD2" s="61" t="s">
        <v>23</v>
      </c>
      <c r="AE2" s="61" t="s">
        <v>24</v>
      </c>
      <c r="AF2" s="62" t="s">
        <v>25</v>
      </c>
      <c r="AG2" s="62" t="s">
        <v>26</v>
      </c>
      <c r="AH2" s="63" t="s">
        <v>27</v>
      </c>
      <c r="AI2" s="63" t="s">
        <v>28</v>
      </c>
      <c r="AJ2" s="64" t="s">
        <v>29</v>
      </c>
      <c r="AK2" s="65" t="s">
        <v>30</v>
      </c>
      <c r="AL2" s="66" t="s">
        <v>31</v>
      </c>
    </row>
    <row r="3" spans="1:40" ht="39" customHeight="1" x14ac:dyDescent="0.25">
      <c r="A3" s="225" t="s">
        <v>32</v>
      </c>
      <c r="B3" s="69" t="s">
        <v>33</v>
      </c>
      <c r="C3" s="69" t="s">
        <v>34</v>
      </c>
      <c r="D3" s="67">
        <v>1</v>
      </c>
      <c r="E3" s="68" t="s">
        <v>35</v>
      </c>
      <c r="F3" s="69" t="s">
        <v>36</v>
      </c>
      <c r="G3" s="70">
        <v>0</v>
      </c>
      <c r="H3" s="70" t="s">
        <v>37</v>
      </c>
      <c r="I3" s="70">
        <v>1</v>
      </c>
      <c r="J3" s="71">
        <v>0.34</v>
      </c>
      <c r="K3" s="72">
        <f t="shared" ref="K3:K26" si="0">+L3+M3+N3+P3+Q3+R3+S3</f>
        <v>102780000</v>
      </c>
      <c r="L3" s="8">
        <v>102780000</v>
      </c>
      <c r="M3" s="8">
        <v>0</v>
      </c>
      <c r="N3" s="8">
        <v>0</v>
      </c>
      <c r="O3" s="73"/>
      <c r="P3" s="8">
        <v>0</v>
      </c>
      <c r="Q3" s="73"/>
      <c r="R3" s="8">
        <v>0</v>
      </c>
      <c r="S3" s="8">
        <v>0</v>
      </c>
      <c r="T3" s="72">
        <f t="shared" ref="T3:T26" si="1">+U3+V3+W3+Y3+Z3+AA3+AB3</f>
        <v>88690000</v>
      </c>
      <c r="U3" s="8">
        <v>88690000</v>
      </c>
      <c r="V3" s="8"/>
      <c r="W3" s="8"/>
      <c r="X3" s="73"/>
      <c r="Y3" s="8"/>
      <c r="Z3" s="73"/>
      <c r="AA3" s="8"/>
      <c r="AB3" s="8"/>
      <c r="AC3" s="74">
        <v>1</v>
      </c>
      <c r="AD3" s="75" t="s">
        <v>38</v>
      </c>
      <c r="AE3" s="75" t="s">
        <v>39</v>
      </c>
      <c r="AF3" s="76">
        <v>100</v>
      </c>
      <c r="AG3" s="76">
        <v>50</v>
      </c>
      <c r="AH3" s="77">
        <v>43480</v>
      </c>
      <c r="AI3" s="77">
        <v>43814</v>
      </c>
      <c r="AJ3" s="78">
        <v>102780000</v>
      </c>
      <c r="AK3" s="79">
        <v>88690000</v>
      </c>
      <c r="AL3" s="29" t="s">
        <v>40</v>
      </c>
      <c r="AM3" s="226"/>
      <c r="AN3" s="227"/>
    </row>
    <row r="4" spans="1:40" ht="39" customHeight="1" x14ac:dyDescent="0.25">
      <c r="A4" s="228" t="s">
        <v>32</v>
      </c>
      <c r="B4" s="91" t="s">
        <v>33</v>
      </c>
      <c r="C4" s="91" t="s">
        <v>34</v>
      </c>
      <c r="D4" s="80">
        <v>2</v>
      </c>
      <c r="E4" s="81" t="s">
        <v>41</v>
      </c>
      <c r="F4" s="82" t="s">
        <v>42</v>
      </c>
      <c r="G4" s="83">
        <v>2</v>
      </c>
      <c r="H4" s="83" t="s">
        <v>43</v>
      </c>
      <c r="I4" s="83">
        <v>2</v>
      </c>
      <c r="J4" s="16">
        <v>2</v>
      </c>
      <c r="K4" s="19">
        <f t="shared" si="0"/>
        <v>445678844</v>
      </c>
      <c r="L4" s="9">
        <v>445678844</v>
      </c>
      <c r="M4" s="9">
        <v>0</v>
      </c>
      <c r="N4" s="9">
        <v>0</v>
      </c>
      <c r="O4" s="18"/>
      <c r="P4" s="9">
        <v>0</v>
      </c>
      <c r="Q4" s="18"/>
      <c r="R4" s="9">
        <v>0</v>
      </c>
      <c r="S4" s="9">
        <v>0</v>
      </c>
      <c r="T4" s="19">
        <f t="shared" si="1"/>
        <v>156791686</v>
      </c>
      <c r="U4" s="229">
        <f>157001686-210000</f>
        <v>156791686</v>
      </c>
      <c r="V4" s="9"/>
      <c r="W4" s="9"/>
      <c r="X4" s="18"/>
      <c r="Y4" s="9"/>
      <c r="Z4" s="18"/>
      <c r="AA4" s="9"/>
      <c r="AB4" s="9"/>
      <c r="AC4" s="20">
        <v>1</v>
      </c>
      <c r="AD4" s="21" t="s">
        <v>44</v>
      </c>
      <c r="AE4" s="21" t="s">
        <v>39</v>
      </c>
      <c r="AF4" s="22">
        <v>100</v>
      </c>
      <c r="AG4" s="22">
        <v>50</v>
      </c>
      <c r="AH4" s="23">
        <v>43466</v>
      </c>
      <c r="AI4" s="23">
        <v>43830</v>
      </c>
      <c r="AJ4" s="84">
        <v>445678844</v>
      </c>
      <c r="AK4" s="33">
        <v>156791686</v>
      </c>
      <c r="AL4" s="26" t="s">
        <v>45</v>
      </c>
    </row>
    <row r="5" spans="1:40" ht="39" customHeight="1" x14ac:dyDescent="0.25">
      <c r="A5" s="228" t="s">
        <v>32</v>
      </c>
      <c r="B5" s="91" t="s">
        <v>33</v>
      </c>
      <c r="C5" s="91" t="s">
        <v>34</v>
      </c>
      <c r="D5" s="80">
        <v>3</v>
      </c>
      <c r="E5" s="81" t="s">
        <v>46</v>
      </c>
      <c r="F5" s="82" t="s">
        <v>47</v>
      </c>
      <c r="G5" s="83">
        <v>0</v>
      </c>
      <c r="H5" s="83" t="s">
        <v>37</v>
      </c>
      <c r="I5" s="83">
        <v>4</v>
      </c>
      <c r="J5" s="16">
        <v>1</v>
      </c>
      <c r="K5" s="19">
        <f t="shared" si="0"/>
        <v>0</v>
      </c>
      <c r="L5" s="9">
        <v>0</v>
      </c>
      <c r="M5" s="9">
        <v>0</v>
      </c>
      <c r="N5" s="9">
        <v>0</v>
      </c>
      <c r="O5" s="18"/>
      <c r="P5" s="9">
        <v>0</v>
      </c>
      <c r="Q5" s="18"/>
      <c r="R5" s="9">
        <v>0</v>
      </c>
      <c r="S5" s="9">
        <v>0</v>
      </c>
      <c r="T5" s="19">
        <f t="shared" si="1"/>
        <v>0</v>
      </c>
      <c r="U5" s="9"/>
      <c r="V5" s="9"/>
      <c r="W5" s="9"/>
      <c r="X5" s="18"/>
      <c r="Y5" s="9"/>
      <c r="Z5" s="18"/>
      <c r="AA5" s="9"/>
      <c r="AB5" s="9"/>
      <c r="AC5" s="85">
        <v>1</v>
      </c>
      <c r="AD5" s="86" t="s">
        <v>48</v>
      </c>
      <c r="AE5" s="41" t="s">
        <v>49</v>
      </c>
      <c r="AF5" s="87">
        <v>1</v>
      </c>
      <c r="AG5" s="88">
        <v>1</v>
      </c>
      <c r="AH5" s="89">
        <v>43511</v>
      </c>
      <c r="AI5" s="89">
        <v>43799</v>
      </c>
      <c r="AJ5" s="44">
        <v>0</v>
      </c>
      <c r="AK5" s="90"/>
      <c r="AL5" s="26" t="s">
        <v>45</v>
      </c>
    </row>
    <row r="6" spans="1:40" ht="39" customHeight="1" x14ac:dyDescent="0.25">
      <c r="A6" s="228" t="s">
        <v>32</v>
      </c>
      <c r="B6" s="91" t="s">
        <v>33</v>
      </c>
      <c r="C6" s="91" t="s">
        <v>34</v>
      </c>
      <c r="D6" s="80">
        <v>4</v>
      </c>
      <c r="E6" s="81" t="s">
        <v>50</v>
      </c>
      <c r="F6" s="91" t="s">
        <v>51</v>
      </c>
      <c r="G6" s="83">
        <v>8</v>
      </c>
      <c r="H6" s="83" t="s">
        <v>37</v>
      </c>
      <c r="I6" s="83">
        <v>4</v>
      </c>
      <c r="J6" s="16">
        <v>1</v>
      </c>
      <c r="K6" s="19">
        <f t="shared" si="0"/>
        <v>34000000</v>
      </c>
      <c r="L6" s="9">
        <v>34000000</v>
      </c>
      <c r="M6" s="9">
        <v>0</v>
      </c>
      <c r="N6" s="9">
        <v>0</v>
      </c>
      <c r="O6" s="18">
        <v>0</v>
      </c>
      <c r="P6" s="9">
        <v>0</v>
      </c>
      <c r="Q6" s="18">
        <v>0</v>
      </c>
      <c r="R6" s="9">
        <v>0</v>
      </c>
      <c r="S6" s="9">
        <v>0</v>
      </c>
      <c r="T6" s="19">
        <f t="shared" si="1"/>
        <v>0</v>
      </c>
      <c r="U6" s="9"/>
      <c r="V6" s="9"/>
      <c r="W6" s="9"/>
      <c r="X6" s="18"/>
      <c r="Y6" s="9"/>
      <c r="Z6" s="18"/>
      <c r="AA6" s="9"/>
      <c r="AB6" s="9"/>
      <c r="AC6" s="20">
        <v>1</v>
      </c>
      <c r="AD6" s="21" t="s">
        <v>52</v>
      </c>
      <c r="AE6" s="21" t="s">
        <v>39</v>
      </c>
      <c r="AF6" s="22">
        <v>100</v>
      </c>
      <c r="AG6" s="22">
        <v>0</v>
      </c>
      <c r="AH6" s="23">
        <v>43617</v>
      </c>
      <c r="AI6" s="23">
        <v>43809</v>
      </c>
      <c r="AJ6" s="84">
        <v>34000000</v>
      </c>
      <c r="AK6" s="33"/>
      <c r="AL6" s="26" t="s">
        <v>45</v>
      </c>
    </row>
    <row r="7" spans="1:40" ht="39" customHeight="1" x14ac:dyDescent="0.25">
      <c r="A7" s="228" t="s">
        <v>32</v>
      </c>
      <c r="B7" s="91" t="s">
        <v>53</v>
      </c>
      <c r="C7" s="91" t="s">
        <v>54</v>
      </c>
      <c r="D7" s="80">
        <v>6</v>
      </c>
      <c r="E7" s="81" t="s">
        <v>55</v>
      </c>
      <c r="F7" s="82" t="s">
        <v>56</v>
      </c>
      <c r="G7" s="92">
        <v>5</v>
      </c>
      <c r="H7" s="92"/>
      <c r="I7" s="92">
        <v>7</v>
      </c>
      <c r="J7" s="16">
        <v>0</v>
      </c>
      <c r="K7" s="19">
        <f t="shared" si="0"/>
        <v>0</v>
      </c>
      <c r="L7" s="9"/>
      <c r="M7" s="9">
        <v>0</v>
      </c>
      <c r="N7" s="9">
        <v>0</v>
      </c>
      <c r="O7" s="18"/>
      <c r="P7" s="9">
        <v>0</v>
      </c>
      <c r="Q7" s="18"/>
      <c r="R7" s="9">
        <v>0</v>
      </c>
      <c r="S7" s="9">
        <v>0</v>
      </c>
      <c r="T7" s="19">
        <f t="shared" si="1"/>
        <v>0</v>
      </c>
      <c r="U7" s="9"/>
      <c r="V7" s="9"/>
      <c r="W7" s="9"/>
      <c r="X7" s="18"/>
      <c r="Y7" s="9"/>
      <c r="Z7" s="18"/>
      <c r="AA7" s="9"/>
      <c r="AB7" s="9"/>
      <c r="AC7" s="20">
        <v>1</v>
      </c>
      <c r="AD7" s="230"/>
      <c r="AE7" s="230"/>
      <c r="AF7" s="51"/>
      <c r="AG7" s="51"/>
      <c r="AH7" s="93"/>
      <c r="AI7" s="93"/>
      <c r="AJ7" s="84"/>
      <c r="AK7" s="146"/>
      <c r="AL7" s="26" t="s">
        <v>57</v>
      </c>
    </row>
    <row r="8" spans="1:40" ht="39" customHeight="1" x14ac:dyDescent="0.25">
      <c r="A8" s="228" t="s">
        <v>32</v>
      </c>
      <c r="B8" s="91" t="s">
        <v>53</v>
      </c>
      <c r="C8" s="91" t="s">
        <v>54</v>
      </c>
      <c r="D8" s="80" t="s">
        <v>58</v>
      </c>
      <c r="E8" s="81" t="s">
        <v>59</v>
      </c>
      <c r="F8" s="82" t="s">
        <v>56</v>
      </c>
      <c r="G8" s="92">
        <v>5</v>
      </c>
      <c r="H8" s="83" t="s">
        <v>43</v>
      </c>
      <c r="I8" s="92">
        <v>5</v>
      </c>
      <c r="J8" s="16">
        <v>5</v>
      </c>
      <c r="K8" s="19">
        <f t="shared" si="0"/>
        <v>461775802.45999998</v>
      </c>
      <c r="L8" s="9">
        <v>460653800</v>
      </c>
      <c r="M8" s="9">
        <v>0</v>
      </c>
      <c r="N8" s="9">
        <v>1122002.46</v>
      </c>
      <c r="O8" s="18">
        <v>0</v>
      </c>
      <c r="P8" s="9">
        <v>0</v>
      </c>
      <c r="Q8" s="18">
        <v>0</v>
      </c>
      <c r="R8" s="9">
        <v>0</v>
      </c>
      <c r="S8" s="9">
        <v>0</v>
      </c>
      <c r="T8" s="19">
        <f t="shared" si="1"/>
        <v>453209500</v>
      </c>
      <c r="U8" s="9">
        <v>453209500</v>
      </c>
      <c r="V8" s="9"/>
      <c r="W8" s="9"/>
      <c r="X8" s="18"/>
      <c r="Y8" s="9"/>
      <c r="Z8" s="18"/>
      <c r="AA8" s="9"/>
      <c r="AB8" s="9"/>
      <c r="AC8" s="20">
        <v>1</v>
      </c>
      <c r="AD8" s="21" t="s">
        <v>60</v>
      </c>
      <c r="AE8" s="21" t="s">
        <v>39</v>
      </c>
      <c r="AF8" s="22">
        <v>100</v>
      </c>
      <c r="AG8" s="22">
        <v>50</v>
      </c>
      <c r="AH8" s="23">
        <v>43466</v>
      </c>
      <c r="AI8" s="23">
        <v>43814</v>
      </c>
      <c r="AJ8" s="84">
        <v>461775802.45999998</v>
      </c>
      <c r="AK8" s="33">
        <v>453209500</v>
      </c>
      <c r="AL8" s="26" t="s">
        <v>57</v>
      </c>
    </row>
    <row r="9" spans="1:40" ht="39" customHeight="1" x14ac:dyDescent="0.25">
      <c r="A9" s="228" t="s">
        <v>32</v>
      </c>
      <c r="B9" s="111" t="s">
        <v>53</v>
      </c>
      <c r="C9" s="111" t="s">
        <v>54</v>
      </c>
      <c r="D9" s="80" t="s">
        <v>61</v>
      </c>
      <c r="E9" s="94" t="s">
        <v>62</v>
      </c>
      <c r="F9" s="95" t="s">
        <v>56</v>
      </c>
      <c r="G9" s="96">
        <v>5</v>
      </c>
      <c r="H9" s="97" t="s">
        <v>43</v>
      </c>
      <c r="I9" s="96">
        <v>5</v>
      </c>
      <c r="J9" s="16">
        <v>5</v>
      </c>
      <c r="K9" s="19">
        <f t="shared" si="0"/>
        <v>0</v>
      </c>
      <c r="L9" s="9">
        <v>0</v>
      </c>
      <c r="M9" s="9">
        <v>0</v>
      </c>
      <c r="N9" s="9">
        <v>0</v>
      </c>
      <c r="O9" s="18"/>
      <c r="P9" s="9">
        <v>0</v>
      </c>
      <c r="Q9" s="18"/>
      <c r="R9" s="9">
        <v>0</v>
      </c>
      <c r="S9" s="9">
        <v>0</v>
      </c>
      <c r="T9" s="19">
        <f t="shared" si="1"/>
        <v>0</v>
      </c>
      <c r="U9" s="9"/>
      <c r="V9" s="9"/>
      <c r="W9" s="9"/>
      <c r="X9" s="18"/>
      <c r="Y9" s="9"/>
      <c r="Z9" s="18"/>
      <c r="AA9" s="9"/>
      <c r="AB9" s="9"/>
      <c r="AC9" s="20">
        <v>1</v>
      </c>
      <c r="AD9" s="21"/>
      <c r="AE9" s="21"/>
      <c r="AF9" s="22"/>
      <c r="AG9" s="22"/>
      <c r="AH9" s="23"/>
      <c r="AI9" s="23"/>
      <c r="AJ9" s="32"/>
      <c r="AK9" s="33"/>
      <c r="AL9" s="26" t="s">
        <v>63</v>
      </c>
    </row>
    <row r="10" spans="1:40" ht="39" customHeight="1" x14ac:dyDescent="0.25">
      <c r="A10" s="228" t="s">
        <v>32</v>
      </c>
      <c r="B10" s="111" t="s">
        <v>53</v>
      </c>
      <c r="C10" s="111" t="s">
        <v>54</v>
      </c>
      <c r="D10" s="80" t="s">
        <v>64</v>
      </c>
      <c r="E10" s="94" t="s">
        <v>65</v>
      </c>
      <c r="F10" s="95" t="s">
        <v>66</v>
      </c>
      <c r="G10" s="96">
        <v>5</v>
      </c>
      <c r="H10" s="97" t="s">
        <v>37</v>
      </c>
      <c r="I10" s="96">
        <v>2</v>
      </c>
      <c r="J10" s="16">
        <v>1</v>
      </c>
      <c r="K10" s="19">
        <f t="shared" si="0"/>
        <v>0</v>
      </c>
      <c r="L10" s="9">
        <v>0</v>
      </c>
      <c r="M10" s="9">
        <v>0</v>
      </c>
      <c r="N10" s="9">
        <v>0</v>
      </c>
      <c r="O10" s="18"/>
      <c r="P10" s="9">
        <v>0</v>
      </c>
      <c r="Q10" s="18"/>
      <c r="R10" s="9">
        <v>0</v>
      </c>
      <c r="S10" s="9">
        <v>0</v>
      </c>
      <c r="T10" s="19">
        <f t="shared" si="1"/>
        <v>0</v>
      </c>
      <c r="U10" s="9"/>
      <c r="V10" s="9"/>
      <c r="W10" s="9"/>
      <c r="X10" s="18"/>
      <c r="Y10" s="9"/>
      <c r="Z10" s="18"/>
      <c r="AA10" s="9"/>
      <c r="AB10" s="9"/>
      <c r="AC10" s="20">
        <v>1</v>
      </c>
      <c r="AD10" s="21"/>
      <c r="AE10" s="21"/>
      <c r="AF10" s="22"/>
      <c r="AG10" s="22"/>
      <c r="AH10" s="23"/>
      <c r="AI10" s="23"/>
      <c r="AJ10" s="32"/>
      <c r="AK10" s="33"/>
      <c r="AL10" s="26" t="s">
        <v>63</v>
      </c>
    </row>
    <row r="11" spans="1:40" ht="39" customHeight="1" x14ac:dyDescent="0.25">
      <c r="A11" s="228" t="s">
        <v>32</v>
      </c>
      <c r="B11" s="91" t="s">
        <v>53</v>
      </c>
      <c r="C11" s="91" t="s">
        <v>54</v>
      </c>
      <c r="D11" s="80">
        <v>7</v>
      </c>
      <c r="E11" s="81" t="s">
        <v>67</v>
      </c>
      <c r="F11" s="82" t="s">
        <v>68</v>
      </c>
      <c r="G11" s="92">
        <v>720</v>
      </c>
      <c r="H11" s="92"/>
      <c r="I11" s="92">
        <v>800</v>
      </c>
      <c r="J11" s="16">
        <v>0</v>
      </c>
      <c r="K11" s="19">
        <f t="shared" si="0"/>
        <v>0</v>
      </c>
      <c r="L11" s="9">
        <v>0</v>
      </c>
      <c r="M11" s="9">
        <v>0</v>
      </c>
      <c r="N11" s="9">
        <v>0</v>
      </c>
      <c r="O11" s="18"/>
      <c r="P11" s="9">
        <v>0</v>
      </c>
      <c r="Q11" s="18"/>
      <c r="R11" s="9">
        <v>0</v>
      </c>
      <c r="S11" s="9">
        <v>0</v>
      </c>
      <c r="T11" s="19">
        <f t="shared" si="1"/>
        <v>0</v>
      </c>
      <c r="U11" s="9"/>
      <c r="V11" s="9"/>
      <c r="W11" s="9"/>
      <c r="X11" s="18"/>
      <c r="Y11" s="9"/>
      <c r="Z11" s="18"/>
      <c r="AA11" s="9"/>
      <c r="AB11" s="9"/>
      <c r="AC11" s="20">
        <v>1</v>
      </c>
      <c r="AD11" s="98" t="s">
        <v>69</v>
      </c>
      <c r="AE11" s="21"/>
      <c r="AF11" s="22"/>
      <c r="AG11" s="22"/>
      <c r="AH11" s="23"/>
      <c r="AI11" s="23"/>
      <c r="AJ11" s="84"/>
      <c r="AK11" s="33"/>
      <c r="AL11" s="26" t="s">
        <v>57</v>
      </c>
    </row>
    <row r="12" spans="1:40" ht="39" customHeight="1" x14ac:dyDescent="0.25">
      <c r="A12" s="228" t="s">
        <v>32</v>
      </c>
      <c r="B12" s="91" t="s">
        <v>53</v>
      </c>
      <c r="C12" s="91" t="s">
        <v>54</v>
      </c>
      <c r="D12" s="80" t="s">
        <v>70</v>
      </c>
      <c r="E12" s="81" t="s">
        <v>71</v>
      </c>
      <c r="F12" s="82" t="s">
        <v>68</v>
      </c>
      <c r="G12" s="92">
        <v>720</v>
      </c>
      <c r="H12" s="92" t="s">
        <v>43</v>
      </c>
      <c r="I12" s="92">
        <v>720</v>
      </c>
      <c r="J12" s="16">
        <v>720</v>
      </c>
      <c r="K12" s="19">
        <f t="shared" si="0"/>
        <v>0</v>
      </c>
      <c r="L12" s="9">
        <v>0</v>
      </c>
      <c r="M12" s="9">
        <v>0</v>
      </c>
      <c r="N12" s="9">
        <v>0</v>
      </c>
      <c r="O12" s="18"/>
      <c r="P12" s="9">
        <v>0</v>
      </c>
      <c r="Q12" s="18"/>
      <c r="R12" s="9">
        <v>0</v>
      </c>
      <c r="S12" s="9">
        <v>0</v>
      </c>
      <c r="T12" s="19">
        <f t="shared" si="1"/>
        <v>0</v>
      </c>
      <c r="U12" s="9"/>
      <c r="V12" s="9"/>
      <c r="W12" s="9"/>
      <c r="X12" s="18"/>
      <c r="Y12" s="9"/>
      <c r="Z12" s="18"/>
      <c r="AA12" s="9"/>
      <c r="AB12" s="9"/>
      <c r="AC12" s="20">
        <v>1</v>
      </c>
      <c r="AD12" s="98" t="s">
        <v>69</v>
      </c>
      <c r="AE12" s="21"/>
      <c r="AF12" s="22"/>
      <c r="AG12" s="22"/>
      <c r="AH12" s="23"/>
      <c r="AI12" s="23"/>
      <c r="AJ12" s="84"/>
      <c r="AK12" s="33"/>
      <c r="AL12" s="26" t="s">
        <v>57</v>
      </c>
    </row>
    <row r="13" spans="1:40" ht="39" customHeight="1" x14ac:dyDescent="0.25">
      <c r="A13" s="228" t="s">
        <v>32</v>
      </c>
      <c r="B13" s="91" t="s">
        <v>53</v>
      </c>
      <c r="C13" s="91" t="s">
        <v>54</v>
      </c>
      <c r="D13" s="80" t="s">
        <v>72</v>
      </c>
      <c r="E13" s="81" t="s">
        <v>73</v>
      </c>
      <c r="F13" s="82" t="s">
        <v>68</v>
      </c>
      <c r="G13" s="92">
        <v>720</v>
      </c>
      <c r="H13" s="92" t="s">
        <v>37</v>
      </c>
      <c r="I13" s="92">
        <v>80</v>
      </c>
      <c r="J13" s="16">
        <v>40</v>
      </c>
      <c r="K13" s="19">
        <f t="shared" si="0"/>
        <v>0</v>
      </c>
      <c r="L13" s="9">
        <v>0</v>
      </c>
      <c r="M13" s="9">
        <v>0</v>
      </c>
      <c r="N13" s="9">
        <v>0</v>
      </c>
      <c r="O13" s="18"/>
      <c r="P13" s="9">
        <v>0</v>
      </c>
      <c r="Q13" s="18"/>
      <c r="R13" s="9">
        <v>0</v>
      </c>
      <c r="S13" s="9">
        <v>0</v>
      </c>
      <c r="T13" s="19">
        <f t="shared" si="1"/>
        <v>0</v>
      </c>
      <c r="U13" s="9"/>
      <c r="V13" s="9"/>
      <c r="W13" s="9"/>
      <c r="X13" s="18"/>
      <c r="Y13" s="9"/>
      <c r="Z13" s="18"/>
      <c r="AA13" s="9"/>
      <c r="AB13" s="9"/>
      <c r="AC13" s="20">
        <v>1</v>
      </c>
      <c r="AD13" s="98" t="s">
        <v>69</v>
      </c>
      <c r="AE13" s="21"/>
      <c r="AF13" s="22"/>
      <c r="AG13" s="22"/>
      <c r="AH13" s="23"/>
      <c r="AI13" s="23"/>
      <c r="AJ13" s="84"/>
      <c r="AK13" s="33"/>
      <c r="AL13" s="26" t="s">
        <v>57</v>
      </c>
    </row>
    <row r="14" spans="1:40" ht="39" customHeight="1" x14ac:dyDescent="0.25">
      <c r="A14" s="228" t="s">
        <v>32</v>
      </c>
      <c r="B14" s="91" t="s">
        <v>53</v>
      </c>
      <c r="C14" s="91" t="s">
        <v>54</v>
      </c>
      <c r="D14" s="80">
        <v>8</v>
      </c>
      <c r="E14" s="81" t="s">
        <v>74</v>
      </c>
      <c r="F14" s="82" t="s">
        <v>75</v>
      </c>
      <c r="G14" s="92">
        <v>809</v>
      </c>
      <c r="H14" s="92"/>
      <c r="I14" s="92">
        <v>1009</v>
      </c>
      <c r="J14" s="16">
        <v>0</v>
      </c>
      <c r="K14" s="19">
        <f t="shared" si="0"/>
        <v>0</v>
      </c>
      <c r="L14" s="9">
        <v>0</v>
      </c>
      <c r="M14" s="9">
        <v>0</v>
      </c>
      <c r="N14" s="9">
        <v>0</v>
      </c>
      <c r="O14" s="18"/>
      <c r="P14" s="9">
        <v>0</v>
      </c>
      <c r="Q14" s="18"/>
      <c r="R14" s="9">
        <v>0</v>
      </c>
      <c r="S14" s="9">
        <v>0</v>
      </c>
      <c r="T14" s="19">
        <f t="shared" si="1"/>
        <v>0</v>
      </c>
      <c r="U14" s="9"/>
      <c r="V14" s="9"/>
      <c r="W14" s="9"/>
      <c r="X14" s="18"/>
      <c r="Y14" s="9"/>
      <c r="Z14" s="18"/>
      <c r="AA14" s="9"/>
      <c r="AB14" s="9"/>
      <c r="AC14" s="20">
        <v>1</v>
      </c>
      <c r="AD14" s="98" t="s">
        <v>69</v>
      </c>
      <c r="AE14" s="21"/>
      <c r="AF14" s="22"/>
      <c r="AG14" s="22"/>
      <c r="AH14" s="23"/>
      <c r="AI14" s="23"/>
      <c r="AJ14" s="84"/>
      <c r="AK14" s="33"/>
      <c r="AL14" s="26" t="s">
        <v>57</v>
      </c>
    </row>
    <row r="15" spans="1:40" ht="39" customHeight="1" x14ac:dyDescent="0.25">
      <c r="A15" s="228" t="s">
        <v>32</v>
      </c>
      <c r="B15" s="91" t="s">
        <v>53</v>
      </c>
      <c r="C15" s="91" t="s">
        <v>54</v>
      </c>
      <c r="D15" s="80" t="s">
        <v>76</v>
      </c>
      <c r="E15" s="81" t="s">
        <v>74</v>
      </c>
      <c r="F15" s="82" t="s">
        <v>75</v>
      </c>
      <c r="G15" s="92">
        <v>809</v>
      </c>
      <c r="H15" s="92" t="s">
        <v>43</v>
      </c>
      <c r="I15" s="92">
        <v>809</v>
      </c>
      <c r="J15" s="16">
        <v>809</v>
      </c>
      <c r="K15" s="19">
        <f t="shared" si="0"/>
        <v>0</v>
      </c>
      <c r="L15" s="9">
        <v>0</v>
      </c>
      <c r="M15" s="9">
        <v>0</v>
      </c>
      <c r="N15" s="9">
        <v>0</v>
      </c>
      <c r="O15" s="18"/>
      <c r="P15" s="9">
        <v>0</v>
      </c>
      <c r="Q15" s="18"/>
      <c r="R15" s="9">
        <v>0</v>
      </c>
      <c r="S15" s="9">
        <v>0</v>
      </c>
      <c r="T15" s="19">
        <f t="shared" si="1"/>
        <v>0</v>
      </c>
      <c r="U15" s="9"/>
      <c r="V15" s="9"/>
      <c r="W15" s="9"/>
      <c r="X15" s="18"/>
      <c r="Y15" s="9"/>
      <c r="Z15" s="18"/>
      <c r="AA15" s="9"/>
      <c r="AB15" s="9"/>
      <c r="AC15" s="20">
        <v>1</v>
      </c>
      <c r="AD15" s="98" t="s">
        <v>69</v>
      </c>
      <c r="AE15" s="21"/>
      <c r="AF15" s="22"/>
      <c r="AG15" s="22"/>
      <c r="AH15" s="23"/>
      <c r="AI15" s="23"/>
      <c r="AJ15" s="84"/>
      <c r="AK15" s="33"/>
      <c r="AL15" s="26" t="s">
        <v>57</v>
      </c>
    </row>
    <row r="16" spans="1:40" ht="39" customHeight="1" x14ac:dyDescent="0.25">
      <c r="A16" s="228" t="s">
        <v>32</v>
      </c>
      <c r="B16" s="91" t="s">
        <v>53</v>
      </c>
      <c r="C16" s="91" t="s">
        <v>54</v>
      </c>
      <c r="D16" s="80" t="s">
        <v>77</v>
      </c>
      <c r="E16" s="81" t="s">
        <v>78</v>
      </c>
      <c r="F16" s="82" t="s">
        <v>75</v>
      </c>
      <c r="G16" s="92">
        <v>809</v>
      </c>
      <c r="H16" s="92" t="s">
        <v>37</v>
      </c>
      <c r="I16" s="92">
        <v>200</v>
      </c>
      <c r="J16" s="16">
        <v>40</v>
      </c>
      <c r="K16" s="19">
        <f t="shared" si="0"/>
        <v>0</v>
      </c>
      <c r="L16" s="9">
        <v>0</v>
      </c>
      <c r="M16" s="9">
        <v>0</v>
      </c>
      <c r="N16" s="9">
        <v>0</v>
      </c>
      <c r="O16" s="18"/>
      <c r="P16" s="9">
        <v>0</v>
      </c>
      <c r="Q16" s="18"/>
      <c r="R16" s="9">
        <v>0</v>
      </c>
      <c r="S16" s="9">
        <v>0</v>
      </c>
      <c r="T16" s="19">
        <f t="shared" si="1"/>
        <v>0</v>
      </c>
      <c r="U16" s="9"/>
      <c r="V16" s="9"/>
      <c r="W16" s="9"/>
      <c r="X16" s="18"/>
      <c r="Y16" s="9"/>
      <c r="Z16" s="18"/>
      <c r="AA16" s="9"/>
      <c r="AB16" s="9"/>
      <c r="AC16" s="20">
        <v>1</v>
      </c>
      <c r="AD16" s="98" t="s">
        <v>69</v>
      </c>
      <c r="AE16" s="21"/>
      <c r="AF16" s="22"/>
      <c r="AG16" s="22"/>
      <c r="AH16" s="23"/>
      <c r="AI16" s="23"/>
      <c r="AJ16" s="84"/>
      <c r="AK16" s="33"/>
      <c r="AL16" s="26" t="s">
        <v>57</v>
      </c>
    </row>
    <row r="17" spans="1:38" ht="39" customHeight="1" x14ac:dyDescent="0.25">
      <c r="A17" s="228" t="s">
        <v>32</v>
      </c>
      <c r="B17" s="91" t="s">
        <v>53</v>
      </c>
      <c r="C17" s="91" t="s">
        <v>54</v>
      </c>
      <c r="D17" s="80">
        <v>9</v>
      </c>
      <c r="E17" s="81" t="s">
        <v>79</v>
      </c>
      <c r="F17" s="91" t="s">
        <v>80</v>
      </c>
      <c r="G17" s="92">
        <v>0</v>
      </c>
      <c r="H17" s="92" t="s">
        <v>43</v>
      </c>
      <c r="I17" s="92">
        <v>1</v>
      </c>
      <c r="J17" s="16">
        <v>1</v>
      </c>
      <c r="K17" s="19">
        <f t="shared" si="0"/>
        <v>107900000</v>
      </c>
      <c r="L17" s="9">
        <v>107900000</v>
      </c>
      <c r="M17" s="9">
        <v>0</v>
      </c>
      <c r="N17" s="9">
        <v>0</v>
      </c>
      <c r="O17" s="18">
        <v>0</v>
      </c>
      <c r="P17" s="9">
        <v>0</v>
      </c>
      <c r="Q17" s="18">
        <v>0</v>
      </c>
      <c r="R17" s="9">
        <v>0</v>
      </c>
      <c r="S17" s="9">
        <v>0</v>
      </c>
      <c r="T17" s="19">
        <f t="shared" si="1"/>
        <v>107835000</v>
      </c>
      <c r="U17" s="9">
        <v>107835000</v>
      </c>
      <c r="V17" s="9"/>
      <c r="W17" s="9"/>
      <c r="X17" s="18"/>
      <c r="Y17" s="9"/>
      <c r="Z17" s="18"/>
      <c r="AA17" s="9"/>
      <c r="AB17" s="9"/>
      <c r="AC17" s="20">
        <v>1</v>
      </c>
      <c r="AD17" s="21" t="s">
        <v>81</v>
      </c>
      <c r="AE17" s="21" t="s">
        <v>82</v>
      </c>
      <c r="AF17" s="22">
        <v>5</v>
      </c>
      <c r="AG17" s="22">
        <v>5</v>
      </c>
      <c r="AH17" s="23">
        <v>43480</v>
      </c>
      <c r="AI17" s="23">
        <v>43814</v>
      </c>
      <c r="AJ17" s="84">
        <v>107900000</v>
      </c>
      <c r="AK17" s="33">
        <v>107835000</v>
      </c>
      <c r="AL17" s="26" t="s">
        <v>57</v>
      </c>
    </row>
    <row r="18" spans="1:38" ht="39" customHeight="1" x14ac:dyDescent="0.25">
      <c r="A18" s="228" t="s">
        <v>32</v>
      </c>
      <c r="B18" s="91" t="s">
        <v>53</v>
      </c>
      <c r="C18" s="91" t="s">
        <v>54</v>
      </c>
      <c r="D18" s="80">
        <v>10</v>
      </c>
      <c r="E18" s="81" t="s">
        <v>83</v>
      </c>
      <c r="F18" s="91" t="s">
        <v>84</v>
      </c>
      <c r="G18" s="92">
        <v>222</v>
      </c>
      <c r="H18" s="99" t="s">
        <v>43</v>
      </c>
      <c r="I18" s="99">
        <v>222</v>
      </c>
      <c r="J18" s="100">
        <v>222</v>
      </c>
      <c r="K18" s="101">
        <f t="shared" si="0"/>
        <v>131290000</v>
      </c>
      <c r="L18" s="102">
        <v>131290000</v>
      </c>
      <c r="M18" s="102">
        <v>0</v>
      </c>
      <c r="N18" s="102">
        <v>0</v>
      </c>
      <c r="O18" s="103">
        <v>0</v>
      </c>
      <c r="P18" s="102">
        <v>0</v>
      </c>
      <c r="Q18" s="103">
        <v>0</v>
      </c>
      <c r="R18" s="102">
        <v>0</v>
      </c>
      <c r="S18" s="102">
        <v>0</v>
      </c>
      <c r="T18" s="101">
        <f t="shared" si="1"/>
        <v>99285000</v>
      </c>
      <c r="U18" s="229">
        <v>99285000</v>
      </c>
      <c r="V18" s="102"/>
      <c r="W18" s="102"/>
      <c r="X18" s="103"/>
      <c r="Y18" s="102"/>
      <c r="Z18" s="103"/>
      <c r="AA18" s="102"/>
      <c r="AB18" s="102"/>
      <c r="AC18" s="20">
        <v>1</v>
      </c>
      <c r="AD18" s="104" t="s">
        <v>85</v>
      </c>
      <c r="AE18" s="21" t="s">
        <v>39</v>
      </c>
      <c r="AF18" s="22">
        <v>100</v>
      </c>
      <c r="AG18" s="22">
        <v>50</v>
      </c>
      <c r="AH18" s="23">
        <v>43497</v>
      </c>
      <c r="AI18" s="23">
        <v>43799</v>
      </c>
      <c r="AJ18" s="105">
        <v>131290000</v>
      </c>
      <c r="AK18" s="106">
        <v>99285000</v>
      </c>
      <c r="AL18" s="26" t="s">
        <v>57</v>
      </c>
    </row>
    <row r="19" spans="1:38" ht="39" customHeight="1" x14ac:dyDescent="0.25">
      <c r="A19" s="228" t="s">
        <v>32</v>
      </c>
      <c r="B19" s="91" t="s">
        <v>53</v>
      </c>
      <c r="C19" s="91" t="s">
        <v>54</v>
      </c>
      <c r="D19" s="80">
        <v>11</v>
      </c>
      <c r="E19" s="81" t="s">
        <v>86</v>
      </c>
      <c r="F19" s="82" t="s">
        <v>87</v>
      </c>
      <c r="G19" s="92">
        <v>1</v>
      </c>
      <c r="H19" s="92"/>
      <c r="I19" s="92">
        <v>2</v>
      </c>
      <c r="J19" s="16">
        <v>0</v>
      </c>
      <c r="K19" s="19">
        <f t="shared" si="0"/>
        <v>0</v>
      </c>
      <c r="L19" s="9">
        <v>0</v>
      </c>
      <c r="M19" s="9">
        <v>0</v>
      </c>
      <c r="N19" s="9">
        <v>0</v>
      </c>
      <c r="O19" s="18"/>
      <c r="P19" s="9">
        <v>0</v>
      </c>
      <c r="Q19" s="18"/>
      <c r="R19" s="9">
        <v>0</v>
      </c>
      <c r="S19" s="9">
        <v>0</v>
      </c>
      <c r="T19" s="19">
        <f t="shared" si="1"/>
        <v>0</v>
      </c>
      <c r="U19" s="9"/>
      <c r="V19" s="9"/>
      <c r="W19" s="9"/>
      <c r="X19" s="18"/>
      <c r="Y19" s="9"/>
      <c r="Z19" s="18"/>
      <c r="AA19" s="9"/>
      <c r="AB19" s="9"/>
      <c r="AC19" s="20">
        <v>1</v>
      </c>
      <c r="AD19" s="21" t="s">
        <v>88</v>
      </c>
      <c r="AE19" s="21"/>
      <c r="AF19" s="22"/>
      <c r="AG19" s="22"/>
      <c r="AH19" s="23">
        <v>43466</v>
      </c>
      <c r="AI19" s="23">
        <v>43830</v>
      </c>
      <c r="AJ19" s="84"/>
      <c r="AK19" s="33"/>
      <c r="AL19" s="26" t="s">
        <v>57</v>
      </c>
    </row>
    <row r="20" spans="1:38" ht="39" customHeight="1" x14ac:dyDescent="0.25">
      <c r="A20" s="228" t="s">
        <v>32</v>
      </c>
      <c r="B20" s="91" t="s">
        <v>53</v>
      </c>
      <c r="C20" s="91" t="s">
        <v>54</v>
      </c>
      <c r="D20" s="80" t="s">
        <v>89</v>
      </c>
      <c r="E20" s="81" t="s">
        <v>90</v>
      </c>
      <c r="F20" s="82" t="s">
        <v>87</v>
      </c>
      <c r="G20" s="92">
        <v>1</v>
      </c>
      <c r="H20" s="92" t="s">
        <v>43</v>
      </c>
      <c r="I20" s="92">
        <v>1</v>
      </c>
      <c r="J20" s="16">
        <v>1</v>
      </c>
      <c r="K20" s="19">
        <f t="shared" si="0"/>
        <v>0</v>
      </c>
      <c r="L20" s="9">
        <v>0</v>
      </c>
      <c r="M20" s="9">
        <v>0</v>
      </c>
      <c r="N20" s="9">
        <v>0</v>
      </c>
      <c r="O20" s="18"/>
      <c r="P20" s="9">
        <v>0</v>
      </c>
      <c r="Q20" s="18"/>
      <c r="R20" s="9">
        <v>0</v>
      </c>
      <c r="S20" s="9">
        <v>0</v>
      </c>
      <c r="T20" s="19">
        <f t="shared" si="1"/>
        <v>0</v>
      </c>
      <c r="U20" s="9"/>
      <c r="V20" s="9"/>
      <c r="W20" s="9"/>
      <c r="X20" s="18"/>
      <c r="Y20" s="9"/>
      <c r="Z20" s="18"/>
      <c r="AA20" s="9"/>
      <c r="AB20" s="9"/>
      <c r="AC20" s="20">
        <v>1</v>
      </c>
      <c r="AD20" s="21" t="s">
        <v>91</v>
      </c>
      <c r="AE20" s="21"/>
      <c r="AF20" s="22"/>
      <c r="AG20" s="22"/>
      <c r="AH20" s="23">
        <v>43466</v>
      </c>
      <c r="AI20" s="23">
        <v>43830</v>
      </c>
      <c r="AJ20" s="84"/>
      <c r="AK20" s="33"/>
      <c r="AL20" s="26" t="s">
        <v>57</v>
      </c>
    </row>
    <row r="21" spans="1:38" ht="39" customHeight="1" x14ac:dyDescent="0.25">
      <c r="A21" s="228" t="s">
        <v>32</v>
      </c>
      <c r="B21" s="91" t="s">
        <v>53</v>
      </c>
      <c r="C21" s="91" t="s">
        <v>54</v>
      </c>
      <c r="D21" s="80" t="s">
        <v>92</v>
      </c>
      <c r="E21" s="81" t="s">
        <v>93</v>
      </c>
      <c r="F21" s="82" t="s">
        <v>94</v>
      </c>
      <c r="G21" s="92">
        <v>1</v>
      </c>
      <c r="H21" s="92" t="s">
        <v>37</v>
      </c>
      <c r="I21" s="92">
        <v>1</v>
      </c>
      <c r="J21" s="16">
        <v>0</v>
      </c>
      <c r="K21" s="19">
        <f t="shared" si="0"/>
        <v>0</v>
      </c>
      <c r="L21" s="9">
        <v>0</v>
      </c>
      <c r="M21" s="9">
        <v>0</v>
      </c>
      <c r="N21" s="9">
        <v>0</v>
      </c>
      <c r="O21" s="18"/>
      <c r="P21" s="9">
        <v>0</v>
      </c>
      <c r="Q21" s="18"/>
      <c r="R21" s="9">
        <v>0</v>
      </c>
      <c r="S21" s="9">
        <v>0</v>
      </c>
      <c r="T21" s="19">
        <f t="shared" si="1"/>
        <v>0</v>
      </c>
      <c r="U21" s="9"/>
      <c r="V21" s="9"/>
      <c r="W21" s="9"/>
      <c r="X21" s="18"/>
      <c r="Y21" s="9"/>
      <c r="Z21" s="18"/>
      <c r="AA21" s="9"/>
      <c r="AB21" s="9"/>
      <c r="AC21" s="20">
        <v>1</v>
      </c>
      <c r="AD21" s="21"/>
      <c r="AE21" s="21"/>
      <c r="AF21" s="22"/>
      <c r="AG21" s="22"/>
      <c r="AH21" s="23"/>
      <c r="AI21" s="23"/>
      <c r="AJ21" s="107"/>
      <c r="AK21" s="33"/>
      <c r="AL21" s="26" t="s">
        <v>57</v>
      </c>
    </row>
    <row r="22" spans="1:38" ht="39" customHeight="1" x14ac:dyDescent="0.25">
      <c r="A22" s="228" t="s">
        <v>32</v>
      </c>
      <c r="B22" s="91" t="s">
        <v>95</v>
      </c>
      <c r="C22" s="91" t="s">
        <v>54</v>
      </c>
      <c r="D22" s="80">
        <v>14</v>
      </c>
      <c r="E22" s="81" t="s">
        <v>96</v>
      </c>
      <c r="F22" s="82" t="s">
        <v>97</v>
      </c>
      <c r="G22" s="92">
        <v>0</v>
      </c>
      <c r="H22" s="92" t="s">
        <v>37</v>
      </c>
      <c r="I22" s="92">
        <v>1500</v>
      </c>
      <c r="J22" s="16">
        <v>650</v>
      </c>
      <c r="K22" s="19">
        <f t="shared" si="0"/>
        <v>0</v>
      </c>
      <c r="L22" s="9">
        <v>0</v>
      </c>
      <c r="M22" s="9">
        <v>0</v>
      </c>
      <c r="N22" s="9">
        <v>0</v>
      </c>
      <c r="O22" s="18"/>
      <c r="P22" s="9">
        <v>0</v>
      </c>
      <c r="Q22" s="18"/>
      <c r="R22" s="9">
        <v>0</v>
      </c>
      <c r="S22" s="9">
        <v>0</v>
      </c>
      <c r="T22" s="19">
        <f t="shared" si="1"/>
        <v>0</v>
      </c>
      <c r="U22" s="9"/>
      <c r="V22" s="9"/>
      <c r="W22" s="9"/>
      <c r="X22" s="18"/>
      <c r="Y22" s="9"/>
      <c r="Z22" s="18"/>
      <c r="AA22" s="9"/>
      <c r="AB22" s="9"/>
      <c r="AC22" s="20">
        <v>1</v>
      </c>
      <c r="AD22" s="21"/>
      <c r="AE22" s="21"/>
      <c r="AF22" s="22"/>
      <c r="AG22" s="22"/>
      <c r="AH22" s="23"/>
      <c r="AI22" s="23"/>
      <c r="AJ22" s="32"/>
      <c r="AK22" s="33"/>
      <c r="AL22" s="26" t="s">
        <v>40</v>
      </c>
    </row>
    <row r="23" spans="1:38" ht="39" customHeight="1" x14ac:dyDescent="0.25">
      <c r="A23" s="228" t="s">
        <v>32</v>
      </c>
      <c r="B23" s="91" t="s">
        <v>53</v>
      </c>
      <c r="C23" s="91" t="s">
        <v>54</v>
      </c>
      <c r="D23" s="80">
        <v>15</v>
      </c>
      <c r="E23" s="81" t="s">
        <v>98</v>
      </c>
      <c r="F23" s="82" t="s">
        <v>99</v>
      </c>
      <c r="G23" s="92">
        <v>0</v>
      </c>
      <c r="H23" s="92" t="s">
        <v>37</v>
      </c>
      <c r="I23" s="92">
        <v>8</v>
      </c>
      <c r="J23" s="16">
        <v>3</v>
      </c>
      <c r="K23" s="19">
        <f t="shared" si="0"/>
        <v>0</v>
      </c>
      <c r="L23" s="9">
        <v>0</v>
      </c>
      <c r="M23" s="9">
        <v>0</v>
      </c>
      <c r="N23" s="9">
        <v>0</v>
      </c>
      <c r="O23" s="18"/>
      <c r="P23" s="9">
        <v>0</v>
      </c>
      <c r="Q23" s="18"/>
      <c r="R23" s="9">
        <v>0</v>
      </c>
      <c r="S23" s="9">
        <v>0</v>
      </c>
      <c r="T23" s="19">
        <f t="shared" si="1"/>
        <v>0</v>
      </c>
      <c r="U23" s="9"/>
      <c r="V23" s="9"/>
      <c r="W23" s="9"/>
      <c r="X23" s="18"/>
      <c r="Y23" s="9"/>
      <c r="Z23" s="18"/>
      <c r="AA23" s="9"/>
      <c r="AB23" s="9"/>
      <c r="AC23" s="20">
        <v>1</v>
      </c>
      <c r="AD23" s="21"/>
      <c r="AE23" s="21"/>
      <c r="AF23" s="22"/>
      <c r="AG23" s="22"/>
      <c r="AH23" s="23"/>
      <c r="AI23" s="23"/>
      <c r="AJ23" s="107"/>
      <c r="AK23" s="33"/>
      <c r="AL23" s="26" t="s">
        <v>57</v>
      </c>
    </row>
    <row r="24" spans="1:38" ht="39" customHeight="1" x14ac:dyDescent="0.25">
      <c r="A24" s="228" t="s">
        <v>32</v>
      </c>
      <c r="B24" s="91" t="s">
        <v>53</v>
      </c>
      <c r="C24" s="91" t="s">
        <v>54</v>
      </c>
      <c r="D24" s="80">
        <v>16</v>
      </c>
      <c r="E24" s="81" t="s">
        <v>100</v>
      </c>
      <c r="F24" s="82" t="s">
        <v>101</v>
      </c>
      <c r="G24" s="92">
        <v>132</v>
      </c>
      <c r="H24" s="92" t="s">
        <v>37</v>
      </c>
      <c r="I24" s="92">
        <v>500</v>
      </c>
      <c r="J24" s="16">
        <v>50</v>
      </c>
      <c r="K24" s="19">
        <f t="shared" si="0"/>
        <v>0</v>
      </c>
      <c r="L24" s="9">
        <v>0</v>
      </c>
      <c r="M24" s="9">
        <v>0</v>
      </c>
      <c r="N24" s="9">
        <v>0</v>
      </c>
      <c r="O24" s="18"/>
      <c r="P24" s="9">
        <v>0</v>
      </c>
      <c r="Q24" s="18"/>
      <c r="R24" s="9">
        <v>0</v>
      </c>
      <c r="S24" s="9">
        <v>0</v>
      </c>
      <c r="T24" s="19">
        <f t="shared" si="1"/>
        <v>0</v>
      </c>
      <c r="U24" s="9"/>
      <c r="V24" s="9"/>
      <c r="W24" s="9"/>
      <c r="X24" s="18"/>
      <c r="Y24" s="9"/>
      <c r="Z24" s="18"/>
      <c r="AA24" s="9"/>
      <c r="AB24" s="9"/>
      <c r="AC24" s="20">
        <v>1</v>
      </c>
      <c r="AD24" s="21"/>
      <c r="AE24" s="21"/>
      <c r="AF24" s="22"/>
      <c r="AG24" s="22"/>
      <c r="AH24" s="23"/>
      <c r="AI24" s="23"/>
      <c r="AJ24" s="107"/>
      <c r="AK24" s="33"/>
      <c r="AL24" s="26" t="s">
        <v>57</v>
      </c>
    </row>
    <row r="25" spans="1:38" ht="39" customHeight="1" x14ac:dyDescent="0.25">
      <c r="A25" s="228" t="s">
        <v>32</v>
      </c>
      <c r="B25" s="91" t="s">
        <v>53</v>
      </c>
      <c r="C25" s="91" t="s">
        <v>102</v>
      </c>
      <c r="D25" s="80">
        <v>17</v>
      </c>
      <c r="E25" s="81" t="s">
        <v>103</v>
      </c>
      <c r="F25" s="82" t="s">
        <v>104</v>
      </c>
      <c r="G25" s="92">
        <v>3</v>
      </c>
      <c r="H25" s="92"/>
      <c r="I25" s="92">
        <v>5</v>
      </c>
      <c r="J25" s="16">
        <v>0</v>
      </c>
      <c r="K25" s="19">
        <f t="shared" si="0"/>
        <v>0</v>
      </c>
      <c r="L25" s="9">
        <v>0</v>
      </c>
      <c r="M25" s="9">
        <v>0</v>
      </c>
      <c r="N25" s="9">
        <v>0</v>
      </c>
      <c r="O25" s="18"/>
      <c r="P25" s="9">
        <v>0</v>
      </c>
      <c r="Q25" s="18"/>
      <c r="R25" s="9">
        <v>0</v>
      </c>
      <c r="S25" s="9">
        <v>0</v>
      </c>
      <c r="T25" s="19">
        <f t="shared" si="1"/>
        <v>0</v>
      </c>
      <c r="U25" s="9"/>
      <c r="V25" s="9"/>
      <c r="W25" s="9"/>
      <c r="X25" s="18"/>
      <c r="Y25" s="9"/>
      <c r="Z25" s="18"/>
      <c r="AA25" s="9"/>
      <c r="AB25" s="9"/>
      <c r="AC25" s="20">
        <v>1</v>
      </c>
      <c r="AD25" s="21"/>
      <c r="AE25" s="21"/>
      <c r="AF25" s="22"/>
      <c r="AG25" s="22"/>
      <c r="AH25" s="23"/>
      <c r="AI25" s="23"/>
      <c r="AJ25" s="107"/>
      <c r="AK25" s="33"/>
      <c r="AL25" s="26" t="s">
        <v>57</v>
      </c>
    </row>
    <row r="26" spans="1:38" ht="39" customHeight="1" x14ac:dyDescent="0.25">
      <c r="A26" s="228" t="s">
        <v>32</v>
      </c>
      <c r="B26" s="91" t="s">
        <v>53</v>
      </c>
      <c r="C26" s="91" t="s">
        <v>102</v>
      </c>
      <c r="D26" s="12" t="s">
        <v>105</v>
      </c>
      <c r="E26" s="81" t="s">
        <v>106</v>
      </c>
      <c r="F26" s="82" t="s">
        <v>104</v>
      </c>
      <c r="G26" s="92">
        <v>3</v>
      </c>
      <c r="H26" s="92" t="s">
        <v>43</v>
      </c>
      <c r="I26" s="92">
        <v>3</v>
      </c>
      <c r="J26" s="16">
        <v>3</v>
      </c>
      <c r="K26" s="19">
        <f t="shared" si="0"/>
        <v>61740000</v>
      </c>
      <c r="L26" s="108">
        <v>61740000</v>
      </c>
      <c r="M26" s="9">
        <v>0</v>
      </c>
      <c r="N26" s="9">
        <v>0</v>
      </c>
      <c r="O26" s="18"/>
      <c r="P26" s="9">
        <v>0</v>
      </c>
      <c r="Q26" s="18"/>
      <c r="R26" s="9">
        <v>0</v>
      </c>
      <c r="S26" s="9">
        <v>0</v>
      </c>
      <c r="T26" s="19">
        <f t="shared" si="1"/>
        <v>61740000</v>
      </c>
      <c r="U26" s="9">
        <v>61740000</v>
      </c>
      <c r="V26" s="9"/>
      <c r="W26" s="9"/>
      <c r="X26" s="18"/>
      <c r="Y26" s="9"/>
      <c r="Z26" s="18"/>
      <c r="AA26" s="9"/>
      <c r="AB26" s="9"/>
      <c r="AC26" s="20">
        <v>1</v>
      </c>
      <c r="AD26" s="21" t="s">
        <v>107</v>
      </c>
      <c r="AE26" s="21" t="s">
        <v>82</v>
      </c>
      <c r="AF26" s="22">
        <v>3</v>
      </c>
      <c r="AG26" s="22">
        <v>3</v>
      </c>
      <c r="AH26" s="23">
        <v>43480</v>
      </c>
      <c r="AI26" s="23">
        <v>43814</v>
      </c>
      <c r="AJ26" s="84">
        <v>61740000</v>
      </c>
      <c r="AK26" s="33">
        <v>61740000</v>
      </c>
      <c r="AL26" s="26" t="s">
        <v>57</v>
      </c>
    </row>
    <row r="27" spans="1:38" ht="39" customHeight="1" x14ac:dyDescent="0.25">
      <c r="A27" s="228" t="s">
        <v>32</v>
      </c>
      <c r="B27" s="91" t="s">
        <v>53</v>
      </c>
      <c r="C27" s="91" t="s">
        <v>102</v>
      </c>
      <c r="D27" s="12" t="s">
        <v>105</v>
      </c>
      <c r="E27" s="81" t="s">
        <v>106</v>
      </c>
      <c r="F27" s="82" t="s">
        <v>104</v>
      </c>
      <c r="G27" s="92">
        <v>3</v>
      </c>
      <c r="H27" s="92" t="s">
        <v>43</v>
      </c>
      <c r="I27" s="92">
        <v>3</v>
      </c>
      <c r="J27" s="16">
        <v>3</v>
      </c>
      <c r="K27" s="19"/>
      <c r="L27" s="9">
        <v>0</v>
      </c>
      <c r="M27" s="9">
        <v>0</v>
      </c>
      <c r="N27" s="9">
        <v>0</v>
      </c>
      <c r="O27" s="18"/>
      <c r="P27" s="9">
        <v>0</v>
      </c>
      <c r="Q27" s="18"/>
      <c r="R27" s="9">
        <v>0</v>
      </c>
      <c r="S27" s="9">
        <v>0</v>
      </c>
      <c r="T27" s="19"/>
      <c r="U27" s="9"/>
      <c r="V27" s="9"/>
      <c r="W27" s="9"/>
      <c r="X27" s="18"/>
      <c r="Y27" s="9"/>
      <c r="Z27" s="18"/>
      <c r="AA27" s="9"/>
      <c r="AB27" s="9"/>
      <c r="AC27" s="20">
        <v>4</v>
      </c>
      <c r="AD27" s="21" t="s">
        <v>108</v>
      </c>
      <c r="AE27" s="21" t="s">
        <v>39</v>
      </c>
      <c r="AF27" s="22">
        <v>100</v>
      </c>
      <c r="AG27" s="22">
        <v>0</v>
      </c>
      <c r="AH27" s="23">
        <v>43617</v>
      </c>
      <c r="AI27" s="23">
        <v>43646</v>
      </c>
      <c r="AJ27" s="231"/>
      <c r="AK27" s="33"/>
      <c r="AL27" s="26" t="s">
        <v>57</v>
      </c>
    </row>
    <row r="28" spans="1:38" ht="39" customHeight="1" x14ac:dyDescent="0.25">
      <c r="A28" s="228" t="s">
        <v>32</v>
      </c>
      <c r="B28" s="111" t="s">
        <v>53</v>
      </c>
      <c r="C28" s="111" t="s">
        <v>102</v>
      </c>
      <c r="D28" s="12" t="s">
        <v>109</v>
      </c>
      <c r="E28" s="94" t="s">
        <v>110</v>
      </c>
      <c r="F28" s="95" t="s">
        <v>111</v>
      </c>
      <c r="G28" s="96">
        <v>0</v>
      </c>
      <c r="H28" s="96" t="s">
        <v>37</v>
      </c>
      <c r="I28" s="96">
        <v>2</v>
      </c>
      <c r="J28" s="16">
        <v>1</v>
      </c>
      <c r="K28" s="19">
        <f>+L28+M28+N28+P28+Q28+R28+S28</f>
        <v>6692660890</v>
      </c>
      <c r="L28" s="9">
        <f>327289644+2096716652+940000000+1550002231+1741804965+36847398</f>
        <v>6692660890</v>
      </c>
      <c r="M28" s="9">
        <v>0</v>
      </c>
      <c r="N28" s="9">
        <v>0</v>
      </c>
      <c r="O28" s="9">
        <v>0</v>
      </c>
      <c r="P28" s="9">
        <v>0</v>
      </c>
      <c r="Q28" s="9">
        <v>0</v>
      </c>
      <c r="R28" s="9">
        <v>0</v>
      </c>
      <c r="S28" s="9">
        <v>0</v>
      </c>
      <c r="T28" s="19">
        <f>+U28+V28+W28+Y28+Z28+AA28+AB28</f>
        <v>6549390820.7600002</v>
      </c>
      <c r="U28" s="9">
        <v>6549390820.7600002</v>
      </c>
      <c r="V28" s="18"/>
      <c r="W28" s="9"/>
      <c r="X28" s="18"/>
      <c r="Y28" s="9"/>
      <c r="Z28" s="18"/>
      <c r="AA28" s="9"/>
      <c r="AB28" s="18"/>
      <c r="AC28" s="20">
        <v>1</v>
      </c>
      <c r="AD28" s="21" t="s">
        <v>112</v>
      </c>
      <c r="AE28" s="21" t="s">
        <v>113</v>
      </c>
      <c r="AF28" s="22">
        <v>100</v>
      </c>
      <c r="AG28" s="22">
        <v>34</v>
      </c>
      <c r="AH28" s="23">
        <v>43466</v>
      </c>
      <c r="AI28" s="23">
        <v>43830</v>
      </c>
      <c r="AJ28" s="32">
        <v>3007766510.7600002</v>
      </c>
      <c r="AK28" s="33">
        <v>3007766510.7600002</v>
      </c>
      <c r="AL28" s="26" t="s">
        <v>63</v>
      </c>
    </row>
    <row r="29" spans="1:38" ht="39" customHeight="1" x14ac:dyDescent="0.25">
      <c r="A29" s="228" t="s">
        <v>32</v>
      </c>
      <c r="B29" s="111" t="s">
        <v>53</v>
      </c>
      <c r="C29" s="111" t="s">
        <v>102</v>
      </c>
      <c r="D29" s="12" t="s">
        <v>109</v>
      </c>
      <c r="E29" s="94" t="s">
        <v>110</v>
      </c>
      <c r="F29" s="95" t="s">
        <v>111</v>
      </c>
      <c r="G29" s="96">
        <v>0</v>
      </c>
      <c r="H29" s="96" t="s">
        <v>37</v>
      </c>
      <c r="I29" s="96">
        <v>2</v>
      </c>
      <c r="J29" s="16">
        <v>1</v>
      </c>
      <c r="K29" s="19"/>
      <c r="L29" s="9">
        <v>0</v>
      </c>
      <c r="M29" s="9">
        <v>0</v>
      </c>
      <c r="N29" s="9">
        <v>0</v>
      </c>
      <c r="O29" s="18"/>
      <c r="P29" s="9">
        <v>0</v>
      </c>
      <c r="Q29" s="18"/>
      <c r="R29" s="9">
        <v>0</v>
      </c>
      <c r="S29" s="9">
        <v>0</v>
      </c>
      <c r="T29" s="19"/>
      <c r="U29" s="9"/>
      <c r="V29" s="9"/>
      <c r="W29" s="9"/>
      <c r="X29" s="18"/>
      <c r="Y29" s="9"/>
      <c r="Z29" s="18"/>
      <c r="AA29" s="9"/>
      <c r="AB29" s="9"/>
      <c r="AC29" s="20">
        <v>2</v>
      </c>
      <c r="AD29" s="21" t="s">
        <v>114</v>
      </c>
      <c r="AE29" s="21" t="s">
        <v>113</v>
      </c>
      <c r="AF29" s="22">
        <v>100</v>
      </c>
      <c r="AG29" s="22">
        <v>5</v>
      </c>
      <c r="AH29" s="23">
        <v>43466</v>
      </c>
      <c r="AI29" s="23">
        <v>43830</v>
      </c>
      <c r="AJ29" s="32">
        <v>3684894379.2399998</v>
      </c>
      <c r="AK29" s="33">
        <v>3541624310</v>
      </c>
      <c r="AL29" s="26" t="s">
        <v>63</v>
      </c>
    </row>
    <row r="30" spans="1:38" ht="39" customHeight="1" x14ac:dyDescent="0.25">
      <c r="A30" s="228" t="s">
        <v>32</v>
      </c>
      <c r="B30" s="91" t="s">
        <v>115</v>
      </c>
      <c r="C30" s="91" t="s">
        <v>102</v>
      </c>
      <c r="D30" s="12">
        <v>18</v>
      </c>
      <c r="E30" s="81" t="s">
        <v>116</v>
      </c>
      <c r="F30" s="91" t="s">
        <v>117</v>
      </c>
      <c r="G30" s="92">
        <v>175</v>
      </c>
      <c r="H30" s="92" t="s">
        <v>43</v>
      </c>
      <c r="I30" s="92">
        <v>175</v>
      </c>
      <c r="J30" s="16">
        <v>175</v>
      </c>
      <c r="K30" s="19">
        <f t="shared" ref="K30:K38" si="2">+L30+M30+N30+P30+Q30+R30+S30</f>
        <v>0</v>
      </c>
      <c r="L30" s="9">
        <v>0</v>
      </c>
      <c r="M30" s="9">
        <v>0</v>
      </c>
      <c r="N30" s="9">
        <v>0</v>
      </c>
      <c r="O30" s="18"/>
      <c r="P30" s="9">
        <v>0</v>
      </c>
      <c r="Q30" s="18"/>
      <c r="R30" s="9">
        <v>0</v>
      </c>
      <c r="S30" s="9">
        <v>0</v>
      </c>
      <c r="T30" s="19">
        <f t="shared" ref="T30:T38" si="3">+U30+V30+W30+Y30+Z30+AA30+AB30</f>
        <v>0</v>
      </c>
      <c r="U30" s="9"/>
      <c r="V30" s="9"/>
      <c r="W30" s="9"/>
      <c r="X30" s="18"/>
      <c r="Y30" s="9"/>
      <c r="Z30" s="18"/>
      <c r="AA30" s="9"/>
      <c r="AB30" s="9"/>
      <c r="AC30" s="20">
        <v>1</v>
      </c>
      <c r="AD30" s="21"/>
      <c r="AE30" s="21"/>
      <c r="AF30" s="22"/>
      <c r="AG30" s="22"/>
      <c r="AH30" s="23"/>
      <c r="AI30" s="23"/>
      <c r="AJ30" s="32"/>
      <c r="AK30" s="33"/>
      <c r="AL30" s="26" t="s">
        <v>118</v>
      </c>
    </row>
    <row r="31" spans="1:38" ht="39" customHeight="1" x14ac:dyDescent="0.25">
      <c r="A31" s="228" t="s">
        <v>32</v>
      </c>
      <c r="B31" s="91" t="s">
        <v>115</v>
      </c>
      <c r="C31" s="91" t="s">
        <v>102</v>
      </c>
      <c r="D31" s="12">
        <v>19</v>
      </c>
      <c r="E31" s="81" t="s">
        <v>119</v>
      </c>
      <c r="F31" s="82" t="s">
        <v>120</v>
      </c>
      <c r="G31" s="92">
        <v>269</v>
      </c>
      <c r="H31" s="92" t="s">
        <v>43</v>
      </c>
      <c r="I31" s="92">
        <v>231</v>
      </c>
      <c r="J31" s="16">
        <v>231</v>
      </c>
      <c r="K31" s="19">
        <f t="shared" si="2"/>
        <v>0</v>
      </c>
      <c r="L31" s="9">
        <v>0</v>
      </c>
      <c r="M31" s="9">
        <v>0</v>
      </c>
      <c r="N31" s="9">
        <v>0</v>
      </c>
      <c r="O31" s="18"/>
      <c r="P31" s="9">
        <v>0</v>
      </c>
      <c r="Q31" s="18"/>
      <c r="R31" s="9">
        <v>0</v>
      </c>
      <c r="S31" s="9">
        <v>0</v>
      </c>
      <c r="T31" s="19">
        <f t="shared" si="3"/>
        <v>0</v>
      </c>
      <c r="U31" s="9"/>
      <c r="V31" s="9"/>
      <c r="W31" s="9"/>
      <c r="X31" s="18"/>
      <c r="Y31" s="9"/>
      <c r="Z31" s="18"/>
      <c r="AA31" s="9"/>
      <c r="AB31" s="9"/>
      <c r="AC31" s="20">
        <v>1</v>
      </c>
      <c r="AD31" s="21"/>
      <c r="AE31" s="21"/>
      <c r="AF31" s="22"/>
      <c r="AG31" s="22"/>
      <c r="AH31" s="23"/>
      <c r="AI31" s="23"/>
      <c r="AJ31" s="32"/>
      <c r="AK31" s="33"/>
      <c r="AL31" s="26" t="s">
        <v>118</v>
      </c>
    </row>
    <row r="32" spans="1:38" ht="39" customHeight="1" x14ac:dyDescent="0.25">
      <c r="A32" s="228" t="s">
        <v>32</v>
      </c>
      <c r="B32" s="91" t="s">
        <v>115</v>
      </c>
      <c r="C32" s="91" t="s">
        <v>102</v>
      </c>
      <c r="D32" s="12">
        <v>20</v>
      </c>
      <c r="E32" s="81" t="s">
        <v>121</v>
      </c>
      <c r="F32" s="82" t="s">
        <v>122</v>
      </c>
      <c r="G32" s="92">
        <v>1140</v>
      </c>
      <c r="H32" s="92" t="s">
        <v>43</v>
      </c>
      <c r="I32" s="92">
        <v>1200</v>
      </c>
      <c r="J32" s="16">
        <v>1200</v>
      </c>
      <c r="K32" s="19">
        <f t="shared" si="2"/>
        <v>0</v>
      </c>
      <c r="L32" s="9">
        <v>0</v>
      </c>
      <c r="M32" s="9">
        <v>0</v>
      </c>
      <c r="N32" s="9">
        <v>0</v>
      </c>
      <c r="O32" s="18"/>
      <c r="P32" s="9">
        <v>0</v>
      </c>
      <c r="Q32" s="18"/>
      <c r="R32" s="9">
        <v>0</v>
      </c>
      <c r="S32" s="9">
        <v>0</v>
      </c>
      <c r="T32" s="19">
        <f t="shared" si="3"/>
        <v>0</v>
      </c>
      <c r="U32" s="9"/>
      <c r="V32" s="9"/>
      <c r="W32" s="9"/>
      <c r="X32" s="18"/>
      <c r="Y32" s="9"/>
      <c r="Z32" s="18"/>
      <c r="AA32" s="9"/>
      <c r="AB32" s="9"/>
      <c r="AC32" s="20">
        <v>1</v>
      </c>
      <c r="AD32" s="21"/>
      <c r="AE32" s="21"/>
      <c r="AF32" s="22"/>
      <c r="AG32" s="22"/>
      <c r="AH32" s="23"/>
      <c r="AI32" s="23"/>
      <c r="AJ32" s="32"/>
      <c r="AK32" s="33"/>
      <c r="AL32" s="26" t="s">
        <v>118</v>
      </c>
    </row>
    <row r="33" spans="1:38" ht="39" customHeight="1" x14ac:dyDescent="0.25">
      <c r="A33" s="228" t="s">
        <v>32</v>
      </c>
      <c r="B33" s="91" t="s">
        <v>115</v>
      </c>
      <c r="C33" s="91" t="s">
        <v>102</v>
      </c>
      <c r="D33" s="12">
        <v>21</v>
      </c>
      <c r="E33" s="81" t="s">
        <v>123</v>
      </c>
      <c r="F33" s="82" t="s">
        <v>124</v>
      </c>
      <c r="G33" s="92">
        <v>2227</v>
      </c>
      <c r="H33" s="92" t="s">
        <v>43</v>
      </c>
      <c r="I33" s="92">
        <v>2300</v>
      </c>
      <c r="J33" s="16">
        <v>2300</v>
      </c>
      <c r="K33" s="19">
        <f t="shared" si="2"/>
        <v>0</v>
      </c>
      <c r="L33" s="9">
        <v>0</v>
      </c>
      <c r="M33" s="9">
        <v>0</v>
      </c>
      <c r="N33" s="9">
        <v>0</v>
      </c>
      <c r="O33" s="18"/>
      <c r="P33" s="9">
        <v>0</v>
      </c>
      <c r="Q33" s="18"/>
      <c r="R33" s="9">
        <v>0</v>
      </c>
      <c r="S33" s="9">
        <v>0</v>
      </c>
      <c r="T33" s="19">
        <f t="shared" si="3"/>
        <v>0</v>
      </c>
      <c r="U33" s="9"/>
      <c r="V33" s="9"/>
      <c r="W33" s="9"/>
      <c r="X33" s="18"/>
      <c r="Y33" s="9"/>
      <c r="Z33" s="18"/>
      <c r="AA33" s="9"/>
      <c r="AB33" s="9"/>
      <c r="AC33" s="20">
        <v>1</v>
      </c>
      <c r="AD33" s="21"/>
      <c r="AE33" s="21"/>
      <c r="AF33" s="22"/>
      <c r="AG33" s="22"/>
      <c r="AH33" s="23"/>
      <c r="AI33" s="23"/>
      <c r="AJ33" s="32"/>
      <c r="AK33" s="33"/>
      <c r="AL33" s="26" t="s">
        <v>118</v>
      </c>
    </row>
    <row r="34" spans="1:38" ht="39" customHeight="1" x14ac:dyDescent="0.25">
      <c r="A34" s="228" t="s">
        <v>32</v>
      </c>
      <c r="B34" s="91" t="s">
        <v>115</v>
      </c>
      <c r="C34" s="91" t="s">
        <v>102</v>
      </c>
      <c r="D34" s="12">
        <v>22</v>
      </c>
      <c r="E34" s="81" t="s">
        <v>125</v>
      </c>
      <c r="F34" s="82" t="s">
        <v>126</v>
      </c>
      <c r="G34" s="92">
        <v>554</v>
      </c>
      <c r="H34" s="92" t="s">
        <v>43</v>
      </c>
      <c r="I34" s="92">
        <v>600</v>
      </c>
      <c r="J34" s="16">
        <v>600</v>
      </c>
      <c r="K34" s="19">
        <f t="shared" si="2"/>
        <v>0</v>
      </c>
      <c r="L34" s="9">
        <v>0</v>
      </c>
      <c r="M34" s="9">
        <v>0</v>
      </c>
      <c r="N34" s="9">
        <v>0</v>
      </c>
      <c r="O34" s="18"/>
      <c r="P34" s="9">
        <v>0</v>
      </c>
      <c r="Q34" s="18"/>
      <c r="R34" s="9">
        <v>0</v>
      </c>
      <c r="S34" s="9">
        <v>0</v>
      </c>
      <c r="T34" s="19">
        <f t="shared" si="3"/>
        <v>0</v>
      </c>
      <c r="U34" s="9"/>
      <c r="V34" s="9"/>
      <c r="W34" s="9"/>
      <c r="X34" s="18"/>
      <c r="Y34" s="9"/>
      <c r="Z34" s="18"/>
      <c r="AA34" s="9"/>
      <c r="AB34" s="9"/>
      <c r="AC34" s="20">
        <v>1</v>
      </c>
      <c r="AD34" s="21"/>
      <c r="AE34" s="21"/>
      <c r="AF34" s="22"/>
      <c r="AG34" s="22"/>
      <c r="AH34" s="23"/>
      <c r="AI34" s="23"/>
      <c r="AJ34" s="32"/>
      <c r="AK34" s="33"/>
      <c r="AL34" s="26" t="s">
        <v>118</v>
      </c>
    </row>
    <row r="35" spans="1:38" ht="39" customHeight="1" x14ac:dyDescent="0.25">
      <c r="A35" s="228" t="s">
        <v>32</v>
      </c>
      <c r="B35" s="91" t="s">
        <v>115</v>
      </c>
      <c r="C35" s="91" t="s">
        <v>102</v>
      </c>
      <c r="D35" s="12">
        <v>23</v>
      </c>
      <c r="E35" s="81" t="s">
        <v>127</v>
      </c>
      <c r="F35" s="91" t="s">
        <v>128</v>
      </c>
      <c r="G35" s="92">
        <v>4191</v>
      </c>
      <c r="H35" s="92" t="s">
        <v>43</v>
      </c>
      <c r="I35" s="92">
        <v>4300</v>
      </c>
      <c r="J35" s="16">
        <v>4300</v>
      </c>
      <c r="K35" s="19">
        <f t="shared" si="2"/>
        <v>0</v>
      </c>
      <c r="L35" s="9">
        <v>0</v>
      </c>
      <c r="M35" s="9">
        <v>0</v>
      </c>
      <c r="N35" s="9">
        <v>0</v>
      </c>
      <c r="O35" s="18"/>
      <c r="P35" s="9">
        <v>0</v>
      </c>
      <c r="Q35" s="18"/>
      <c r="R35" s="9">
        <v>0</v>
      </c>
      <c r="S35" s="9">
        <v>0</v>
      </c>
      <c r="T35" s="19">
        <f t="shared" si="3"/>
        <v>0</v>
      </c>
      <c r="U35" s="9"/>
      <c r="V35" s="9"/>
      <c r="W35" s="9"/>
      <c r="X35" s="18"/>
      <c r="Y35" s="9"/>
      <c r="Z35" s="18"/>
      <c r="AA35" s="9"/>
      <c r="AB35" s="9"/>
      <c r="AC35" s="20">
        <v>1</v>
      </c>
      <c r="AD35" s="21"/>
      <c r="AE35" s="21"/>
      <c r="AF35" s="22"/>
      <c r="AG35" s="22"/>
      <c r="AH35" s="23"/>
      <c r="AI35" s="23"/>
      <c r="AJ35" s="32"/>
      <c r="AK35" s="33"/>
      <c r="AL35" s="26" t="s">
        <v>118</v>
      </c>
    </row>
    <row r="36" spans="1:38" ht="39" customHeight="1" x14ac:dyDescent="0.25">
      <c r="A36" s="228" t="s">
        <v>32</v>
      </c>
      <c r="B36" s="91" t="s">
        <v>115</v>
      </c>
      <c r="C36" s="91" t="s">
        <v>102</v>
      </c>
      <c r="D36" s="12">
        <v>24</v>
      </c>
      <c r="E36" s="81" t="s">
        <v>129</v>
      </c>
      <c r="F36" s="91" t="s">
        <v>130</v>
      </c>
      <c r="G36" s="92">
        <v>23</v>
      </c>
      <c r="H36" s="92" t="s">
        <v>43</v>
      </c>
      <c r="I36" s="83">
        <v>25</v>
      </c>
      <c r="J36" s="16">
        <v>25</v>
      </c>
      <c r="K36" s="19">
        <f t="shared" si="2"/>
        <v>0</v>
      </c>
      <c r="L36" s="9">
        <v>0</v>
      </c>
      <c r="M36" s="9">
        <v>0</v>
      </c>
      <c r="N36" s="9">
        <v>0</v>
      </c>
      <c r="O36" s="18"/>
      <c r="P36" s="9">
        <v>0</v>
      </c>
      <c r="Q36" s="18"/>
      <c r="R36" s="9">
        <v>0</v>
      </c>
      <c r="S36" s="9">
        <v>0</v>
      </c>
      <c r="T36" s="19">
        <f t="shared" si="3"/>
        <v>0</v>
      </c>
      <c r="U36" s="9"/>
      <c r="V36" s="9"/>
      <c r="W36" s="9"/>
      <c r="X36" s="18"/>
      <c r="Y36" s="9"/>
      <c r="Z36" s="18"/>
      <c r="AA36" s="9"/>
      <c r="AB36" s="9"/>
      <c r="AC36" s="20">
        <v>1</v>
      </c>
      <c r="AD36" s="21"/>
      <c r="AE36" s="21"/>
      <c r="AF36" s="22"/>
      <c r="AG36" s="22"/>
      <c r="AH36" s="23"/>
      <c r="AI36" s="23"/>
      <c r="AJ36" s="32"/>
      <c r="AK36" s="33"/>
      <c r="AL36" s="26" t="s">
        <v>118</v>
      </c>
    </row>
    <row r="37" spans="1:38" ht="39" customHeight="1" x14ac:dyDescent="0.25">
      <c r="A37" s="228" t="s">
        <v>32</v>
      </c>
      <c r="B37" s="91" t="s">
        <v>53</v>
      </c>
      <c r="C37" s="91" t="s">
        <v>102</v>
      </c>
      <c r="D37" s="12">
        <v>25</v>
      </c>
      <c r="E37" s="81" t="s">
        <v>131</v>
      </c>
      <c r="F37" s="91" t="s">
        <v>132</v>
      </c>
      <c r="G37" s="92">
        <v>30</v>
      </c>
      <c r="H37" s="92" t="s">
        <v>37</v>
      </c>
      <c r="I37" s="83">
        <v>20</v>
      </c>
      <c r="J37" s="16">
        <v>7</v>
      </c>
      <c r="K37" s="19">
        <f t="shared" si="2"/>
        <v>0</v>
      </c>
      <c r="L37" s="9">
        <v>0</v>
      </c>
      <c r="M37" s="9">
        <v>0</v>
      </c>
      <c r="N37" s="9">
        <v>0</v>
      </c>
      <c r="O37" s="18"/>
      <c r="P37" s="9">
        <v>0</v>
      </c>
      <c r="Q37" s="18"/>
      <c r="R37" s="9">
        <v>0</v>
      </c>
      <c r="S37" s="9">
        <v>0</v>
      </c>
      <c r="T37" s="19">
        <f t="shared" si="3"/>
        <v>0</v>
      </c>
      <c r="U37" s="9"/>
      <c r="V37" s="9"/>
      <c r="W37" s="9"/>
      <c r="X37" s="18"/>
      <c r="Y37" s="9"/>
      <c r="Z37" s="18"/>
      <c r="AA37" s="9"/>
      <c r="AB37" s="9"/>
      <c r="AC37" s="20">
        <v>1</v>
      </c>
      <c r="AD37" s="21" t="s">
        <v>133</v>
      </c>
      <c r="AE37" s="21" t="s">
        <v>134</v>
      </c>
      <c r="AF37" s="22">
        <v>1</v>
      </c>
      <c r="AG37" s="22">
        <v>0</v>
      </c>
      <c r="AH37" s="23">
        <v>43466</v>
      </c>
      <c r="AI37" s="23">
        <v>43830</v>
      </c>
      <c r="AJ37" s="107"/>
      <c r="AK37" s="33"/>
      <c r="AL37" s="26" t="s">
        <v>57</v>
      </c>
    </row>
    <row r="38" spans="1:38" ht="39" customHeight="1" x14ac:dyDescent="0.25">
      <c r="A38" s="228" t="s">
        <v>32</v>
      </c>
      <c r="B38" s="91" t="s">
        <v>53</v>
      </c>
      <c r="C38" s="91" t="s">
        <v>102</v>
      </c>
      <c r="D38" s="12">
        <v>26</v>
      </c>
      <c r="E38" s="81" t="s">
        <v>135</v>
      </c>
      <c r="F38" s="91" t="s">
        <v>136</v>
      </c>
      <c r="G38" s="92">
        <v>0</v>
      </c>
      <c r="H38" s="92" t="s">
        <v>37</v>
      </c>
      <c r="I38" s="92">
        <v>1</v>
      </c>
      <c r="J38" s="16">
        <v>0.5</v>
      </c>
      <c r="K38" s="19">
        <f t="shared" si="2"/>
        <v>72504500</v>
      </c>
      <c r="L38" s="9">
        <v>72504500</v>
      </c>
      <c r="M38" s="9">
        <v>0</v>
      </c>
      <c r="N38" s="9">
        <v>0</v>
      </c>
      <c r="O38" s="18"/>
      <c r="P38" s="9">
        <v>0</v>
      </c>
      <c r="Q38" s="18"/>
      <c r="R38" s="9">
        <v>0</v>
      </c>
      <c r="S38" s="9">
        <v>0</v>
      </c>
      <c r="T38" s="19">
        <f t="shared" si="3"/>
        <v>42023000</v>
      </c>
      <c r="U38" s="9">
        <v>42023000</v>
      </c>
      <c r="V38" s="9"/>
      <c r="W38" s="9"/>
      <c r="X38" s="18"/>
      <c r="Y38" s="9"/>
      <c r="Z38" s="18"/>
      <c r="AA38" s="9"/>
      <c r="AB38" s="9"/>
      <c r="AC38" s="20">
        <v>1</v>
      </c>
      <c r="AD38" s="21" t="s">
        <v>137</v>
      </c>
      <c r="AE38" s="21" t="s">
        <v>39</v>
      </c>
      <c r="AF38" s="22">
        <v>100</v>
      </c>
      <c r="AG38" s="22">
        <v>50</v>
      </c>
      <c r="AH38" s="23">
        <v>43466</v>
      </c>
      <c r="AI38" s="23">
        <v>43556</v>
      </c>
      <c r="AJ38" s="84">
        <v>16000000</v>
      </c>
      <c r="AK38" s="33">
        <v>14023000</v>
      </c>
      <c r="AL38" s="26" t="s">
        <v>138</v>
      </c>
    </row>
    <row r="39" spans="1:38" ht="39" customHeight="1" x14ac:dyDescent="0.25">
      <c r="A39" s="228" t="s">
        <v>32</v>
      </c>
      <c r="B39" s="91" t="s">
        <v>53</v>
      </c>
      <c r="C39" s="91" t="s">
        <v>102</v>
      </c>
      <c r="D39" s="12">
        <v>26</v>
      </c>
      <c r="E39" s="81" t="s">
        <v>135</v>
      </c>
      <c r="F39" s="91" t="s">
        <v>136</v>
      </c>
      <c r="G39" s="92">
        <v>0</v>
      </c>
      <c r="H39" s="92" t="s">
        <v>37</v>
      </c>
      <c r="I39" s="92">
        <v>1</v>
      </c>
      <c r="J39" s="16">
        <v>0.5</v>
      </c>
      <c r="K39" s="19"/>
      <c r="L39" s="9">
        <v>0</v>
      </c>
      <c r="M39" s="9">
        <v>0</v>
      </c>
      <c r="N39" s="9">
        <v>0</v>
      </c>
      <c r="O39" s="18"/>
      <c r="P39" s="9">
        <v>0</v>
      </c>
      <c r="Q39" s="18"/>
      <c r="R39" s="9">
        <v>0</v>
      </c>
      <c r="S39" s="9">
        <v>0</v>
      </c>
      <c r="T39" s="19"/>
      <c r="U39" s="9"/>
      <c r="V39" s="9"/>
      <c r="W39" s="9"/>
      <c r="X39" s="18"/>
      <c r="Y39" s="9"/>
      <c r="Z39" s="18"/>
      <c r="AA39" s="9"/>
      <c r="AB39" s="9"/>
      <c r="AC39" s="20">
        <v>2</v>
      </c>
      <c r="AD39" s="21" t="s">
        <v>139</v>
      </c>
      <c r="AE39" s="21" t="s">
        <v>39</v>
      </c>
      <c r="AF39" s="22">
        <v>100</v>
      </c>
      <c r="AG39" s="22">
        <v>50</v>
      </c>
      <c r="AH39" s="23">
        <v>43617</v>
      </c>
      <c r="AI39" s="23">
        <v>43830</v>
      </c>
      <c r="AJ39" s="84">
        <v>36000000</v>
      </c>
      <c r="AK39" s="33">
        <v>28000000</v>
      </c>
      <c r="AL39" s="26" t="s">
        <v>138</v>
      </c>
    </row>
    <row r="40" spans="1:38" ht="39" customHeight="1" x14ac:dyDescent="0.25">
      <c r="A40" s="228" t="s">
        <v>32</v>
      </c>
      <c r="B40" s="91" t="s">
        <v>53</v>
      </c>
      <c r="C40" s="91" t="s">
        <v>102</v>
      </c>
      <c r="D40" s="12">
        <v>26</v>
      </c>
      <c r="E40" s="81" t="s">
        <v>135</v>
      </c>
      <c r="F40" s="91" t="s">
        <v>136</v>
      </c>
      <c r="G40" s="92">
        <v>0</v>
      </c>
      <c r="H40" s="92" t="s">
        <v>37</v>
      </c>
      <c r="I40" s="92">
        <v>1</v>
      </c>
      <c r="J40" s="16">
        <v>0.5</v>
      </c>
      <c r="K40" s="19"/>
      <c r="L40" s="9">
        <v>0</v>
      </c>
      <c r="M40" s="9">
        <v>0</v>
      </c>
      <c r="N40" s="9">
        <v>0</v>
      </c>
      <c r="O40" s="18"/>
      <c r="P40" s="9">
        <v>0</v>
      </c>
      <c r="Q40" s="18"/>
      <c r="R40" s="9">
        <v>0</v>
      </c>
      <c r="S40" s="9">
        <v>0</v>
      </c>
      <c r="T40" s="19"/>
      <c r="U40" s="9"/>
      <c r="V40" s="9"/>
      <c r="W40" s="9"/>
      <c r="X40" s="18"/>
      <c r="Y40" s="9"/>
      <c r="Z40" s="18"/>
      <c r="AA40" s="9"/>
      <c r="AB40" s="9"/>
      <c r="AC40" s="20">
        <v>3</v>
      </c>
      <c r="AD40" s="21" t="s">
        <v>140</v>
      </c>
      <c r="AE40" s="21" t="s">
        <v>39</v>
      </c>
      <c r="AF40" s="22">
        <v>100</v>
      </c>
      <c r="AG40" s="22"/>
      <c r="AH40" s="23">
        <v>43556</v>
      </c>
      <c r="AI40" s="23">
        <v>43830</v>
      </c>
      <c r="AJ40" s="84">
        <v>20504500</v>
      </c>
      <c r="AK40" s="33"/>
      <c r="AL40" s="26" t="s">
        <v>138</v>
      </c>
    </row>
    <row r="41" spans="1:38" ht="39" customHeight="1" x14ac:dyDescent="0.25">
      <c r="A41" s="228" t="s">
        <v>32</v>
      </c>
      <c r="B41" s="91" t="s">
        <v>53</v>
      </c>
      <c r="C41" s="91" t="s">
        <v>102</v>
      </c>
      <c r="D41" s="12">
        <v>27</v>
      </c>
      <c r="E41" s="81" t="s">
        <v>141</v>
      </c>
      <c r="F41" s="91" t="s">
        <v>142</v>
      </c>
      <c r="G41" s="92">
        <v>1</v>
      </c>
      <c r="H41" s="92"/>
      <c r="I41" s="92">
        <v>2</v>
      </c>
      <c r="J41" s="16">
        <v>0</v>
      </c>
      <c r="K41" s="19">
        <f>+L41+M41+N41+P41+Q41+R41+S41</f>
        <v>0</v>
      </c>
      <c r="L41" s="9">
        <v>0</v>
      </c>
      <c r="M41" s="9">
        <v>0</v>
      </c>
      <c r="N41" s="9">
        <v>0</v>
      </c>
      <c r="O41" s="18"/>
      <c r="P41" s="9">
        <v>0</v>
      </c>
      <c r="Q41" s="18"/>
      <c r="R41" s="9">
        <v>0</v>
      </c>
      <c r="S41" s="9">
        <v>0</v>
      </c>
      <c r="T41" s="19">
        <f>+U41+V41+W41+Y41+Z41+AA41+AB41</f>
        <v>0</v>
      </c>
      <c r="U41" s="9"/>
      <c r="V41" s="9"/>
      <c r="W41" s="9"/>
      <c r="X41" s="18"/>
      <c r="Y41" s="9"/>
      <c r="Z41" s="18"/>
      <c r="AA41" s="9"/>
      <c r="AB41" s="9"/>
      <c r="AC41" s="20">
        <v>1</v>
      </c>
      <c r="AD41" s="21" t="s">
        <v>143</v>
      </c>
      <c r="AE41" s="21"/>
      <c r="AF41" s="22"/>
      <c r="AG41" s="22"/>
      <c r="AH41" s="23">
        <v>43466</v>
      </c>
      <c r="AI41" s="23">
        <v>43830</v>
      </c>
      <c r="AJ41" s="84"/>
      <c r="AK41" s="33"/>
      <c r="AL41" s="26" t="s">
        <v>138</v>
      </c>
    </row>
    <row r="42" spans="1:38" ht="39" customHeight="1" x14ac:dyDescent="0.25">
      <c r="A42" s="228" t="s">
        <v>32</v>
      </c>
      <c r="B42" s="91" t="s">
        <v>53</v>
      </c>
      <c r="C42" s="91" t="s">
        <v>102</v>
      </c>
      <c r="D42" s="12" t="s">
        <v>144</v>
      </c>
      <c r="E42" s="81" t="s">
        <v>145</v>
      </c>
      <c r="F42" s="91" t="s">
        <v>142</v>
      </c>
      <c r="G42" s="92">
        <v>1</v>
      </c>
      <c r="H42" s="92" t="s">
        <v>43</v>
      </c>
      <c r="I42" s="92">
        <v>1</v>
      </c>
      <c r="J42" s="16">
        <v>1</v>
      </c>
      <c r="K42" s="19">
        <f>+L42+M42+N42+P42+Q42+R42+S42</f>
        <v>0</v>
      </c>
      <c r="L42" s="9">
        <v>0</v>
      </c>
      <c r="M42" s="9">
        <v>0</v>
      </c>
      <c r="N42" s="9">
        <v>0</v>
      </c>
      <c r="O42" s="18"/>
      <c r="P42" s="9">
        <v>0</v>
      </c>
      <c r="Q42" s="18"/>
      <c r="R42" s="9">
        <v>0</v>
      </c>
      <c r="S42" s="9">
        <v>0</v>
      </c>
      <c r="T42" s="19">
        <f>+U42+V42+W42+Y42+Z42+AA42+AB42</f>
        <v>0</v>
      </c>
      <c r="U42" s="9"/>
      <c r="V42" s="9"/>
      <c r="W42" s="9"/>
      <c r="X42" s="18"/>
      <c r="Y42" s="9"/>
      <c r="Z42" s="18"/>
      <c r="AA42" s="9"/>
      <c r="AB42" s="9"/>
      <c r="AC42" s="20">
        <v>1</v>
      </c>
      <c r="AD42" s="21"/>
      <c r="AE42" s="21"/>
      <c r="AF42" s="22"/>
      <c r="AG42" s="22"/>
      <c r="AH42" s="23"/>
      <c r="AI42" s="23"/>
      <c r="AJ42" s="107"/>
      <c r="AK42" s="33"/>
      <c r="AL42" s="26" t="s">
        <v>138</v>
      </c>
    </row>
    <row r="43" spans="1:38" ht="39" customHeight="1" x14ac:dyDescent="0.25">
      <c r="A43" s="228" t="s">
        <v>32</v>
      </c>
      <c r="B43" s="91" t="s">
        <v>53</v>
      </c>
      <c r="C43" s="91" t="s">
        <v>102</v>
      </c>
      <c r="D43" s="12" t="s">
        <v>146</v>
      </c>
      <c r="E43" s="81" t="s">
        <v>147</v>
      </c>
      <c r="F43" s="91" t="s">
        <v>94</v>
      </c>
      <c r="G43" s="92">
        <v>1</v>
      </c>
      <c r="H43" s="92" t="s">
        <v>37</v>
      </c>
      <c r="I43" s="92">
        <v>1</v>
      </c>
      <c r="J43" s="16">
        <v>1</v>
      </c>
      <c r="K43" s="19">
        <f>+L43+M43+N43+P43+Q43+R43+S43</f>
        <v>0</v>
      </c>
      <c r="L43" s="9">
        <v>0</v>
      </c>
      <c r="M43" s="9">
        <v>0</v>
      </c>
      <c r="N43" s="9">
        <v>0</v>
      </c>
      <c r="O43" s="18"/>
      <c r="P43" s="9">
        <v>0</v>
      </c>
      <c r="Q43" s="18"/>
      <c r="R43" s="9">
        <v>0</v>
      </c>
      <c r="S43" s="9">
        <v>0</v>
      </c>
      <c r="T43" s="19">
        <f>+U43+V43+W43+Y43+Z43+AA43+AB43</f>
        <v>0</v>
      </c>
      <c r="U43" s="9"/>
      <c r="V43" s="9"/>
      <c r="W43" s="9"/>
      <c r="X43" s="18"/>
      <c r="Y43" s="9"/>
      <c r="Z43" s="18"/>
      <c r="AA43" s="9"/>
      <c r="AB43" s="9"/>
      <c r="AC43" s="20">
        <v>1</v>
      </c>
      <c r="AD43" s="21"/>
      <c r="AE43" s="21"/>
      <c r="AF43" s="22"/>
      <c r="AG43" s="22"/>
      <c r="AH43" s="23"/>
      <c r="AI43" s="23"/>
      <c r="AJ43" s="107"/>
      <c r="AK43" s="33"/>
      <c r="AL43" s="26" t="s">
        <v>138</v>
      </c>
    </row>
    <row r="44" spans="1:38" ht="39" customHeight="1" x14ac:dyDescent="0.25">
      <c r="A44" s="228" t="s">
        <v>32</v>
      </c>
      <c r="B44" s="91" t="s">
        <v>53</v>
      </c>
      <c r="C44" s="91" t="s">
        <v>102</v>
      </c>
      <c r="D44" s="12">
        <v>28</v>
      </c>
      <c r="E44" s="81" t="s">
        <v>148</v>
      </c>
      <c r="F44" s="91" t="s">
        <v>149</v>
      </c>
      <c r="G44" s="92">
        <v>0</v>
      </c>
      <c r="H44" s="92" t="s">
        <v>37</v>
      </c>
      <c r="I44" s="92">
        <v>1</v>
      </c>
      <c r="J44" s="16">
        <v>0.25</v>
      </c>
      <c r="K44" s="19">
        <v>499132277</v>
      </c>
      <c r="L44" s="9"/>
      <c r="M44" s="9"/>
      <c r="N44" s="9"/>
      <c r="O44" s="18"/>
      <c r="P44" s="9"/>
      <c r="Q44" s="18"/>
      <c r="R44" s="9"/>
      <c r="S44" s="9"/>
      <c r="T44" s="19">
        <f>+U44+V44+W44+Y44+Z44+AA44+AB44</f>
        <v>494942700</v>
      </c>
      <c r="U44" s="9">
        <v>494942700</v>
      </c>
      <c r="V44" s="9"/>
      <c r="W44" s="9"/>
      <c r="X44" s="18"/>
      <c r="Y44" s="9"/>
      <c r="Z44" s="18"/>
      <c r="AA44" s="9"/>
      <c r="AB44" s="9"/>
      <c r="AC44" s="20">
        <v>1</v>
      </c>
      <c r="AD44" s="21" t="s">
        <v>150</v>
      </c>
      <c r="AE44" s="21" t="s">
        <v>39</v>
      </c>
      <c r="AF44" s="22">
        <v>100</v>
      </c>
      <c r="AG44" s="22">
        <v>50</v>
      </c>
      <c r="AH44" s="23">
        <v>43470</v>
      </c>
      <c r="AI44" s="23">
        <v>43830</v>
      </c>
      <c r="AJ44" s="84">
        <v>43335000</v>
      </c>
      <c r="AK44" s="109">
        <v>43355000</v>
      </c>
      <c r="AL44" s="26" t="s">
        <v>57</v>
      </c>
    </row>
    <row r="45" spans="1:38" ht="39" customHeight="1" x14ac:dyDescent="0.25">
      <c r="A45" s="228" t="s">
        <v>32</v>
      </c>
      <c r="B45" s="91" t="s">
        <v>53</v>
      </c>
      <c r="C45" s="91" t="s">
        <v>102</v>
      </c>
      <c r="D45" s="12">
        <v>28</v>
      </c>
      <c r="E45" s="81" t="s">
        <v>148</v>
      </c>
      <c r="F45" s="91" t="s">
        <v>149</v>
      </c>
      <c r="G45" s="92">
        <v>0</v>
      </c>
      <c r="H45" s="92" t="s">
        <v>37</v>
      </c>
      <c r="I45" s="92">
        <v>1</v>
      </c>
      <c r="J45" s="16">
        <v>0.25</v>
      </c>
      <c r="K45" s="19"/>
      <c r="L45" s="9">
        <v>492000000</v>
      </c>
      <c r="M45" s="9">
        <v>0</v>
      </c>
      <c r="N45" s="9">
        <v>0</v>
      </c>
      <c r="O45" s="18"/>
      <c r="P45" s="9">
        <v>0</v>
      </c>
      <c r="Q45" s="18"/>
      <c r="R45" s="9">
        <v>0</v>
      </c>
      <c r="S45" s="9">
        <v>0</v>
      </c>
      <c r="T45" s="19"/>
      <c r="U45" s="9"/>
      <c r="V45" s="9"/>
      <c r="W45" s="9"/>
      <c r="X45" s="18"/>
      <c r="Y45" s="9"/>
      <c r="Z45" s="18"/>
      <c r="AA45" s="9"/>
      <c r="AB45" s="9"/>
      <c r="AC45" s="20">
        <v>2</v>
      </c>
      <c r="AD45" s="21" t="s">
        <v>151</v>
      </c>
      <c r="AE45" s="21" t="s">
        <v>39</v>
      </c>
      <c r="AF45" s="22">
        <v>100</v>
      </c>
      <c r="AG45" s="22">
        <v>50</v>
      </c>
      <c r="AH45" s="23">
        <v>43480</v>
      </c>
      <c r="AI45" s="23">
        <v>43830</v>
      </c>
      <c r="AJ45" s="84">
        <v>455797277</v>
      </c>
      <c r="AK45" s="109">
        <v>451587700</v>
      </c>
      <c r="AL45" s="26" t="s">
        <v>57</v>
      </c>
    </row>
    <row r="46" spans="1:38" ht="39" customHeight="1" x14ac:dyDescent="0.25">
      <c r="A46" s="228" t="s">
        <v>32</v>
      </c>
      <c r="B46" s="91" t="s">
        <v>53</v>
      </c>
      <c r="C46" s="91" t="s">
        <v>102</v>
      </c>
      <c r="D46" s="12">
        <v>33</v>
      </c>
      <c r="E46" s="81" t="s">
        <v>152</v>
      </c>
      <c r="F46" s="91" t="s">
        <v>153</v>
      </c>
      <c r="G46" s="92">
        <v>0</v>
      </c>
      <c r="H46" s="92" t="s">
        <v>37</v>
      </c>
      <c r="I46" s="92">
        <v>50</v>
      </c>
      <c r="J46" s="16">
        <v>10</v>
      </c>
      <c r="K46" s="19">
        <f t="shared" ref="K46:K51" si="4">+L46+M46+N46+P46+Q46+R46+S46</f>
        <v>45000000</v>
      </c>
      <c r="L46" s="9">
        <v>45000000</v>
      </c>
      <c r="M46" s="9">
        <v>0</v>
      </c>
      <c r="N46" s="9">
        <v>0</v>
      </c>
      <c r="O46" s="18"/>
      <c r="P46" s="9">
        <v>0</v>
      </c>
      <c r="Q46" s="18"/>
      <c r="R46" s="9">
        <v>0</v>
      </c>
      <c r="S46" s="9">
        <v>0</v>
      </c>
      <c r="T46" s="19">
        <f t="shared" ref="T46:T51" si="5">+U46+V46+W46+Y46+Z46+AA46+AB46</f>
        <v>45000000</v>
      </c>
      <c r="U46" s="9">
        <v>45000000</v>
      </c>
      <c r="V46" s="9"/>
      <c r="W46" s="9"/>
      <c r="X46" s="18"/>
      <c r="Y46" s="9"/>
      <c r="Z46" s="18"/>
      <c r="AA46" s="9"/>
      <c r="AB46" s="9"/>
      <c r="AC46" s="20">
        <v>1</v>
      </c>
      <c r="AD46" s="21" t="s">
        <v>154</v>
      </c>
      <c r="AE46" s="21" t="s">
        <v>39</v>
      </c>
      <c r="AF46" s="22">
        <v>100</v>
      </c>
      <c r="AG46" s="22">
        <v>50</v>
      </c>
      <c r="AH46" s="23">
        <v>43617</v>
      </c>
      <c r="AI46" s="23">
        <v>43830</v>
      </c>
      <c r="AJ46" s="84">
        <v>45000000</v>
      </c>
      <c r="AK46" s="109">
        <v>45000000</v>
      </c>
      <c r="AL46" s="26" t="s">
        <v>57</v>
      </c>
    </row>
    <row r="47" spans="1:38" ht="39" customHeight="1" x14ac:dyDescent="0.25">
      <c r="A47" s="228" t="s">
        <v>32</v>
      </c>
      <c r="B47" s="91" t="s">
        <v>53</v>
      </c>
      <c r="C47" s="91" t="s">
        <v>102</v>
      </c>
      <c r="D47" s="12">
        <v>34</v>
      </c>
      <c r="E47" s="81" t="s">
        <v>155</v>
      </c>
      <c r="F47" s="91" t="s">
        <v>156</v>
      </c>
      <c r="G47" s="92">
        <v>10</v>
      </c>
      <c r="H47" s="92" t="s">
        <v>37</v>
      </c>
      <c r="I47" s="92">
        <v>10</v>
      </c>
      <c r="J47" s="16">
        <v>4</v>
      </c>
      <c r="K47" s="19">
        <f t="shared" si="4"/>
        <v>0</v>
      </c>
      <c r="L47" s="9">
        <v>0</v>
      </c>
      <c r="M47" s="9">
        <v>0</v>
      </c>
      <c r="N47" s="9">
        <v>0</v>
      </c>
      <c r="O47" s="18"/>
      <c r="P47" s="9">
        <v>0</v>
      </c>
      <c r="Q47" s="18"/>
      <c r="R47" s="9">
        <v>0</v>
      </c>
      <c r="S47" s="9">
        <v>0</v>
      </c>
      <c r="T47" s="19">
        <f t="shared" si="5"/>
        <v>0</v>
      </c>
      <c r="U47" s="9"/>
      <c r="V47" s="9"/>
      <c r="W47" s="9"/>
      <c r="X47" s="18"/>
      <c r="Y47" s="9"/>
      <c r="Z47" s="18"/>
      <c r="AA47" s="9"/>
      <c r="AB47" s="9"/>
      <c r="AC47" s="20">
        <v>1</v>
      </c>
      <c r="AD47" s="21"/>
      <c r="AE47" s="21"/>
      <c r="AF47" s="44"/>
      <c r="AG47" s="22"/>
      <c r="AH47" s="23"/>
      <c r="AI47" s="23"/>
      <c r="AJ47" s="32"/>
      <c r="AK47" s="33"/>
      <c r="AL47" s="26" t="s">
        <v>157</v>
      </c>
    </row>
    <row r="48" spans="1:38" ht="39" customHeight="1" x14ac:dyDescent="0.25">
      <c r="A48" s="228" t="s">
        <v>32</v>
      </c>
      <c r="B48" s="91" t="s">
        <v>53</v>
      </c>
      <c r="C48" s="91" t="s">
        <v>102</v>
      </c>
      <c r="D48" s="12">
        <v>35</v>
      </c>
      <c r="E48" s="81" t="s">
        <v>158</v>
      </c>
      <c r="F48" s="91" t="s">
        <v>159</v>
      </c>
      <c r="G48" s="92">
        <v>1</v>
      </c>
      <c r="H48" s="92" t="s">
        <v>37</v>
      </c>
      <c r="I48" s="92">
        <v>1</v>
      </c>
      <c r="J48" s="16">
        <v>0.25</v>
      </c>
      <c r="K48" s="19">
        <f t="shared" si="4"/>
        <v>0</v>
      </c>
      <c r="L48" s="9">
        <v>0</v>
      </c>
      <c r="M48" s="9">
        <v>0</v>
      </c>
      <c r="N48" s="9">
        <v>0</v>
      </c>
      <c r="O48" s="18"/>
      <c r="P48" s="9">
        <v>0</v>
      </c>
      <c r="Q48" s="18"/>
      <c r="R48" s="9">
        <v>0</v>
      </c>
      <c r="S48" s="9">
        <v>0</v>
      </c>
      <c r="T48" s="19">
        <f t="shared" si="5"/>
        <v>0</v>
      </c>
      <c r="U48" s="9"/>
      <c r="V48" s="9"/>
      <c r="W48" s="9"/>
      <c r="X48" s="18"/>
      <c r="Y48" s="9"/>
      <c r="Z48" s="18"/>
      <c r="AA48" s="9"/>
      <c r="AB48" s="9"/>
      <c r="AC48" s="20">
        <v>1</v>
      </c>
      <c r="AD48" s="21" t="s">
        <v>160</v>
      </c>
      <c r="AE48" s="21"/>
      <c r="AF48" s="22"/>
      <c r="AG48" s="22"/>
      <c r="AH48" s="23">
        <v>43466</v>
      </c>
      <c r="AI48" s="23">
        <v>43830</v>
      </c>
      <c r="AJ48" s="84"/>
      <c r="AK48" s="33"/>
      <c r="AL48" s="26" t="s">
        <v>57</v>
      </c>
    </row>
    <row r="49" spans="1:46" ht="39" customHeight="1" x14ac:dyDescent="0.25">
      <c r="A49" s="228" t="s">
        <v>32</v>
      </c>
      <c r="B49" s="91" t="s">
        <v>95</v>
      </c>
      <c r="C49" s="91" t="s">
        <v>102</v>
      </c>
      <c r="D49" s="12">
        <v>36</v>
      </c>
      <c r="E49" s="81" t="s">
        <v>161</v>
      </c>
      <c r="F49" s="91" t="s">
        <v>162</v>
      </c>
      <c r="G49" s="92">
        <v>0</v>
      </c>
      <c r="H49" s="92" t="s">
        <v>37</v>
      </c>
      <c r="I49" s="92">
        <v>2500</v>
      </c>
      <c r="J49" s="16">
        <f t="shared" ref="J49" si="6">1100-480</f>
        <v>620</v>
      </c>
      <c r="K49" s="19">
        <f t="shared" si="4"/>
        <v>0</v>
      </c>
      <c r="L49" s="9">
        <v>0</v>
      </c>
      <c r="M49" s="9">
        <v>0</v>
      </c>
      <c r="N49" s="9">
        <v>0</v>
      </c>
      <c r="O49" s="18"/>
      <c r="P49" s="9">
        <v>0</v>
      </c>
      <c r="Q49" s="18"/>
      <c r="R49" s="9">
        <v>0</v>
      </c>
      <c r="S49" s="9">
        <v>0</v>
      </c>
      <c r="T49" s="19">
        <f t="shared" si="5"/>
        <v>0</v>
      </c>
      <c r="U49" s="9"/>
      <c r="V49" s="9"/>
      <c r="W49" s="9"/>
      <c r="X49" s="18"/>
      <c r="Y49" s="9"/>
      <c r="Z49" s="18"/>
      <c r="AA49" s="9"/>
      <c r="AB49" s="9"/>
      <c r="AC49" s="20">
        <v>1</v>
      </c>
      <c r="AD49" s="21"/>
      <c r="AE49" s="21"/>
      <c r="AF49" s="22"/>
      <c r="AG49" s="22"/>
      <c r="AH49" s="23"/>
      <c r="AI49" s="23"/>
      <c r="AJ49" s="32"/>
      <c r="AK49" s="33"/>
      <c r="AL49" s="26" t="s">
        <v>40</v>
      </c>
    </row>
    <row r="50" spans="1:46" ht="39" customHeight="1" x14ac:dyDescent="0.25">
      <c r="A50" s="228" t="s">
        <v>32</v>
      </c>
      <c r="B50" s="91" t="s">
        <v>53</v>
      </c>
      <c r="C50" s="91" t="s">
        <v>102</v>
      </c>
      <c r="D50" s="12">
        <v>37</v>
      </c>
      <c r="E50" s="81" t="s">
        <v>163</v>
      </c>
      <c r="F50" s="91" t="s">
        <v>164</v>
      </c>
      <c r="G50" s="92">
        <v>0</v>
      </c>
      <c r="H50" s="92" t="s">
        <v>37</v>
      </c>
      <c r="I50" s="92">
        <v>8</v>
      </c>
      <c r="J50" s="16">
        <v>3</v>
      </c>
      <c r="K50" s="19">
        <f t="shared" si="4"/>
        <v>0</v>
      </c>
      <c r="L50" s="9">
        <v>0</v>
      </c>
      <c r="M50" s="9">
        <v>0</v>
      </c>
      <c r="N50" s="9">
        <v>0</v>
      </c>
      <c r="O50" s="18"/>
      <c r="P50" s="9">
        <v>0</v>
      </c>
      <c r="Q50" s="18"/>
      <c r="R50" s="9">
        <v>0</v>
      </c>
      <c r="S50" s="9">
        <v>0</v>
      </c>
      <c r="T50" s="19">
        <f t="shared" si="5"/>
        <v>0</v>
      </c>
      <c r="U50" s="9"/>
      <c r="V50" s="9"/>
      <c r="W50" s="9"/>
      <c r="X50" s="18"/>
      <c r="Y50" s="9"/>
      <c r="Z50" s="18"/>
      <c r="AA50" s="9"/>
      <c r="AB50" s="9"/>
      <c r="AC50" s="20">
        <v>1</v>
      </c>
      <c r="AD50" s="21"/>
      <c r="AE50" s="21"/>
      <c r="AF50" s="22"/>
      <c r="AG50" s="22"/>
      <c r="AH50" s="23"/>
      <c r="AI50" s="23"/>
      <c r="AJ50" s="107"/>
      <c r="AK50" s="33"/>
      <c r="AL50" s="26" t="s">
        <v>57</v>
      </c>
    </row>
    <row r="51" spans="1:46" ht="39" customHeight="1" x14ac:dyDescent="0.25">
      <c r="A51" s="228" t="s">
        <v>32</v>
      </c>
      <c r="B51" s="91" t="s">
        <v>115</v>
      </c>
      <c r="C51" s="91" t="s">
        <v>102</v>
      </c>
      <c r="D51" s="12">
        <v>38</v>
      </c>
      <c r="E51" s="81" t="s">
        <v>165</v>
      </c>
      <c r="F51" s="82" t="s">
        <v>166</v>
      </c>
      <c r="G51" s="92">
        <v>5349</v>
      </c>
      <c r="H51" s="92" t="s">
        <v>43</v>
      </c>
      <c r="I51" s="92">
        <v>5349</v>
      </c>
      <c r="J51" s="16">
        <v>5349</v>
      </c>
      <c r="K51" s="19">
        <f t="shared" si="4"/>
        <v>135978479</v>
      </c>
      <c r="L51" s="9"/>
      <c r="M51" s="9">
        <f>21006325+114233230+474224+264700</f>
        <v>135978479</v>
      </c>
      <c r="N51" s="9">
        <v>0</v>
      </c>
      <c r="O51" s="9">
        <v>0</v>
      </c>
      <c r="P51" s="9">
        <v>0</v>
      </c>
      <c r="Q51" s="9">
        <v>0</v>
      </c>
      <c r="R51" s="9">
        <v>0</v>
      </c>
      <c r="S51" s="9">
        <v>0</v>
      </c>
      <c r="T51" s="19">
        <f t="shared" si="5"/>
        <v>80853775</v>
      </c>
      <c r="U51" s="9"/>
      <c r="V51" s="9">
        <v>80853775</v>
      </c>
      <c r="W51" s="9"/>
      <c r="X51" s="18"/>
      <c r="Y51" s="9"/>
      <c r="Z51" s="18"/>
      <c r="AA51" s="9"/>
      <c r="AB51" s="9"/>
      <c r="AC51" s="20">
        <v>1</v>
      </c>
      <c r="AD51" s="21" t="s">
        <v>167</v>
      </c>
      <c r="AE51" s="21" t="s">
        <v>39</v>
      </c>
      <c r="AF51" s="22">
        <v>100</v>
      </c>
      <c r="AG51" s="22">
        <v>50</v>
      </c>
      <c r="AH51" s="23">
        <v>43466</v>
      </c>
      <c r="AI51" s="23">
        <v>43830</v>
      </c>
      <c r="AJ51" s="32">
        <v>80853775</v>
      </c>
      <c r="AK51" s="33">
        <v>80853775</v>
      </c>
      <c r="AL51" s="26" t="s">
        <v>118</v>
      </c>
    </row>
    <row r="52" spans="1:46" ht="39" customHeight="1" x14ac:dyDescent="0.25">
      <c r="A52" s="228" t="s">
        <v>32</v>
      </c>
      <c r="B52" s="91" t="s">
        <v>115</v>
      </c>
      <c r="C52" s="91" t="s">
        <v>102</v>
      </c>
      <c r="D52" s="12">
        <v>38</v>
      </c>
      <c r="E52" s="81" t="s">
        <v>165</v>
      </c>
      <c r="F52" s="82" t="s">
        <v>166</v>
      </c>
      <c r="G52" s="92">
        <v>5349</v>
      </c>
      <c r="H52" s="92" t="s">
        <v>43</v>
      </c>
      <c r="I52" s="92">
        <v>5349</v>
      </c>
      <c r="J52" s="16">
        <v>5349</v>
      </c>
      <c r="K52" s="19"/>
      <c r="L52" s="9">
        <v>0</v>
      </c>
      <c r="M52" s="9">
        <v>0</v>
      </c>
      <c r="N52" s="9">
        <v>0</v>
      </c>
      <c r="O52" s="18"/>
      <c r="P52" s="9">
        <v>0</v>
      </c>
      <c r="Q52" s="18"/>
      <c r="R52" s="9">
        <v>0</v>
      </c>
      <c r="S52" s="9">
        <v>0</v>
      </c>
      <c r="T52" s="19"/>
      <c r="U52" s="9"/>
      <c r="V52" s="9"/>
      <c r="W52" s="9"/>
      <c r="X52" s="18"/>
      <c r="Y52" s="9"/>
      <c r="Z52" s="18"/>
      <c r="AA52" s="9"/>
      <c r="AB52" s="9"/>
      <c r="AC52" s="20">
        <v>2</v>
      </c>
      <c r="AD52" s="21" t="s">
        <v>168</v>
      </c>
      <c r="AE52" s="21" t="s">
        <v>39</v>
      </c>
      <c r="AF52" s="22">
        <v>100</v>
      </c>
      <c r="AG52" s="22">
        <v>50</v>
      </c>
      <c r="AH52" s="23">
        <v>43466</v>
      </c>
      <c r="AI52" s="23">
        <v>43830</v>
      </c>
      <c r="AJ52" s="32">
        <v>55124704</v>
      </c>
      <c r="AK52" s="33"/>
      <c r="AL52" s="26" t="s">
        <v>118</v>
      </c>
    </row>
    <row r="53" spans="1:46" ht="39" customHeight="1" x14ac:dyDescent="0.25">
      <c r="A53" s="228" t="s">
        <v>32</v>
      </c>
      <c r="B53" s="91" t="s">
        <v>53</v>
      </c>
      <c r="C53" s="91" t="s">
        <v>169</v>
      </c>
      <c r="D53" s="12">
        <v>39</v>
      </c>
      <c r="E53" s="81" t="s">
        <v>170</v>
      </c>
      <c r="F53" s="82" t="s">
        <v>171</v>
      </c>
      <c r="G53" s="92">
        <v>0</v>
      </c>
      <c r="H53" s="92" t="s">
        <v>37</v>
      </c>
      <c r="I53" s="92">
        <v>1</v>
      </c>
      <c r="J53" s="16">
        <v>0.34</v>
      </c>
      <c r="K53" s="19">
        <f>+L53+M53+N53+P53+Q53+R53+S53</f>
        <v>0</v>
      </c>
      <c r="L53" s="9">
        <v>0</v>
      </c>
      <c r="M53" s="9">
        <v>0</v>
      </c>
      <c r="N53" s="9">
        <v>0</v>
      </c>
      <c r="O53" s="18"/>
      <c r="P53" s="9">
        <v>0</v>
      </c>
      <c r="Q53" s="18"/>
      <c r="R53" s="9">
        <v>0</v>
      </c>
      <c r="S53" s="9">
        <v>0</v>
      </c>
      <c r="T53" s="19">
        <f>+U53+V53+W53+Y53+Z53+AA53+AB53</f>
        <v>0</v>
      </c>
      <c r="U53" s="9"/>
      <c r="V53" s="9"/>
      <c r="W53" s="9"/>
      <c r="X53" s="18"/>
      <c r="Y53" s="9"/>
      <c r="Z53" s="18"/>
      <c r="AA53" s="9"/>
      <c r="AB53" s="9"/>
      <c r="AC53" s="20">
        <v>1</v>
      </c>
      <c r="AD53" s="21" t="s">
        <v>172</v>
      </c>
      <c r="AE53" s="21" t="s">
        <v>173</v>
      </c>
      <c r="AF53" s="22">
        <v>1</v>
      </c>
      <c r="AG53" s="22">
        <v>0</v>
      </c>
      <c r="AH53" s="23">
        <v>43466</v>
      </c>
      <c r="AI53" s="23">
        <v>43830</v>
      </c>
      <c r="AJ53" s="84">
        <v>0</v>
      </c>
      <c r="AK53" s="33"/>
      <c r="AL53" s="26" t="s">
        <v>57</v>
      </c>
    </row>
    <row r="54" spans="1:46" ht="39" customHeight="1" x14ac:dyDescent="0.25">
      <c r="A54" s="228" t="s">
        <v>32</v>
      </c>
      <c r="B54" s="91" t="s">
        <v>53</v>
      </c>
      <c r="C54" s="91" t="s">
        <v>169</v>
      </c>
      <c r="D54" s="12">
        <v>40</v>
      </c>
      <c r="E54" s="81" t="s">
        <v>174</v>
      </c>
      <c r="F54" s="82" t="s">
        <v>175</v>
      </c>
      <c r="G54" s="92" t="s">
        <v>176</v>
      </c>
      <c r="H54" s="92" t="s">
        <v>37</v>
      </c>
      <c r="I54" s="92">
        <v>50</v>
      </c>
      <c r="J54" s="16">
        <v>15</v>
      </c>
      <c r="K54" s="19">
        <f>+L54+M54+N54+P54+Q54+R54+S54</f>
        <v>153016520</v>
      </c>
      <c r="L54" s="9">
        <v>153016520</v>
      </c>
      <c r="M54" s="9">
        <v>0</v>
      </c>
      <c r="N54" s="9">
        <v>0</v>
      </c>
      <c r="O54" s="18"/>
      <c r="P54" s="9">
        <v>0</v>
      </c>
      <c r="Q54" s="18"/>
      <c r="R54" s="9">
        <v>0</v>
      </c>
      <c r="S54" s="9">
        <v>0</v>
      </c>
      <c r="T54" s="19">
        <f>+U54+V54+W54+Y54+Z54+AA54+AB54</f>
        <v>77320000</v>
      </c>
      <c r="U54" s="9">
        <v>77320000</v>
      </c>
      <c r="V54" s="9"/>
      <c r="W54" s="9"/>
      <c r="X54" s="18"/>
      <c r="Y54" s="9"/>
      <c r="Z54" s="18"/>
      <c r="AA54" s="9"/>
      <c r="AB54" s="9"/>
      <c r="AC54" s="20">
        <v>1</v>
      </c>
      <c r="AD54" s="21" t="s">
        <v>177</v>
      </c>
      <c r="AE54" s="21" t="s">
        <v>39</v>
      </c>
      <c r="AF54" s="22">
        <v>100</v>
      </c>
      <c r="AG54" s="22">
        <v>50</v>
      </c>
      <c r="AH54" s="23">
        <v>43466</v>
      </c>
      <c r="AI54" s="23">
        <v>43830</v>
      </c>
      <c r="AJ54" s="84">
        <v>40950000</v>
      </c>
      <c r="AK54" s="33">
        <v>37630000</v>
      </c>
      <c r="AL54" s="37" t="s">
        <v>57</v>
      </c>
      <c r="AM54" s="38"/>
      <c r="AN54" s="39"/>
      <c r="AO54" s="39"/>
      <c r="AP54" s="39"/>
      <c r="AQ54" s="39"/>
      <c r="AR54" s="39"/>
      <c r="AS54" s="39"/>
      <c r="AT54" s="40"/>
    </row>
    <row r="55" spans="1:46" ht="39" customHeight="1" x14ac:dyDescent="0.25">
      <c r="A55" s="228" t="s">
        <v>32</v>
      </c>
      <c r="B55" s="91" t="s">
        <v>53</v>
      </c>
      <c r="C55" s="91" t="s">
        <v>169</v>
      </c>
      <c r="D55" s="12">
        <v>40</v>
      </c>
      <c r="E55" s="81" t="s">
        <v>174</v>
      </c>
      <c r="F55" s="82" t="s">
        <v>175</v>
      </c>
      <c r="G55" s="92" t="s">
        <v>176</v>
      </c>
      <c r="H55" s="92" t="s">
        <v>37</v>
      </c>
      <c r="I55" s="92">
        <v>50</v>
      </c>
      <c r="J55" s="16">
        <v>15</v>
      </c>
      <c r="K55" s="19"/>
      <c r="L55" s="9">
        <v>0</v>
      </c>
      <c r="M55" s="9">
        <v>0</v>
      </c>
      <c r="N55" s="9">
        <v>0</v>
      </c>
      <c r="O55" s="18"/>
      <c r="P55" s="9">
        <v>0</v>
      </c>
      <c r="Q55" s="18"/>
      <c r="R55" s="9">
        <v>0</v>
      </c>
      <c r="S55" s="9">
        <v>0</v>
      </c>
      <c r="T55" s="19"/>
      <c r="U55" s="9"/>
      <c r="V55" s="9"/>
      <c r="W55" s="9"/>
      <c r="X55" s="18"/>
      <c r="Y55" s="9"/>
      <c r="Z55" s="18"/>
      <c r="AA55" s="9"/>
      <c r="AB55" s="9"/>
      <c r="AC55" s="20">
        <v>3</v>
      </c>
      <c r="AD55" s="21" t="s">
        <v>178</v>
      </c>
      <c r="AE55" s="21" t="s">
        <v>39</v>
      </c>
      <c r="AF55" s="22">
        <v>100</v>
      </c>
      <c r="AG55" s="22">
        <v>100</v>
      </c>
      <c r="AH55" s="93">
        <v>43466</v>
      </c>
      <c r="AI55" s="23">
        <v>43830</v>
      </c>
      <c r="AJ55" s="84">
        <v>41000000</v>
      </c>
      <c r="AK55" s="33">
        <v>39690000</v>
      </c>
      <c r="AL55" s="26" t="s">
        <v>57</v>
      </c>
    </row>
    <row r="56" spans="1:46" ht="39" customHeight="1" x14ac:dyDescent="0.25">
      <c r="A56" s="228" t="s">
        <v>32</v>
      </c>
      <c r="B56" s="91" t="s">
        <v>53</v>
      </c>
      <c r="C56" s="91" t="s">
        <v>169</v>
      </c>
      <c r="D56" s="12">
        <v>40</v>
      </c>
      <c r="E56" s="81" t="s">
        <v>174</v>
      </c>
      <c r="F56" s="82" t="s">
        <v>175</v>
      </c>
      <c r="G56" s="92" t="s">
        <v>176</v>
      </c>
      <c r="H56" s="92" t="s">
        <v>37</v>
      </c>
      <c r="I56" s="92">
        <v>50</v>
      </c>
      <c r="J56" s="16">
        <v>15</v>
      </c>
      <c r="K56" s="19"/>
      <c r="L56" s="9">
        <v>0</v>
      </c>
      <c r="M56" s="9">
        <v>0</v>
      </c>
      <c r="N56" s="9">
        <v>0</v>
      </c>
      <c r="O56" s="18"/>
      <c r="P56" s="9">
        <v>0</v>
      </c>
      <c r="Q56" s="18"/>
      <c r="R56" s="9">
        <v>0</v>
      </c>
      <c r="S56" s="9">
        <v>0</v>
      </c>
      <c r="T56" s="19"/>
      <c r="U56" s="9"/>
      <c r="V56" s="9"/>
      <c r="W56" s="9"/>
      <c r="X56" s="18"/>
      <c r="Y56" s="9"/>
      <c r="Z56" s="18"/>
      <c r="AA56" s="9"/>
      <c r="AB56" s="9"/>
      <c r="AC56" s="20">
        <v>4</v>
      </c>
      <c r="AD56" s="21" t="s">
        <v>179</v>
      </c>
      <c r="AE56" s="21" t="s">
        <v>173</v>
      </c>
      <c r="AF56" s="22">
        <v>1</v>
      </c>
      <c r="AG56" s="22">
        <v>0</v>
      </c>
      <c r="AH56" s="23">
        <v>43466</v>
      </c>
      <c r="AI56" s="23">
        <v>43830</v>
      </c>
      <c r="AJ56" s="84">
        <v>16000000</v>
      </c>
      <c r="AK56" s="33"/>
      <c r="AL56" s="26" t="s">
        <v>57</v>
      </c>
    </row>
    <row r="57" spans="1:46" ht="39" customHeight="1" x14ac:dyDescent="0.25">
      <c r="A57" s="228" t="s">
        <v>32</v>
      </c>
      <c r="B57" s="91" t="s">
        <v>53</v>
      </c>
      <c r="C57" s="91" t="s">
        <v>169</v>
      </c>
      <c r="D57" s="12">
        <v>40</v>
      </c>
      <c r="E57" s="81" t="s">
        <v>174</v>
      </c>
      <c r="F57" s="82" t="s">
        <v>175</v>
      </c>
      <c r="G57" s="92" t="s">
        <v>176</v>
      </c>
      <c r="H57" s="92" t="s">
        <v>37</v>
      </c>
      <c r="I57" s="92">
        <v>50</v>
      </c>
      <c r="J57" s="16">
        <v>15</v>
      </c>
      <c r="K57" s="19"/>
      <c r="L57" s="9">
        <v>0</v>
      </c>
      <c r="M57" s="9">
        <v>0</v>
      </c>
      <c r="N57" s="9">
        <v>0</v>
      </c>
      <c r="O57" s="18"/>
      <c r="P57" s="9">
        <v>0</v>
      </c>
      <c r="Q57" s="18"/>
      <c r="R57" s="9">
        <v>0</v>
      </c>
      <c r="S57" s="9">
        <v>0</v>
      </c>
      <c r="T57" s="19"/>
      <c r="U57" s="9"/>
      <c r="V57" s="9"/>
      <c r="W57" s="9"/>
      <c r="X57" s="18"/>
      <c r="Y57" s="9"/>
      <c r="Z57" s="18"/>
      <c r="AA57" s="9"/>
      <c r="AB57" s="9"/>
      <c r="AC57" s="20">
        <v>5</v>
      </c>
      <c r="AD57" s="21" t="s">
        <v>180</v>
      </c>
      <c r="AE57" s="21" t="s">
        <v>173</v>
      </c>
      <c r="AF57" s="22">
        <v>1</v>
      </c>
      <c r="AG57" s="22">
        <v>0</v>
      </c>
      <c r="AH57" s="23">
        <v>43466</v>
      </c>
      <c r="AI57" s="23">
        <v>43830</v>
      </c>
      <c r="AJ57" s="84"/>
      <c r="AK57" s="33"/>
      <c r="AL57" s="26" t="s">
        <v>57</v>
      </c>
    </row>
    <row r="58" spans="1:46" ht="39" customHeight="1" x14ac:dyDescent="0.25">
      <c r="A58" s="228" t="s">
        <v>32</v>
      </c>
      <c r="B58" s="91" t="s">
        <v>53</v>
      </c>
      <c r="C58" s="91" t="s">
        <v>169</v>
      </c>
      <c r="D58" s="12">
        <v>40</v>
      </c>
      <c r="E58" s="81" t="s">
        <v>174</v>
      </c>
      <c r="F58" s="82" t="s">
        <v>175</v>
      </c>
      <c r="G58" s="92" t="s">
        <v>176</v>
      </c>
      <c r="H58" s="92" t="s">
        <v>37</v>
      </c>
      <c r="I58" s="92">
        <v>50</v>
      </c>
      <c r="J58" s="16">
        <v>15</v>
      </c>
      <c r="K58" s="19"/>
      <c r="L58" s="9">
        <v>0</v>
      </c>
      <c r="M58" s="9">
        <v>0</v>
      </c>
      <c r="N58" s="9">
        <v>0</v>
      </c>
      <c r="O58" s="18"/>
      <c r="P58" s="9">
        <v>0</v>
      </c>
      <c r="Q58" s="18"/>
      <c r="R58" s="9">
        <v>0</v>
      </c>
      <c r="S58" s="9">
        <v>0</v>
      </c>
      <c r="T58" s="19"/>
      <c r="U58" s="9"/>
      <c r="V58" s="9"/>
      <c r="W58" s="9"/>
      <c r="X58" s="18"/>
      <c r="Y58" s="9"/>
      <c r="Z58" s="18"/>
      <c r="AA58" s="9"/>
      <c r="AB58" s="9"/>
      <c r="AC58" s="20">
        <v>6</v>
      </c>
      <c r="AD58" s="21" t="s">
        <v>181</v>
      </c>
      <c r="AE58" s="21"/>
      <c r="AF58" s="22"/>
      <c r="AG58" s="22"/>
      <c r="AH58" s="23"/>
      <c r="AI58" s="23"/>
      <c r="AJ58" s="107">
        <v>55066520</v>
      </c>
      <c r="AK58" s="33"/>
      <c r="AL58" s="26" t="s">
        <v>57</v>
      </c>
    </row>
    <row r="59" spans="1:46" ht="39" customHeight="1" x14ac:dyDescent="0.25">
      <c r="A59" s="228" t="s">
        <v>32</v>
      </c>
      <c r="B59" s="91" t="s">
        <v>115</v>
      </c>
      <c r="C59" s="91" t="s">
        <v>169</v>
      </c>
      <c r="D59" s="12">
        <v>41</v>
      </c>
      <c r="E59" s="81" t="s">
        <v>182</v>
      </c>
      <c r="F59" s="82" t="s">
        <v>183</v>
      </c>
      <c r="G59" s="92">
        <v>1</v>
      </c>
      <c r="H59" s="92" t="s">
        <v>43</v>
      </c>
      <c r="I59" s="92">
        <v>4</v>
      </c>
      <c r="J59" s="16">
        <v>1</v>
      </c>
      <c r="K59" s="19">
        <f>+L59+M59+N59+P59+Q59+R59+S59</f>
        <v>80000000</v>
      </c>
      <c r="L59" s="9">
        <v>80000000</v>
      </c>
      <c r="M59" s="9">
        <v>0</v>
      </c>
      <c r="N59" s="9">
        <v>0</v>
      </c>
      <c r="O59" s="18"/>
      <c r="P59" s="9">
        <v>0</v>
      </c>
      <c r="Q59" s="18"/>
      <c r="R59" s="9">
        <v>0</v>
      </c>
      <c r="S59" s="9">
        <v>0</v>
      </c>
      <c r="T59" s="19">
        <f>+U59+V59+W59+Y59+Z59+AA59+AB59</f>
        <v>80000000</v>
      </c>
      <c r="U59" s="229">
        <v>80000000</v>
      </c>
      <c r="V59" s="229"/>
      <c r="W59" s="229"/>
      <c r="X59" s="229"/>
      <c r="Y59" s="229"/>
      <c r="Z59" s="229"/>
      <c r="AA59" s="229"/>
      <c r="AB59" s="229"/>
      <c r="AC59" s="20">
        <v>1</v>
      </c>
      <c r="AD59" s="21" t="s">
        <v>184</v>
      </c>
      <c r="AE59" s="21" t="s">
        <v>39</v>
      </c>
      <c r="AF59" s="22">
        <v>100</v>
      </c>
      <c r="AG59" s="22">
        <v>50</v>
      </c>
      <c r="AH59" s="23">
        <v>43466</v>
      </c>
      <c r="AI59" s="23">
        <v>43830</v>
      </c>
      <c r="AJ59" s="32">
        <v>80000000</v>
      </c>
      <c r="AK59" s="33">
        <v>80000000</v>
      </c>
      <c r="AL59" s="26" t="s">
        <v>118</v>
      </c>
    </row>
    <row r="60" spans="1:46" ht="39" customHeight="1" x14ac:dyDescent="0.25">
      <c r="A60" s="228" t="s">
        <v>32</v>
      </c>
      <c r="B60" s="91" t="s">
        <v>115</v>
      </c>
      <c r="C60" s="91" t="s">
        <v>169</v>
      </c>
      <c r="D60" s="12">
        <v>41</v>
      </c>
      <c r="E60" s="81" t="s">
        <v>182</v>
      </c>
      <c r="F60" s="82" t="s">
        <v>183</v>
      </c>
      <c r="G60" s="92">
        <v>1</v>
      </c>
      <c r="H60" s="92" t="s">
        <v>43</v>
      </c>
      <c r="I60" s="92">
        <v>4</v>
      </c>
      <c r="J60" s="16">
        <v>1</v>
      </c>
      <c r="K60" s="19"/>
      <c r="L60" s="9">
        <v>0</v>
      </c>
      <c r="M60" s="9">
        <v>0</v>
      </c>
      <c r="N60" s="9">
        <v>0</v>
      </c>
      <c r="O60" s="18"/>
      <c r="P60" s="9">
        <v>0</v>
      </c>
      <c r="Q60" s="18"/>
      <c r="R60" s="9">
        <v>0</v>
      </c>
      <c r="S60" s="9">
        <v>0</v>
      </c>
      <c r="T60" s="19"/>
      <c r="U60" s="9"/>
      <c r="V60" s="9"/>
      <c r="W60" s="9"/>
      <c r="X60" s="18"/>
      <c r="Y60" s="9"/>
      <c r="Z60" s="18"/>
      <c r="AA60" s="9"/>
      <c r="AB60" s="9"/>
      <c r="AC60" s="20">
        <v>2</v>
      </c>
      <c r="AD60" s="21" t="s">
        <v>185</v>
      </c>
      <c r="AE60" s="21" t="s">
        <v>39</v>
      </c>
      <c r="AF60" s="22">
        <v>100</v>
      </c>
      <c r="AG60" s="22">
        <v>0</v>
      </c>
      <c r="AH60" s="23">
        <v>43466</v>
      </c>
      <c r="AI60" s="23">
        <v>43830</v>
      </c>
      <c r="AJ60" s="32">
        <v>0</v>
      </c>
      <c r="AK60" s="33"/>
      <c r="AL60" s="26" t="s">
        <v>118</v>
      </c>
    </row>
    <row r="61" spans="1:46" ht="39" customHeight="1" x14ac:dyDescent="0.25">
      <c r="A61" s="228" t="s">
        <v>32</v>
      </c>
      <c r="B61" s="91" t="s">
        <v>95</v>
      </c>
      <c r="C61" s="91" t="s">
        <v>169</v>
      </c>
      <c r="D61" s="12">
        <v>44</v>
      </c>
      <c r="E61" s="81" t="s">
        <v>186</v>
      </c>
      <c r="F61" s="82" t="s">
        <v>187</v>
      </c>
      <c r="G61" s="92">
        <v>0</v>
      </c>
      <c r="H61" s="92" t="s">
        <v>37</v>
      </c>
      <c r="I61" s="92">
        <v>1500</v>
      </c>
      <c r="J61" s="16">
        <v>540</v>
      </c>
      <c r="K61" s="19">
        <f>+L61+M61+N61+P61+Q61+R61+S61</f>
        <v>0</v>
      </c>
      <c r="L61" s="9">
        <v>0</v>
      </c>
      <c r="M61" s="9">
        <v>0</v>
      </c>
      <c r="N61" s="9">
        <v>0</v>
      </c>
      <c r="O61" s="18"/>
      <c r="P61" s="9">
        <v>0</v>
      </c>
      <c r="Q61" s="18"/>
      <c r="R61" s="9">
        <v>0</v>
      </c>
      <c r="S61" s="9">
        <v>0</v>
      </c>
      <c r="T61" s="19">
        <f>+U61+V61+W61+Y61+Z61+AA61+AB61</f>
        <v>0</v>
      </c>
      <c r="U61" s="9"/>
      <c r="V61" s="9"/>
      <c r="W61" s="9"/>
      <c r="X61" s="18"/>
      <c r="Y61" s="9"/>
      <c r="Z61" s="18"/>
      <c r="AA61" s="9"/>
      <c r="AB61" s="9"/>
      <c r="AC61" s="20">
        <v>1</v>
      </c>
      <c r="AD61" s="21"/>
      <c r="AE61" s="21"/>
      <c r="AF61" s="22"/>
      <c r="AG61" s="22"/>
      <c r="AH61" s="23"/>
      <c r="AI61" s="23"/>
      <c r="AJ61" s="32"/>
      <c r="AK61" s="33"/>
      <c r="AL61" s="26" t="s">
        <v>40</v>
      </c>
    </row>
    <row r="62" spans="1:46" ht="39" customHeight="1" x14ac:dyDescent="0.25">
      <c r="A62" s="228" t="s">
        <v>32</v>
      </c>
      <c r="B62" s="91" t="s">
        <v>53</v>
      </c>
      <c r="C62" s="91" t="s">
        <v>169</v>
      </c>
      <c r="D62" s="12">
        <v>45</v>
      </c>
      <c r="E62" s="81" t="s">
        <v>188</v>
      </c>
      <c r="F62" s="82" t="s">
        <v>189</v>
      </c>
      <c r="G62" s="92">
        <v>13</v>
      </c>
      <c r="H62" s="92" t="s">
        <v>37</v>
      </c>
      <c r="I62" s="92">
        <v>20</v>
      </c>
      <c r="J62" s="16">
        <v>8</v>
      </c>
      <c r="K62" s="19">
        <f>+L62+M62+N62+P62+Q62+R62+S62</f>
        <v>0</v>
      </c>
      <c r="L62" s="9">
        <v>0</v>
      </c>
      <c r="M62" s="9">
        <v>0</v>
      </c>
      <c r="N62" s="9">
        <v>0</v>
      </c>
      <c r="O62" s="18"/>
      <c r="P62" s="9">
        <v>0</v>
      </c>
      <c r="Q62" s="18"/>
      <c r="R62" s="9">
        <v>0</v>
      </c>
      <c r="S62" s="9">
        <v>0</v>
      </c>
      <c r="T62" s="19">
        <f>+U62+V62+W62+Y62+Z62+AA62+AB62</f>
        <v>0</v>
      </c>
      <c r="U62" s="9"/>
      <c r="V62" s="9"/>
      <c r="W62" s="9"/>
      <c r="X62" s="18"/>
      <c r="Y62" s="9"/>
      <c r="Z62" s="18"/>
      <c r="AA62" s="9"/>
      <c r="AB62" s="9"/>
      <c r="AC62" s="20">
        <v>1</v>
      </c>
      <c r="AD62" s="21"/>
      <c r="AE62" s="21"/>
      <c r="AF62" s="22"/>
      <c r="AG62" s="22"/>
      <c r="AH62" s="23"/>
      <c r="AI62" s="23"/>
      <c r="AJ62" s="107"/>
      <c r="AK62" s="33"/>
      <c r="AL62" s="26" t="s">
        <v>57</v>
      </c>
    </row>
    <row r="63" spans="1:46" ht="39" customHeight="1" x14ac:dyDescent="0.25">
      <c r="A63" s="228" t="s">
        <v>32</v>
      </c>
      <c r="B63" s="91" t="s">
        <v>53</v>
      </c>
      <c r="C63" s="91" t="s">
        <v>169</v>
      </c>
      <c r="D63" s="12">
        <v>46</v>
      </c>
      <c r="E63" s="81" t="s">
        <v>190</v>
      </c>
      <c r="F63" s="82" t="s">
        <v>191</v>
      </c>
      <c r="G63" s="92">
        <v>1</v>
      </c>
      <c r="H63" s="92" t="s">
        <v>37</v>
      </c>
      <c r="I63" s="92">
        <v>1</v>
      </c>
      <c r="J63" s="16">
        <v>0.34</v>
      </c>
      <c r="K63" s="19">
        <f>+L63+M63+N63+P63+Q63+R63+S63</f>
        <v>66650000</v>
      </c>
      <c r="L63" s="9">
        <v>66650000</v>
      </c>
      <c r="M63" s="9">
        <v>0</v>
      </c>
      <c r="N63" s="9">
        <v>0</v>
      </c>
      <c r="O63" s="18">
        <v>0</v>
      </c>
      <c r="P63" s="9">
        <v>0</v>
      </c>
      <c r="Q63" s="18">
        <v>0</v>
      </c>
      <c r="R63" s="9">
        <v>0</v>
      </c>
      <c r="S63" s="9">
        <v>0</v>
      </c>
      <c r="T63" s="19">
        <f>+U63+V63+W63+Y63+Z63+AA63+AB63</f>
        <v>65503333.329999998</v>
      </c>
      <c r="U63" s="9">
        <v>65503333.329999998</v>
      </c>
      <c r="V63" s="9"/>
      <c r="W63" s="9"/>
      <c r="X63" s="18"/>
      <c r="Y63" s="9"/>
      <c r="Z63" s="18"/>
      <c r="AA63" s="9"/>
      <c r="AB63" s="9"/>
      <c r="AC63" s="20">
        <v>1</v>
      </c>
      <c r="AD63" s="21" t="s">
        <v>192</v>
      </c>
      <c r="AE63" s="21" t="s">
        <v>39</v>
      </c>
      <c r="AF63" s="22">
        <v>100</v>
      </c>
      <c r="AG63" s="22">
        <v>50</v>
      </c>
      <c r="AH63" s="23">
        <v>43490</v>
      </c>
      <c r="AI63" s="23">
        <v>43830</v>
      </c>
      <c r="AJ63" s="84">
        <v>45150000</v>
      </c>
      <c r="AK63" s="33">
        <v>45150000</v>
      </c>
      <c r="AL63" s="37" t="s">
        <v>57</v>
      </c>
      <c r="AM63" s="38"/>
      <c r="AN63" s="39"/>
      <c r="AO63" s="39"/>
      <c r="AP63" s="39"/>
      <c r="AQ63" s="39"/>
      <c r="AR63" s="39"/>
      <c r="AS63" s="39"/>
      <c r="AT63" s="40"/>
    </row>
    <row r="64" spans="1:46" ht="39" customHeight="1" x14ac:dyDescent="0.25">
      <c r="A64" s="228" t="s">
        <v>32</v>
      </c>
      <c r="B64" s="91" t="s">
        <v>53</v>
      </c>
      <c r="C64" s="91" t="s">
        <v>169</v>
      </c>
      <c r="D64" s="12">
        <v>46</v>
      </c>
      <c r="E64" s="81" t="s">
        <v>190</v>
      </c>
      <c r="F64" s="82" t="s">
        <v>191</v>
      </c>
      <c r="G64" s="92">
        <v>1</v>
      </c>
      <c r="H64" s="92" t="s">
        <v>37</v>
      </c>
      <c r="I64" s="92">
        <v>1</v>
      </c>
      <c r="J64" s="16">
        <v>0.34</v>
      </c>
      <c r="K64" s="19"/>
      <c r="L64" s="9">
        <v>0</v>
      </c>
      <c r="M64" s="9">
        <v>0</v>
      </c>
      <c r="N64" s="9">
        <v>0</v>
      </c>
      <c r="O64" s="18"/>
      <c r="P64" s="9">
        <v>0</v>
      </c>
      <c r="Q64" s="18"/>
      <c r="R64" s="9">
        <v>0</v>
      </c>
      <c r="S64" s="9">
        <v>0</v>
      </c>
      <c r="T64" s="19"/>
      <c r="U64" s="9"/>
      <c r="V64" s="9"/>
      <c r="W64" s="9"/>
      <c r="X64" s="18"/>
      <c r="Y64" s="9"/>
      <c r="Z64" s="18"/>
      <c r="AA64" s="9"/>
      <c r="AB64" s="9"/>
      <c r="AC64" s="20">
        <v>3</v>
      </c>
      <c r="AD64" s="21" t="s">
        <v>193</v>
      </c>
      <c r="AE64" s="21" t="s">
        <v>39</v>
      </c>
      <c r="AF64" s="22">
        <v>100</v>
      </c>
      <c r="AG64" s="22">
        <v>50</v>
      </c>
      <c r="AH64" s="23">
        <v>43466</v>
      </c>
      <c r="AI64" s="23">
        <v>43830</v>
      </c>
      <c r="AJ64" s="107">
        <v>21500000</v>
      </c>
      <c r="AK64" s="33">
        <v>20353333.329999998</v>
      </c>
      <c r="AL64" s="26" t="s">
        <v>57</v>
      </c>
    </row>
    <row r="65" spans="1:38" ht="39" customHeight="1" x14ac:dyDescent="0.25">
      <c r="A65" s="228" t="s">
        <v>32</v>
      </c>
      <c r="B65" s="91" t="s">
        <v>53</v>
      </c>
      <c r="C65" s="91" t="s">
        <v>169</v>
      </c>
      <c r="D65" s="12">
        <v>47</v>
      </c>
      <c r="E65" s="81" t="s">
        <v>194</v>
      </c>
      <c r="F65" s="82" t="s">
        <v>195</v>
      </c>
      <c r="G65" s="92">
        <v>0</v>
      </c>
      <c r="H65" s="92" t="s">
        <v>37</v>
      </c>
      <c r="I65" s="92">
        <v>8</v>
      </c>
      <c r="J65" s="16">
        <v>3.8</v>
      </c>
      <c r="K65" s="19">
        <f t="shared" ref="K65:K75" si="7">+L65+M65+N65+P65+Q65+R65+S65</f>
        <v>0</v>
      </c>
      <c r="L65" s="9">
        <v>0</v>
      </c>
      <c r="M65" s="9">
        <v>0</v>
      </c>
      <c r="N65" s="9">
        <v>0</v>
      </c>
      <c r="O65" s="18"/>
      <c r="P65" s="9">
        <v>0</v>
      </c>
      <c r="Q65" s="18"/>
      <c r="R65" s="9">
        <v>0</v>
      </c>
      <c r="S65" s="9">
        <v>0</v>
      </c>
      <c r="T65" s="19">
        <f t="shared" ref="T65:T75" si="8">+U65+V65+W65+Y65+Z65+AA65+AB65</f>
        <v>0</v>
      </c>
      <c r="U65" s="9"/>
      <c r="V65" s="9"/>
      <c r="W65" s="9"/>
      <c r="X65" s="18"/>
      <c r="Y65" s="9"/>
      <c r="Z65" s="18"/>
      <c r="AA65" s="9"/>
      <c r="AB65" s="9"/>
      <c r="AC65" s="20">
        <v>1</v>
      </c>
      <c r="AD65" s="21"/>
      <c r="AE65" s="21"/>
      <c r="AF65" s="44"/>
      <c r="AG65" s="22"/>
      <c r="AH65" s="23"/>
      <c r="AI65" s="23"/>
      <c r="AJ65" s="32"/>
      <c r="AK65" s="33"/>
      <c r="AL65" s="26" t="s">
        <v>157</v>
      </c>
    </row>
    <row r="66" spans="1:38" ht="39" customHeight="1" x14ac:dyDescent="0.25">
      <c r="A66" s="228" t="s">
        <v>32</v>
      </c>
      <c r="B66" s="91" t="s">
        <v>53</v>
      </c>
      <c r="C66" s="91" t="s">
        <v>169</v>
      </c>
      <c r="D66" s="12">
        <v>48</v>
      </c>
      <c r="E66" s="81" t="s">
        <v>196</v>
      </c>
      <c r="F66" s="82" t="s">
        <v>197</v>
      </c>
      <c r="G66" s="92">
        <v>0</v>
      </c>
      <c r="H66" s="92" t="s">
        <v>37</v>
      </c>
      <c r="I66" s="92">
        <v>1</v>
      </c>
      <c r="J66" s="16">
        <v>0.5</v>
      </c>
      <c r="K66" s="19">
        <f t="shared" si="7"/>
        <v>40000000</v>
      </c>
      <c r="L66" s="9">
        <v>40000000</v>
      </c>
      <c r="M66" s="9">
        <v>0</v>
      </c>
      <c r="N66" s="9">
        <v>0</v>
      </c>
      <c r="O66" s="18"/>
      <c r="P66" s="9">
        <v>0</v>
      </c>
      <c r="Q66" s="18"/>
      <c r="R66" s="9">
        <v>0</v>
      </c>
      <c r="S66" s="9">
        <v>0</v>
      </c>
      <c r="T66" s="19">
        <f t="shared" si="8"/>
        <v>0</v>
      </c>
      <c r="U66" s="9"/>
      <c r="V66" s="9"/>
      <c r="W66" s="9"/>
      <c r="X66" s="18"/>
      <c r="Y66" s="9"/>
      <c r="Z66" s="18"/>
      <c r="AA66" s="9"/>
      <c r="AB66" s="9"/>
      <c r="AC66" s="20">
        <v>1</v>
      </c>
      <c r="AD66" s="21" t="s">
        <v>198</v>
      </c>
      <c r="AE66" s="21" t="s">
        <v>39</v>
      </c>
      <c r="AF66" s="110">
        <v>1</v>
      </c>
      <c r="AG66" s="22">
        <v>80</v>
      </c>
      <c r="AH66" s="23">
        <v>43466</v>
      </c>
      <c r="AI66" s="23">
        <v>43830</v>
      </c>
      <c r="AJ66" s="32">
        <v>40000000</v>
      </c>
      <c r="AK66" s="33"/>
      <c r="AL66" s="26" t="s">
        <v>157</v>
      </c>
    </row>
    <row r="67" spans="1:38" ht="39" customHeight="1" x14ac:dyDescent="0.25">
      <c r="A67" s="228" t="s">
        <v>32</v>
      </c>
      <c r="B67" s="91" t="s">
        <v>53</v>
      </c>
      <c r="C67" s="91" t="s">
        <v>169</v>
      </c>
      <c r="D67" s="12">
        <v>49</v>
      </c>
      <c r="E67" s="81" t="s">
        <v>199</v>
      </c>
      <c r="F67" s="82" t="s">
        <v>200</v>
      </c>
      <c r="G67" s="92">
        <v>6</v>
      </c>
      <c r="H67" s="92" t="s">
        <v>37</v>
      </c>
      <c r="I67" s="92">
        <v>14</v>
      </c>
      <c r="J67" s="16">
        <v>0</v>
      </c>
      <c r="K67" s="19">
        <f t="shared" si="7"/>
        <v>0</v>
      </c>
      <c r="L67" s="9">
        <v>0</v>
      </c>
      <c r="M67" s="9">
        <v>0</v>
      </c>
      <c r="N67" s="9">
        <v>0</v>
      </c>
      <c r="O67" s="18"/>
      <c r="P67" s="9">
        <v>0</v>
      </c>
      <c r="Q67" s="18"/>
      <c r="R67" s="9">
        <v>0</v>
      </c>
      <c r="S67" s="9">
        <v>0</v>
      </c>
      <c r="T67" s="19">
        <f t="shared" si="8"/>
        <v>0</v>
      </c>
      <c r="U67" s="9"/>
      <c r="V67" s="9"/>
      <c r="W67" s="9"/>
      <c r="X67" s="18"/>
      <c r="Y67" s="9"/>
      <c r="Z67" s="18"/>
      <c r="AA67" s="9"/>
      <c r="AB67" s="9"/>
      <c r="AC67" s="20">
        <v>1</v>
      </c>
      <c r="AD67" s="21"/>
      <c r="AE67" s="21"/>
      <c r="AF67" s="22"/>
      <c r="AG67" s="22"/>
      <c r="AH67" s="23"/>
      <c r="AI67" s="23"/>
      <c r="AJ67" s="107"/>
      <c r="AK67" s="33"/>
      <c r="AL67" s="26" t="s">
        <v>57</v>
      </c>
    </row>
    <row r="68" spans="1:38" ht="39" customHeight="1" x14ac:dyDescent="0.25">
      <c r="A68" s="228" t="s">
        <v>32</v>
      </c>
      <c r="B68" s="91" t="s">
        <v>53</v>
      </c>
      <c r="C68" s="91" t="s">
        <v>169</v>
      </c>
      <c r="D68" s="12">
        <v>50</v>
      </c>
      <c r="E68" s="81" t="s">
        <v>201</v>
      </c>
      <c r="F68" s="82" t="s">
        <v>202</v>
      </c>
      <c r="G68" s="92">
        <v>0</v>
      </c>
      <c r="H68" s="92" t="s">
        <v>37</v>
      </c>
      <c r="I68" s="92">
        <v>20</v>
      </c>
      <c r="J68" s="16">
        <v>4</v>
      </c>
      <c r="K68" s="19">
        <f t="shared" si="7"/>
        <v>24150000</v>
      </c>
      <c r="L68" s="9">
        <v>24150000</v>
      </c>
      <c r="M68" s="9">
        <v>0</v>
      </c>
      <c r="N68" s="9">
        <v>0</v>
      </c>
      <c r="O68" s="18">
        <v>0</v>
      </c>
      <c r="P68" s="9">
        <v>0</v>
      </c>
      <c r="Q68" s="18">
        <v>0</v>
      </c>
      <c r="R68" s="9">
        <v>0</v>
      </c>
      <c r="S68" s="9">
        <v>0</v>
      </c>
      <c r="T68" s="19">
        <f t="shared" si="8"/>
        <v>24150000</v>
      </c>
      <c r="U68" s="9">
        <v>24150000</v>
      </c>
      <c r="V68" s="9"/>
      <c r="W68" s="9"/>
      <c r="X68" s="18"/>
      <c r="Y68" s="9"/>
      <c r="Z68" s="18"/>
      <c r="AA68" s="9"/>
      <c r="AB68" s="9"/>
      <c r="AC68" s="20">
        <v>1</v>
      </c>
      <c r="AD68" s="21" t="s">
        <v>203</v>
      </c>
      <c r="AE68" s="21" t="s">
        <v>39</v>
      </c>
      <c r="AF68" s="110">
        <v>1</v>
      </c>
      <c r="AG68" s="22">
        <v>50</v>
      </c>
      <c r="AH68" s="23">
        <v>43486</v>
      </c>
      <c r="AI68" s="23">
        <v>43814</v>
      </c>
      <c r="AJ68" s="32">
        <v>24150000</v>
      </c>
      <c r="AK68" s="33">
        <v>24150000</v>
      </c>
      <c r="AL68" s="26" t="s">
        <v>157</v>
      </c>
    </row>
    <row r="69" spans="1:38" ht="39" customHeight="1" x14ac:dyDescent="0.25">
      <c r="A69" s="228" t="s">
        <v>32</v>
      </c>
      <c r="B69" s="111" t="s">
        <v>53</v>
      </c>
      <c r="C69" s="111" t="s">
        <v>204</v>
      </c>
      <c r="D69" s="12">
        <v>51</v>
      </c>
      <c r="E69" s="94" t="s">
        <v>205</v>
      </c>
      <c r="F69" s="95" t="s">
        <v>206</v>
      </c>
      <c r="G69" s="96">
        <v>0</v>
      </c>
      <c r="H69" s="96" t="s">
        <v>37</v>
      </c>
      <c r="I69" s="96">
        <v>1</v>
      </c>
      <c r="J69" s="16">
        <v>0.6</v>
      </c>
      <c r="K69" s="19">
        <f t="shared" si="7"/>
        <v>6208701921</v>
      </c>
      <c r="L69" s="9">
        <v>6208701921</v>
      </c>
      <c r="M69" s="9">
        <v>0</v>
      </c>
      <c r="N69" s="9">
        <v>0</v>
      </c>
      <c r="O69" s="18">
        <v>0</v>
      </c>
      <c r="P69" s="9">
        <v>0</v>
      </c>
      <c r="Q69" s="18">
        <v>0</v>
      </c>
      <c r="R69" s="9">
        <v>0</v>
      </c>
      <c r="S69" s="9">
        <v>0</v>
      </c>
      <c r="T69" s="19">
        <f t="shared" si="8"/>
        <v>6181943912.1900005</v>
      </c>
      <c r="U69" s="9">
        <f>4018691000+1973241991.19+179425436+10585485</f>
        <v>6181943912.1900005</v>
      </c>
      <c r="V69" s="9"/>
      <c r="W69" s="9"/>
      <c r="X69" s="9"/>
      <c r="Y69" s="9"/>
      <c r="Z69" s="9"/>
      <c r="AA69" s="9"/>
      <c r="AB69" s="9"/>
      <c r="AC69" s="20">
        <v>1</v>
      </c>
      <c r="AD69" s="21" t="s">
        <v>207</v>
      </c>
      <c r="AE69" s="21" t="s">
        <v>113</v>
      </c>
      <c r="AF69" s="22">
        <v>100</v>
      </c>
      <c r="AG69" s="22">
        <v>25</v>
      </c>
      <c r="AH69" s="23">
        <v>43466</v>
      </c>
      <c r="AI69" s="23">
        <v>43830</v>
      </c>
      <c r="AJ69" s="32">
        <v>6208701921</v>
      </c>
      <c r="AK69" s="33">
        <v>6181943912.1900005</v>
      </c>
      <c r="AL69" s="26" t="s">
        <v>63</v>
      </c>
    </row>
    <row r="70" spans="1:38" ht="39" customHeight="1" x14ac:dyDescent="0.25">
      <c r="A70" s="228" t="s">
        <v>32</v>
      </c>
      <c r="B70" s="111" t="s">
        <v>53</v>
      </c>
      <c r="C70" s="111" t="s">
        <v>204</v>
      </c>
      <c r="D70" s="12">
        <v>52</v>
      </c>
      <c r="E70" s="94" t="s">
        <v>208</v>
      </c>
      <c r="F70" s="111" t="s">
        <v>209</v>
      </c>
      <c r="G70" s="96">
        <v>0</v>
      </c>
      <c r="H70" s="96" t="s">
        <v>37</v>
      </c>
      <c r="I70" s="96">
        <v>1</v>
      </c>
      <c r="J70" s="16">
        <v>0.34</v>
      </c>
      <c r="K70" s="19">
        <f t="shared" si="7"/>
        <v>0</v>
      </c>
      <c r="L70" s="9">
        <v>0</v>
      </c>
      <c r="M70" s="9">
        <v>0</v>
      </c>
      <c r="N70" s="9">
        <v>0</v>
      </c>
      <c r="O70" s="18"/>
      <c r="P70" s="9">
        <v>0</v>
      </c>
      <c r="Q70" s="18"/>
      <c r="R70" s="9">
        <v>0</v>
      </c>
      <c r="S70" s="9">
        <v>0</v>
      </c>
      <c r="T70" s="19">
        <f t="shared" si="8"/>
        <v>0</v>
      </c>
      <c r="U70" s="9"/>
      <c r="V70" s="9"/>
      <c r="W70" s="9"/>
      <c r="X70" s="18"/>
      <c r="Y70" s="9"/>
      <c r="Z70" s="18"/>
      <c r="AA70" s="9"/>
      <c r="AB70" s="9"/>
      <c r="AC70" s="20">
        <v>1</v>
      </c>
      <c r="AD70" s="21"/>
      <c r="AE70" s="21"/>
      <c r="AF70" s="22"/>
      <c r="AG70" s="22"/>
      <c r="AH70" s="23"/>
      <c r="AI70" s="23"/>
      <c r="AJ70" s="32"/>
      <c r="AK70" s="33"/>
      <c r="AL70" s="26" t="s">
        <v>63</v>
      </c>
    </row>
    <row r="71" spans="1:38" ht="39" customHeight="1" x14ac:dyDescent="0.25">
      <c r="A71" s="228" t="s">
        <v>32</v>
      </c>
      <c r="B71" s="91" t="s">
        <v>53</v>
      </c>
      <c r="C71" s="91" t="s">
        <v>204</v>
      </c>
      <c r="D71" s="12">
        <v>53</v>
      </c>
      <c r="E71" s="81" t="s">
        <v>210</v>
      </c>
      <c r="F71" s="82" t="s">
        <v>211</v>
      </c>
      <c r="G71" s="92">
        <v>0</v>
      </c>
      <c r="H71" s="92" t="s">
        <v>37</v>
      </c>
      <c r="I71" s="92">
        <v>1</v>
      </c>
      <c r="J71" s="16">
        <v>0.5</v>
      </c>
      <c r="K71" s="19">
        <f t="shared" si="7"/>
        <v>15000000</v>
      </c>
      <c r="L71" s="9">
        <v>15000000</v>
      </c>
      <c r="M71" s="9">
        <v>0</v>
      </c>
      <c r="N71" s="9">
        <v>0</v>
      </c>
      <c r="O71" s="18"/>
      <c r="P71" s="9">
        <v>0</v>
      </c>
      <c r="Q71" s="18"/>
      <c r="R71" s="9">
        <v>0</v>
      </c>
      <c r="S71" s="9">
        <v>0</v>
      </c>
      <c r="T71" s="19">
        <f t="shared" si="8"/>
        <v>0</v>
      </c>
      <c r="U71" s="9"/>
      <c r="V71" s="9"/>
      <c r="W71" s="9"/>
      <c r="X71" s="18"/>
      <c r="Y71" s="9"/>
      <c r="Z71" s="18"/>
      <c r="AA71" s="9"/>
      <c r="AB71" s="9"/>
      <c r="AC71" s="20">
        <v>1</v>
      </c>
      <c r="AD71" s="21" t="s">
        <v>212</v>
      </c>
      <c r="AE71" s="21" t="s">
        <v>39</v>
      </c>
      <c r="AF71" s="22">
        <v>5</v>
      </c>
      <c r="AG71" s="22">
        <v>2.5</v>
      </c>
      <c r="AH71" s="23">
        <v>43466</v>
      </c>
      <c r="AI71" s="23">
        <v>43830</v>
      </c>
      <c r="AJ71" s="84">
        <v>15000000</v>
      </c>
      <c r="AK71" s="33"/>
      <c r="AL71" s="26" t="s">
        <v>57</v>
      </c>
    </row>
    <row r="72" spans="1:38" ht="39" customHeight="1" x14ac:dyDescent="0.25">
      <c r="A72" s="228" t="s">
        <v>32</v>
      </c>
      <c r="B72" s="91" t="s">
        <v>53</v>
      </c>
      <c r="C72" s="91" t="s">
        <v>204</v>
      </c>
      <c r="D72" s="12">
        <v>54</v>
      </c>
      <c r="E72" s="81" t="s">
        <v>213</v>
      </c>
      <c r="F72" s="82" t="s">
        <v>214</v>
      </c>
      <c r="G72" s="92">
        <v>12</v>
      </c>
      <c r="H72" s="92" t="s">
        <v>37</v>
      </c>
      <c r="I72" s="92">
        <v>15</v>
      </c>
      <c r="J72" s="16">
        <v>0</v>
      </c>
      <c r="K72" s="19">
        <f t="shared" si="7"/>
        <v>0</v>
      </c>
      <c r="L72" s="9">
        <v>0</v>
      </c>
      <c r="M72" s="9">
        <v>0</v>
      </c>
      <c r="N72" s="9">
        <v>0</v>
      </c>
      <c r="O72" s="18"/>
      <c r="P72" s="9">
        <v>0</v>
      </c>
      <c r="Q72" s="18"/>
      <c r="R72" s="9">
        <v>0</v>
      </c>
      <c r="S72" s="9">
        <v>0</v>
      </c>
      <c r="T72" s="19">
        <f t="shared" si="8"/>
        <v>0</v>
      </c>
      <c r="U72" s="9"/>
      <c r="V72" s="9"/>
      <c r="W72" s="9"/>
      <c r="X72" s="18"/>
      <c r="Y72" s="9"/>
      <c r="Z72" s="18"/>
      <c r="AA72" s="9"/>
      <c r="AB72" s="9"/>
      <c r="AC72" s="20">
        <v>1</v>
      </c>
      <c r="AD72" s="21"/>
      <c r="AE72" s="21"/>
      <c r="AF72" s="22"/>
      <c r="AG72" s="22"/>
      <c r="AH72" s="23"/>
      <c r="AI72" s="23"/>
      <c r="AJ72" s="107"/>
      <c r="AK72" s="33"/>
      <c r="AL72" s="26" t="s">
        <v>57</v>
      </c>
    </row>
    <row r="73" spans="1:38" ht="39" customHeight="1" x14ac:dyDescent="0.25">
      <c r="A73" s="228" t="s">
        <v>32</v>
      </c>
      <c r="B73" s="91" t="s">
        <v>53</v>
      </c>
      <c r="C73" s="91" t="s">
        <v>204</v>
      </c>
      <c r="D73" s="12" t="s">
        <v>215</v>
      </c>
      <c r="E73" s="81" t="s">
        <v>216</v>
      </c>
      <c r="F73" s="82" t="s">
        <v>214</v>
      </c>
      <c r="G73" s="92">
        <v>12</v>
      </c>
      <c r="H73" s="92" t="s">
        <v>43</v>
      </c>
      <c r="I73" s="92">
        <v>12</v>
      </c>
      <c r="J73" s="16">
        <v>12</v>
      </c>
      <c r="K73" s="19">
        <f t="shared" si="7"/>
        <v>570000000</v>
      </c>
      <c r="L73" s="9">
        <v>570000000</v>
      </c>
      <c r="M73" s="9">
        <v>0</v>
      </c>
      <c r="N73" s="9">
        <v>0</v>
      </c>
      <c r="O73" s="18"/>
      <c r="P73" s="9">
        <v>0</v>
      </c>
      <c r="Q73" s="18"/>
      <c r="R73" s="9">
        <v>0</v>
      </c>
      <c r="S73" s="9">
        <v>0</v>
      </c>
      <c r="T73" s="19">
        <f t="shared" si="8"/>
        <v>485302833</v>
      </c>
      <c r="U73" s="9">
        <v>485302833</v>
      </c>
      <c r="V73" s="9"/>
      <c r="W73" s="9"/>
      <c r="X73" s="18"/>
      <c r="Y73" s="9"/>
      <c r="Z73" s="18"/>
      <c r="AA73" s="9"/>
      <c r="AB73" s="9"/>
      <c r="AC73" s="20">
        <v>1</v>
      </c>
      <c r="AD73" s="21" t="s">
        <v>217</v>
      </c>
      <c r="AE73" s="21" t="s">
        <v>82</v>
      </c>
      <c r="AF73" s="22">
        <v>12</v>
      </c>
      <c r="AG73" s="22">
        <v>12</v>
      </c>
      <c r="AH73" s="23">
        <v>43480</v>
      </c>
      <c r="AI73" s="23">
        <v>43814</v>
      </c>
      <c r="AJ73" s="84">
        <v>570000000</v>
      </c>
      <c r="AK73" s="33">
        <v>485302833</v>
      </c>
      <c r="AL73" s="26" t="s">
        <v>57</v>
      </c>
    </row>
    <row r="74" spans="1:38" ht="39" customHeight="1" x14ac:dyDescent="0.25">
      <c r="A74" s="228" t="s">
        <v>32</v>
      </c>
      <c r="B74" s="91" t="s">
        <v>53</v>
      </c>
      <c r="C74" s="91" t="s">
        <v>204</v>
      </c>
      <c r="D74" s="12" t="s">
        <v>218</v>
      </c>
      <c r="E74" s="81" t="s">
        <v>219</v>
      </c>
      <c r="F74" s="82" t="s">
        <v>214</v>
      </c>
      <c r="G74" s="92">
        <v>12</v>
      </c>
      <c r="H74" s="92" t="s">
        <v>43</v>
      </c>
      <c r="I74" s="92">
        <v>3</v>
      </c>
      <c r="J74" s="16">
        <v>3</v>
      </c>
      <c r="K74" s="19">
        <f t="shared" si="7"/>
        <v>0</v>
      </c>
      <c r="L74" s="9">
        <v>0</v>
      </c>
      <c r="M74" s="9">
        <v>0</v>
      </c>
      <c r="N74" s="9">
        <v>0</v>
      </c>
      <c r="O74" s="18"/>
      <c r="P74" s="9">
        <v>0</v>
      </c>
      <c r="Q74" s="18"/>
      <c r="R74" s="9">
        <v>0</v>
      </c>
      <c r="S74" s="9">
        <v>0</v>
      </c>
      <c r="T74" s="19">
        <f t="shared" si="8"/>
        <v>0</v>
      </c>
      <c r="U74" s="9"/>
      <c r="V74" s="9"/>
      <c r="W74" s="9"/>
      <c r="X74" s="18"/>
      <c r="Y74" s="9"/>
      <c r="Z74" s="18"/>
      <c r="AA74" s="9"/>
      <c r="AB74" s="9"/>
      <c r="AC74" s="20">
        <v>1</v>
      </c>
      <c r="AD74" s="21"/>
      <c r="AE74" s="21"/>
      <c r="AF74" s="22"/>
      <c r="AG74" s="22"/>
      <c r="AH74" s="23"/>
      <c r="AI74" s="23"/>
      <c r="AJ74" s="107"/>
      <c r="AK74" s="33"/>
      <c r="AL74" s="26" t="s">
        <v>57</v>
      </c>
    </row>
    <row r="75" spans="1:38" ht="39" customHeight="1" x14ac:dyDescent="0.25">
      <c r="A75" s="228" t="s">
        <v>32</v>
      </c>
      <c r="B75" s="91" t="s">
        <v>53</v>
      </c>
      <c r="C75" s="91" t="s">
        <v>204</v>
      </c>
      <c r="D75" s="12">
        <v>55</v>
      </c>
      <c r="E75" s="81" t="s">
        <v>220</v>
      </c>
      <c r="F75" s="82" t="s">
        <v>221</v>
      </c>
      <c r="G75" s="92">
        <v>0</v>
      </c>
      <c r="H75" s="92" t="s">
        <v>37</v>
      </c>
      <c r="I75" s="92">
        <v>1</v>
      </c>
      <c r="J75" s="16">
        <v>0.25</v>
      </c>
      <c r="K75" s="19">
        <f t="shared" si="7"/>
        <v>2555001007</v>
      </c>
      <c r="L75" s="9">
        <v>2436533420</v>
      </c>
      <c r="M75" s="9">
        <v>0</v>
      </c>
      <c r="N75" s="9">
        <v>0</v>
      </c>
      <c r="O75" s="18">
        <v>0</v>
      </c>
      <c r="P75" s="9">
        <v>118467587</v>
      </c>
      <c r="Q75" s="18">
        <v>0</v>
      </c>
      <c r="R75" s="9">
        <v>0</v>
      </c>
      <c r="S75" s="9">
        <v>0</v>
      </c>
      <c r="T75" s="19">
        <f t="shared" si="8"/>
        <v>1471976057</v>
      </c>
      <c r="U75" s="229">
        <v>1398966500</v>
      </c>
      <c r="V75" s="9"/>
      <c r="W75" s="9"/>
      <c r="X75" s="18"/>
      <c r="Y75" s="9">
        <v>73009557</v>
      </c>
      <c r="Z75" s="18"/>
      <c r="AA75" s="9"/>
      <c r="AB75" s="9"/>
      <c r="AC75" s="20">
        <v>1</v>
      </c>
      <c r="AD75" s="21" t="s">
        <v>222</v>
      </c>
      <c r="AE75" s="21" t="s">
        <v>223</v>
      </c>
      <c r="AF75" s="22">
        <v>100</v>
      </c>
      <c r="AG75" s="22">
        <v>50</v>
      </c>
      <c r="AH75" s="23">
        <v>43466</v>
      </c>
      <c r="AI75" s="23">
        <v>43830</v>
      </c>
      <c r="AJ75" s="84">
        <v>980557500</v>
      </c>
      <c r="AK75" s="33">
        <v>980557500</v>
      </c>
      <c r="AL75" s="26" t="s">
        <v>57</v>
      </c>
    </row>
    <row r="76" spans="1:38" ht="39" customHeight="1" x14ac:dyDescent="0.25">
      <c r="A76" s="228" t="s">
        <v>32</v>
      </c>
      <c r="B76" s="91" t="s">
        <v>53</v>
      </c>
      <c r="C76" s="91" t="s">
        <v>204</v>
      </c>
      <c r="D76" s="12">
        <v>55</v>
      </c>
      <c r="E76" s="81" t="s">
        <v>220</v>
      </c>
      <c r="F76" s="82" t="s">
        <v>221</v>
      </c>
      <c r="G76" s="92">
        <v>0</v>
      </c>
      <c r="H76" s="92" t="s">
        <v>37</v>
      </c>
      <c r="I76" s="92">
        <v>1</v>
      </c>
      <c r="J76" s="16">
        <v>0.25</v>
      </c>
      <c r="K76" s="19"/>
      <c r="L76" s="9">
        <v>0</v>
      </c>
      <c r="M76" s="9">
        <v>0</v>
      </c>
      <c r="N76" s="9">
        <v>0</v>
      </c>
      <c r="O76" s="18"/>
      <c r="P76" s="9">
        <v>0</v>
      </c>
      <c r="Q76" s="18"/>
      <c r="R76" s="9">
        <v>0</v>
      </c>
      <c r="S76" s="9">
        <v>0</v>
      </c>
      <c r="T76" s="19"/>
      <c r="U76" s="9"/>
      <c r="V76" s="9"/>
      <c r="W76" s="9"/>
      <c r="X76" s="18"/>
      <c r="Y76" s="9"/>
      <c r="Z76" s="18"/>
      <c r="AA76" s="9"/>
      <c r="AB76" s="9"/>
      <c r="AC76" s="20">
        <v>2</v>
      </c>
      <c r="AD76" s="21" t="s">
        <v>224</v>
      </c>
      <c r="AE76" s="21" t="s">
        <v>223</v>
      </c>
      <c r="AF76" s="22">
        <v>100</v>
      </c>
      <c r="AG76" s="22">
        <v>50</v>
      </c>
      <c r="AH76" s="23">
        <v>43466</v>
      </c>
      <c r="AI76" s="23">
        <v>43830</v>
      </c>
      <c r="AJ76" s="84">
        <v>37290000</v>
      </c>
      <c r="AK76" s="33">
        <v>37290000</v>
      </c>
      <c r="AL76" s="26" t="s">
        <v>57</v>
      </c>
    </row>
    <row r="77" spans="1:38" ht="39" customHeight="1" x14ac:dyDescent="0.25">
      <c r="A77" s="228" t="s">
        <v>32</v>
      </c>
      <c r="B77" s="91" t="s">
        <v>53</v>
      </c>
      <c r="C77" s="91" t="s">
        <v>204</v>
      </c>
      <c r="D77" s="12">
        <v>55</v>
      </c>
      <c r="E77" s="81" t="s">
        <v>220</v>
      </c>
      <c r="F77" s="82" t="s">
        <v>221</v>
      </c>
      <c r="G77" s="92">
        <v>0</v>
      </c>
      <c r="H77" s="92" t="s">
        <v>37</v>
      </c>
      <c r="I77" s="92">
        <v>1</v>
      </c>
      <c r="J77" s="16">
        <v>0.25</v>
      </c>
      <c r="K77" s="19"/>
      <c r="L77" s="9">
        <v>0</v>
      </c>
      <c r="M77" s="9">
        <v>0</v>
      </c>
      <c r="N77" s="9">
        <v>0</v>
      </c>
      <c r="O77" s="18"/>
      <c r="P77" s="9">
        <v>0</v>
      </c>
      <c r="Q77" s="18"/>
      <c r="R77" s="9">
        <v>0</v>
      </c>
      <c r="S77" s="9">
        <v>0</v>
      </c>
      <c r="T77" s="19"/>
      <c r="U77" s="9"/>
      <c r="V77" s="9"/>
      <c r="W77" s="9"/>
      <c r="X77" s="18"/>
      <c r="Y77" s="9"/>
      <c r="Z77" s="18"/>
      <c r="AA77" s="9"/>
      <c r="AB77" s="9"/>
      <c r="AC77" s="20">
        <v>4</v>
      </c>
      <c r="AD77" s="21" t="s">
        <v>225</v>
      </c>
      <c r="AE77" s="21" t="s">
        <v>134</v>
      </c>
      <c r="AF77" s="22">
        <v>1</v>
      </c>
      <c r="AG77" s="22">
        <v>0</v>
      </c>
      <c r="AH77" s="23">
        <v>43466</v>
      </c>
      <c r="AI77" s="23">
        <v>43830</v>
      </c>
      <c r="AJ77" s="84">
        <v>100000000</v>
      </c>
      <c r="AK77" s="33"/>
      <c r="AL77" s="26" t="s">
        <v>57</v>
      </c>
    </row>
    <row r="78" spans="1:38" ht="39" customHeight="1" x14ac:dyDescent="0.25">
      <c r="A78" s="228" t="s">
        <v>32</v>
      </c>
      <c r="B78" s="91" t="s">
        <v>53</v>
      </c>
      <c r="C78" s="91" t="s">
        <v>204</v>
      </c>
      <c r="D78" s="12">
        <v>55</v>
      </c>
      <c r="E78" s="81" t="s">
        <v>220</v>
      </c>
      <c r="F78" s="82" t="s">
        <v>221</v>
      </c>
      <c r="G78" s="92">
        <v>0</v>
      </c>
      <c r="H78" s="92" t="s">
        <v>37</v>
      </c>
      <c r="I78" s="92">
        <v>1</v>
      </c>
      <c r="J78" s="16">
        <v>0.25</v>
      </c>
      <c r="K78" s="19"/>
      <c r="L78" s="9">
        <v>0</v>
      </c>
      <c r="M78" s="9">
        <v>0</v>
      </c>
      <c r="N78" s="9">
        <v>0</v>
      </c>
      <c r="O78" s="18"/>
      <c r="P78" s="9">
        <v>0</v>
      </c>
      <c r="Q78" s="18"/>
      <c r="R78" s="9">
        <v>0</v>
      </c>
      <c r="S78" s="9">
        <v>0</v>
      </c>
      <c r="T78" s="19"/>
      <c r="U78" s="9"/>
      <c r="V78" s="9"/>
      <c r="W78" s="9"/>
      <c r="X78" s="18"/>
      <c r="Y78" s="9"/>
      <c r="Z78" s="18"/>
      <c r="AA78" s="9"/>
      <c r="AB78" s="9"/>
      <c r="AC78" s="20">
        <v>5</v>
      </c>
      <c r="AD78" s="21" t="s">
        <v>226</v>
      </c>
      <c r="AE78" s="21" t="s">
        <v>134</v>
      </c>
      <c r="AF78" s="22">
        <v>1</v>
      </c>
      <c r="AG78" s="22">
        <v>0</v>
      </c>
      <c r="AH78" s="23">
        <v>43466</v>
      </c>
      <c r="AI78" s="23">
        <v>43830</v>
      </c>
      <c r="AJ78" s="84">
        <v>15000000</v>
      </c>
      <c r="AK78" s="33"/>
      <c r="AL78" s="26" t="s">
        <v>57</v>
      </c>
    </row>
    <row r="79" spans="1:38" ht="39" customHeight="1" x14ac:dyDescent="0.25">
      <c r="A79" s="228" t="s">
        <v>32</v>
      </c>
      <c r="B79" s="91" t="s">
        <v>53</v>
      </c>
      <c r="C79" s="91" t="s">
        <v>204</v>
      </c>
      <c r="D79" s="12">
        <v>55</v>
      </c>
      <c r="E79" s="81" t="s">
        <v>220</v>
      </c>
      <c r="F79" s="82" t="s">
        <v>221</v>
      </c>
      <c r="G79" s="92">
        <v>0</v>
      </c>
      <c r="H79" s="92" t="s">
        <v>37</v>
      </c>
      <c r="I79" s="92">
        <v>1</v>
      </c>
      <c r="J79" s="16">
        <v>0.25</v>
      </c>
      <c r="K79" s="19"/>
      <c r="L79" s="9">
        <v>0</v>
      </c>
      <c r="M79" s="9">
        <v>0</v>
      </c>
      <c r="N79" s="9">
        <v>0</v>
      </c>
      <c r="O79" s="18"/>
      <c r="P79" s="9">
        <v>0</v>
      </c>
      <c r="Q79" s="18"/>
      <c r="R79" s="9">
        <v>0</v>
      </c>
      <c r="S79" s="9">
        <v>0</v>
      </c>
      <c r="T79" s="19"/>
      <c r="U79" s="9"/>
      <c r="V79" s="9"/>
      <c r="W79" s="9"/>
      <c r="X79" s="18"/>
      <c r="Y79" s="9"/>
      <c r="Z79" s="18"/>
      <c r="AA79" s="9"/>
      <c r="AB79" s="9"/>
      <c r="AC79" s="20">
        <v>6</v>
      </c>
      <c r="AD79" s="21" t="s">
        <v>227</v>
      </c>
      <c r="AE79" s="21" t="s">
        <v>134</v>
      </c>
      <c r="AF79" s="22">
        <v>1</v>
      </c>
      <c r="AG79" s="22">
        <v>0</v>
      </c>
      <c r="AH79" s="23">
        <v>43466</v>
      </c>
      <c r="AI79" s="23">
        <v>43830</v>
      </c>
      <c r="AJ79" s="84">
        <v>20000000</v>
      </c>
      <c r="AK79" s="33"/>
      <c r="AL79" s="26" t="s">
        <v>57</v>
      </c>
    </row>
    <row r="80" spans="1:38" ht="39" customHeight="1" x14ac:dyDescent="0.25">
      <c r="A80" s="228" t="s">
        <v>32</v>
      </c>
      <c r="B80" s="91" t="s">
        <v>53</v>
      </c>
      <c r="C80" s="91" t="s">
        <v>204</v>
      </c>
      <c r="D80" s="12">
        <v>55</v>
      </c>
      <c r="E80" s="81" t="s">
        <v>220</v>
      </c>
      <c r="F80" s="82" t="s">
        <v>221</v>
      </c>
      <c r="G80" s="92">
        <v>0</v>
      </c>
      <c r="H80" s="92" t="s">
        <v>37</v>
      </c>
      <c r="I80" s="92">
        <v>1</v>
      </c>
      <c r="J80" s="16">
        <v>0.25</v>
      </c>
      <c r="K80" s="19"/>
      <c r="L80" s="9">
        <v>0</v>
      </c>
      <c r="M80" s="9">
        <v>0</v>
      </c>
      <c r="N80" s="9">
        <v>0</v>
      </c>
      <c r="O80" s="18"/>
      <c r="P80" s="9">
        <v>0</v>
      </c>
      <c r="Q80" s="18"/>
      <c r="R80" s="9">
        <v>0</v>
      </c>
      <c r="S80" s="9">
        <v>0</v>
      </c>
      <c r="T80" s="19"/>
      <c r="U80" s="9"/>
      <c r="V80" s="9"/>
      <c r="W80" s="9"/>
      <c r="X80" s="18"/>
      <c r="Y80" s="9"/>
      <c r="Z80" s="18"/>
      <c r="AA80" s="9"/>
      <c r="AB80" s="9"/>
      <c r="AC80" s="20">
        <v>7</v>
      </c>
      <c r="AD80" s="21" t="s">
        <v>228</v>
      </c>
      <c r="AE80" s="21" t="s">
        <v>223</v>
      </c>
      <c r="AF80" s="22">
        <v>100</v>
      </c>
      <c r="AG80" s="22">
        <v>50</v>
      </c>
      <c r="AH80" s="23">
        <v>43511</v>
      </c>
      <c r="AI80" s="23">
        <v>43814</v>
      </c>
      <c r="AJ80" s="84">
        <v>90500000</v>
      </c>
      <c r="AK80" s="33">
        <v>90500000</v>
      </c>
      <c r="AL80" s="26" t="s">
        <v>57</v>
      </c>
    </row>
    <row r="81" spans="1:46" ht="39" customHeight="1" x14ac:dyDescent="0.25">
      <c r="A81" s="228" t="s">
        <v>32</v>
      </c>
      <c r="B81" s="91" t="s">
        <v>53</v>
      </c>
      <c r="C81" s="91" t="s">
        <v>204</v>
      </c>
      <c r="D81" s="12">
        <v>55</v>
      </c>
      <c r="E81" s="81" t="s">
        <v>220</v>
      </c>
      <c r="F81" s="82" t="s">
        <v>221</v>
      </c>
      <c r="G81" s="92">
        <v>0</v>
      </c>
      <c r="H81" s="92" t="s">
        <v>37</v>
      </c>
      <c r="I81" s="92">
        <v>1</v>
      </c>
      <c r="J81" s="16">
        <v>0.25</v>
      </c>
      <c r="K81" s="19"/>
      <c r="L81" s="9">
        <v>0</v>
      </c>
      <c r="M81" s="9">
        <v>0</v>
      </c>
      <c r="N81" s="9">
        <v>0</v>
      </c>
      <c r="O81" s="18"/>
      <c r="P81" s="9">
        <v>0</v>
      </c>
      <c r="Q81" s="18"/>
      <c r="R81" s="9">
        <v>0</v>
      </c>
      <c r="S81" s="9">
        <v>0</v>
      </c>
      <c r="T81" s="19"/>
      <c r="U81" s="9"/>
      <c r="V81" s="9"/>
      <c r="W81" s="9"/>
      <c r="X81" s="18"/>
      <c r="Y81" s="9"/>
      <c r="Z81" s="18"/>
      <c r="AA81" s="9"/>
      <c r="AB81" s="9"/>
      <c r="AC81" s="20">
        <v>8</v>
      </c>
      <c r="AD81" s="21" t="s">
        <v>229</v>
      </c>
      <c r="AE81" s="21" t="s">
        <v>223</v>
      </c>
      <c r="AF81" s="22">
        <v>100</v>
      </c>
      <c r="AG81" s="22">
        <v>50</v>
      </c>
      <c r="AH81" s="23">
        <v>43511</v>
      </c>
      <c r="AI81" s="23">
        <v>43814</v>
      </c>
      <c r="AJ81" s="84">
        <v>83748000</v>
      </c>
      <c r="AK81" s="33">
        <v>83757557</v>
      </c>
      <c r="AL81" s="26" t="s">
        <v>57</v>
      </c>
    </row>
    <row r="82" spans="1:46" ht="39" customHeight="1" x14ac:dyDescent="0.25">
      <c r="A82" s="228" t="s">
        <v>32</v>
      </c>
      <c r="B82" s="91" t="s">
        <v>53</v>
      </c>
      <c r="C82" s="91" t="s">
        <v>204</v>
      </c>
      <c r="D82" s="12">
        <v>55</v>
      </c>
      <c r="E82" s="81" t="s">
        <v>220</v>
      </c>
      <c r="F82" s="82" t="s">
        <v>221</v>
      </c>
      <c r="G82" s="92">
        <v>0</v>
      </c>
      <c r="H82" s="92" t="s">
        <v>37</v>
      </c>
      <c r="I82" s="92">
        <v>1</v>
      </c>
      <c r="J82" s="16">
        <v>0.25</v>
      </c>
      <c r="K82" s="19"/>
      <c r="L82" s="9">
        <v>0</v>
      </c>
      <c r="M82" s="9">
        <v>0</v>
      </c>
      <c r="N82" s="9">
        <v>0</v>
      </c>
      <c r="O82" s="18"/>
      <c r="P82" s="9">
        <v>0</v>
      </c>
      <c r="Q82" s="18"/>
      <c r="R82" s="9">
        <v>0</v>
      </c>
      <c r="S82" s="9">
        <v>0</v>
      </c>
      <c r="T82" s="19"/>
      <c r="U82" s="9"/>
      <c r="V82" s="9"/>
      <c r="W82" s="9"/>
      <c r="X82" s="18"/>
      <c r="Y82" s="9"/>
      <c r="Z82" s="18"/>
      <c r="AA82" s="9"/>
      <c r="AB82" s="9"/>
      <c r="AC82" s="20">
        <v>9</v>
      </c>
      <c r="AD82" s="21" t="s">
        <v>230</v>
      </c>
      <c r="AE82" s="21" t="s">
        <v>223</v>
      </c>
      <c r="AF82" s="22">
        <v>100</v>
      </c>
      <c r="AG82" s="22">
        <v>50</v>
      </c>
      <c r="AH82" s="23">
        <v>43556</v>
      </c>
      <c r="AI82" s="23">
        <v>43830</v>
      </c>
      <c r="AJ82" s="84">
        <v>288900000</v>
      </c>
      <c r="AK82" s="33">
        <v>279871000</v>
      </c>
      <c r="AL82" s="26" t="s">
        <v>57</v>
      </c>
    </row>
    <row r="83" spans="1:46" ht="39" customHeight="1" x14ac:dyDescent="0.25">
      <c r="A83" s="228" t="s">
        <v>32</v>
      </c>
      <c r="B83" s="91" t="s">
        <v>53</v>
      </c>
      <c r="C83" s="91" t="s">
        <v>204</v>
      </c>
      <c r="D83" s="12">
        <v>55</v>
      </c>
      <c r="E83" s="81" t="s">
        <v>220</v>
      </c>
      <c r="F83" s="82" t="s">
        <v>221</v>
      </c>
      <c r="G83" s="92">
        <v>0</v>
      </c>
      <c r="H83" s="92" t="s">
        <v>37</v>
      </c>
      <c r="I83" s="92">
        <v>1</v>
      </c>
      <c r="J83" s="16">
        <v>0.25</v>
      </c>
      <c r="K83" s="19"/>
      <c r="L83" s="9"/>
      <c r="M83" s="9"/>
      <c r="N83" s="9"/>
      <c r="O83" s="18"/>
      <c r="P83" s="9"/>
      <c r="Q83" s="18"/>
      <c r="R83" s="9"/>
      <c r="S83" s="9"/>
      <c r="T83" s="19"/>
      <c r="U83" s="9"/>
      <c r="V83" s="9"/>
      <c r="W83" s="9"/>
      <c r="X83" s="18"/>
      <c r="Y83" s="9"/>
      <c r="Z83" s="18"/>
      <c r="AA83" s="9"/>
      <c r="AB83" s="9"/>
      <c r="AC83" s="20"/>
      <c r="AD83" s="21" t="s">
        <v>181</v>
      </c>
      <c r="AE83" s="21"/>
      <c r="AF83" s="22"/>
      <c r="AG83" s="22"/>
      <c r="AH83" s="23"/>
      <c r="AI83" s="23"/>
      <c r="AJ83" s="84">
        <v>939005507</v>
      </c>
      <c r="AK83" s="33"/>
      <c r="AL83" s="26" t="s">
        <v>57</v>
      </c>
    </row>
    <row r="84" spans="1:46" ht="39" customHeight="1" x14ac:dyDescent="0.25">
      <c r="A84" s="228" t="s">
        <v>32</v>
      </c>
      <c r="B84" s="91" t="s">
        <v>53</v>
      </c>
      <c r="C84" s="91" t="s">
        <v>204</v>
      </c>
      <c r="D84" s="112">
        <v>56</v>
      </c>
      <c r="E84" s="81" t="s">
        <v>231</v>
      </c>
      <c r="F84" s="82" t="s">
        <v>232</v>
      </c>
      <c r="G84" s="92">
        <v>250</v>
      </c>
      <c r="H84" s="92" t="s">
        <v>37</v>
      </c>
      <c r="I84" s="92">
        <v>400</v>
      </c>
      <c r="J84" s="16">
        <v>0</v>
      </c>
      <c r="K84" s="19">
        <f t="shared" ref="K84:K91" si="9">+L84+M84+N84+P84+Q84+R84+S84</f>
        <v>0</v>
      </c>
      <c r="L84" s="9">
        <v>0</v>
      </c>
      <c r="M84" s="9">
        <v>0</v>
      </c>
      <c r="N84" s="9">
        <v>0</v>
      </c>
      <c r="O84" s="18"/>
      <c r="P84" s="9">
        <v>0</v>
      </c>
      <c r="Q84" s="18"/>
      <c r="R84" s="9">
        <v>0</v>
      </c>
      <c r="S84" s="9">
        <v>0</v>
      </c>
      <c r="T84" s="19">
        <f t="shared" ref="T84:T91" si="10">+U84+V84+W84+Y84+Z84+AA84+AB84</f>
        <v>0</v>
      </c>
      <c r="U84" s="9"/>
      <c r="V84" s="9"/>
      <c r="W84" s="9"/>
      <c r="X84" s="18"/>
      <c r="Y84" s="9"/>
      <c r="Z84" s="18"/>
      <c r="AA84" s="9"/>
      <c r="AB84" s="9"/>
      <c r="AC84" s="20">
        <v>1</v>
      </c>
      <c r="AD84" s="21"/>
      <c r="AE84" s="21"/>
      <c r="AF84" s="22"/>
      <c r="AG84" s="22"/>
      <c r="AH84" s="23"/>
      <c r="AI84" s="23"/>
      <c r="AJ84" s="107"/>
      <c r="AK84" s="33"/>
      <c r="AL84" s="26" t="s">
        <v>57</v>
      </c>
    </row>
    <row r="85" spans="1:46" ht="39" customHeight="1" x14ac:dyDescent="0.25">
      <c r="A85" s="228" t="s">
        <v>32</v>
      </c>
      <c r="B85" s="91" t="s">
        <v>53</v>
      </c>
      <c r="C85" s="91" t="s">
        <v>204</v>
      </c>
      <c r="D85" s="112" t="s">
        <v>233</v>
      </c>
      <c r="E85" s="81" t="s">
        <v>234</v>
      </c>
      <c r="F85" s="82" t="s">
        <v>232</v>
      </c>
      <c r="G85" s="92">
        <v>250</v>
      </c>
      <c r="H85" s="92" t="s">
        <v>43</v>
      </c>
      <c r="I85" s="92">
        <v>250</v>
      </c>
      <c r="J85" s="16">
        <v>250</v>
      </c>
      <c r="K85" s="19">
        <f t="shared" si="9"/>
        <v>0</v>
      </c>
      <c r="L85" s="9">
        <v>0</v>
      </c>
      <c r="M85" s="9">
        <v>0</v>
      </c>
      <c r="N85" s="9">
        <v>0</v>
      </c>
      <c r="O85" s="18"/>
      <c r="P85" s="9">
        <v>0</v>
      </c>
      <c r="Q85" s="18"/>
      <c r="R85" s="9">
        <v>0</v>
      </c>
      <c r="S85" s="9">
        <v>0</v>
      </c>
      <c r="T85" s="19">
        <f t="shared" si="10"/>
        <v>0</v>
      </c>
      <c r="U85" s="9"/>
      <c r="V85" s="9"/>
      <c r="W85" s="9"/>
      <c r="X85" s="18"/>
      <c r="Y85" s="9"/>
      <c r="Z85" s="18"/>
      <c r="AA85" s="9"/>
      <c r="AB85" s="9"/>
      <c r="AC85" s="20">
        <v>1</v>
      </c>
      <c r="AD85" s="21"/>
      <c r="AE85" s="21"/>
      <c r="AF85" s="22"/>
      <c r="AG85" s="22"/>
      <c r="AH85" s="23"/>
      <c r="AI85" s="23"/>
      <c r="AJ85" s="107"/>
      <c r="AK85" s="33"/>
      <c r="AL85" s="26" t="s">
        <v>57</v>
      </c>
    </row>
    <row r="86" spans="1:46" ht="39" customHeight="1" x14ac:dyDescent="0.25">
      <c r="A86" s="228" t="s">
        <v>32</v>
      </c>
      <c r="B86" s="91" t="s">
        <v>53</v>
      </c>
      <c r="C86" s="91" t="s">
        <v>204</v>
      </c>
      <c r="D86" s="112" t="s">
        <v>235</v>
      </c>
      <c r="E86" s="81" t="s">
        <v>236</v>
      </c>
      <c r="F86" s="82" t="s">
        <v>232</v>
      </c>
      <c r="G86" s="92">
        <v>252</v>
      </c>
      <c r="H86" s="92" t="s">
        <v>37</v>
      </c>
      <c r="I86" s="92">
        <v>150</v>
      </c>
      <c r="J86" s="16">
        <v>75</v>
      </c>
      <c r="K86" s="19">
        <f t="shared" si="9"/>
        <v>0</v>
      </c>
      <c r="L86" s="9">
        <v>0</v>
      </c>
      <c r="M86" s="9">
        <v>0</v>
      </c>
      <c r="N86" s="9">
        <v>0</v>
      </c>
      <c r="O86" s="18"/>
      <c r="P86" s="9">
        <v>0</v>
      </c>
      <c r="Q86" s="18"/>
      <c r="R86" s="9">
        <v>0</v>
      </c>
      <c r="S86" s="9">
        <v>0</v>
      </c>
      <c r="T86" s="19">
        <f t="shared" si="10"/>
        <v>0</v>
      </c>
      <c r="U86" s="9"/>
      <c r="V86" s="9"/>
      <c r="W86" s="9"/>
      <c r="X86" s="18"/>
      <c r="Y86" s="9"/>
      <c r="Z86" s="18"/>
      <c r="AA86" s="9"/>
      <c r="AB86" s="9"/>
      <c r="AC86" s="20">
        <v>1</v>
      </c>
      <c r="AD86" s="21"/>
      <c r="AE86" s="21"/>
      <c r="AF86" s="22"/>
      <c r="AG86" s="22"/>
      <c r="AH86" s="23"/>
      <c r="AI86" s="23"/>
      <c r="AJ86" s="107"/>
      <c r="AK86" s="33"/>
      <c r="AL86" s="26" t="s">
        <v>57</v>
      </c>
    </row>
    <row r="87" spans="1:46" ht="39" customHeight="1" x14ac:dyDescent="0.25">
      <c r="A87" s="228" t="s">
        <v>32</v>
      </c>
      <c r="B87" s="91" t="s">
        <v>53</v>
      </c>
      <c r="C87" s="91" t="s">
        <v>204</v>
      </c>
      <c r="D87" s="12">
        <v>57</v>
      </c>
      <c r="E87" s="81" t="s">
        <v>237</v>
      </c>
      <c r="F87" s="82" t="s">
        <v>238</v>
      </c>
      <c r="G87" s="92">
        <v>0</v>
      </c>
      <c r="H87" s="92" t="s">
        <v>37</v>
      </c>
      <c r="I87" s="92">
        <v>3</v>
      </c>
      <c r="J87" s="16">
        <v>0</v>
      </c>
      <c r="K87" s="19">
        <f t="shared" si="9"/>
        <v>21000000</v>
      </c>
      <c r="L87" s="9">
        <v>21000000</v>
      </c>
      <c r="M87" s="9">
        <v>0</v>
      </c>
      <c r="N87" s="9">
        <v>0</v>
      </c>
      <c r="O87" s="18">
        <v>0</v>
      </c>
      <c r="P87" s="9">
        <v>0</v>
      </c>
      <c r="Q87" s="18">
        <v>0</v>
      </c>
      <c r="R87" s="9">
        <v>0</v>
      </c>
      <c r="S87" s="9">
        <v>0</v>
      </c>
      <c r="T87" s="19">
        <f t="shared" si="10"/>
        <v>21000000</v>
      </c>
      <c r="U87" s="9">
        <v>21000000</v>
      </c>
      <c r="V87" s="9"/>
      <c r="W87" s="9"/>
      <c r="X87" s="18"/>
      <c r="Y87" s="9"/>
      <c r="Z87" s="18"/>
      <c r="AA87" s="9"/>
      <c r="AB87" s="9"/>
      <c r="AC87" s="20">
        <v>1</v>
      </c>
      <c r="AD87" s="21" t="s">
        <v>239</v>
      </c>
      <c r="AE87" s="21" t="s">
        <v>39</v>
      </c>
      <c r="AF87" s="110">
        <v>1</v>
      </c>
      <c r="AG87" s="22">
        <v>50</v>
      </c>
      <c r="AH87" s="23">
        <v>43486</v>
      </c>
      <c r="AI87" s="23">
        <v>43814</v>
      </c>
      <c r="AJ87" s="32">
        <v>21000000</v>
      </c>
      <c r="AK87" s="33">
        <v>21000000</v>
      </c>
      <c r="AL87" s="26" t="s">
        <v>157</v>
      </c>
    </row>
    <row r="88" spans="1:46" ht="39" customHeight="1" x14ac:dyDescent="0.25">
      <c r="A88" s="228" t="s">
        <v>32</v>
      </c>
      <c r="B88" s="91" t="s">
        <v>95</v>
      </c>
      <c r="C88" s="91" t="s">
        <v>204</v>
      </c>
      <c r="D88" s="12">
        <v>58</v>
      </c>
      <c r="E88" s="81" t="s">
        <v>240</v>
      </c>
      <c r="F88" s="82" t="s">
        <v>241</v>
      </c>
      <c r="G88" s="92">
        <v>0</v>
      </c>
      <c r="H88" s="92" t="s">
        <v>37</v>
      </c>
      <c r="I88" s="92">
        <v>2</v>
      </c>
      <c r="J88" s="16">
        <v>0</v>
      </c>
      <c r="K88" s="19">
        <f t="shared" si="9"/>
        <v>0</v>
      </c>
      <c r="L88" s="9">
        <v>0</v>
      </c>
      <c r="M88" s="9">
        <v>0</v>
      </c>
      <c r="N88" s="9">
        <v>0</v>
      </c>
      <c r="O88" s="18"/>
      <c r="P88" s="9">
        <v>0</v>
      </c>
      <c r="Q88" s="18"/>
      <c r="R88" s="9">
        <v>0</v>
      </c>
      <c r="S88" s="9">
        <v>0</v>
      </c>
      <c r="T88" s="19">
        <f t="shared" si="10"/>
        <v>0</v>
      </c>
      <c r="U88" s="9"/>
      <c r="V88" s="9"/>
      <c r="W88" s="9"/>
      <c r="X88" s="18"/>
      <c r="Y88" s="9"/>
      <c r="Z88" s="18"/>
      <c r="AA88" s="9"/>
      <c r="AB88" s="9"/>
      <c r="AC88" s="20">
        <v>1</v>
      </c>
      <c r="AD88" s="21"/>
      <c r="AE88" s="21"/>
      <c r="AF88" s="22"/>
      <c r="AG88" s="22"/>
      <c r="AH88" s="23"/>
      <c r="AI88" s="23"/>
      <c r="AJ88" s="32"/>
      <c r="AK88" s="33"/>
      <c r="AL88" s="26" t="s">
        <v>40</v>
      </c>
    </row>
    <row r="89" spans="1:46" ht="39" customHeight="1" x14ac:dyDescent="0.25">
      <c r="A89" s="228" t="s">
        <v>32</v>
      </c>
      <c r="B89" s="91" t="s">
        <v>53</v>
      </c>
      <c r="C89" s="91" t="s">
        <v>242</v>
      </c>
      <c r="D89" s="12">
        <v>59</v>
      </c>
      <c r="E89" s="81" t="s">
        <v>243</v>
      </c>
      <c r="F89" s="82" t="s">
        <v>244</v>
      </c>
      <c r="G89" s="92">
        <v>0</v>
      </c>
      <c r="H89" s="92" t="s">
        <v>37</v>
      </c>
      <c r="I89" s="92">
        <v>1</v>
      </c>
      <c r="J89" s="16">
        <v>0.47</v>
      </c>
      <c r="K89" s="19">
        <f t="shared" si="9"/>
        <v>0</v>
      </c>
      <c r="L89" s="9">
        <v>0</v>
      </c>
      <c r="M89" s="9">
        <v>0</v>
      </c>
      <c r="N89" s="9">
        <v>0</v>
      </c>
      <c r="O89" s="18"/>
      <c r="P89" s="9">
        <v>0</v>
      </c>
      <c r="Q89" s="18"/>
      <c r="R89" s="9">
        <v>0</v>
      </c>
      <c r="S89" s="9">
        <v>0</v>
      </c>
      <c r="T89" s="19">
        <f t="shared" si="10"/>
        <v>0</v>
      </c>
      <c r="U89" s="9"/>
      <c r="V89" s="9"/>
      <c r="W89" s="9"/>
      <c r="X89" s="18"/>
      <c r="Y89" s="9"/>
      <c r="Z89" s="18"/>
      <c r="AA89" s="9"/>
      <c r="AB89" s="9"/>
      <c r="AC89" s="20">
        <v>1</v>
      </c>
      <c r="AD89" s="21" t="s">
        <v>245</v>
      </c>
      <c r="AE89" s="21" t="s">
        <v>223</v>
      </c>
      <c r="AF89" s="22">
        <v>5</v>
      </c>
      <c r="AG89" s="22">
        <v>2</v>
      </c>
      <c r="AH89" s="23">
        <v>43466</v>
      </c>
      <c r="AI89" s="23">
        <v>43830</v>
      </c>
      <c r="AJ89" s="107">
        <v>0</v>
      </c>
      <c r="AK89" s="33"/>
      <c r="AL89" s="26" t="s">
        <v>57</v>
      </c>
    </row>
    <row r="90" spans="1:46" ht="39" customHeight="1" x14ac:dyDescent="0.25">
      <c r="A90" s="228" t="s">
        <v>32</v>
      </c>
      <c r="B90" s="91" t="s">
        <v>53</v>
      </c>
      <c r="C90" s="91" t="s">
        <v>242</v>
      </c>
      <c r="D90" s="12">
        <v>60</v>
      </c>
      <c r="E90" s="81" t="s">
        <v>246</v>
      </c>
      <c r="F90" s="82" t="s">
        <v>247</v>
      </c>
      <c r="G90" s="92">
        <v>0</v>
      </c>
      <c r="H90" s="92" t="s">
        <v>37</v>
      </c>
      <c r="I90" s="92">
        <v>1</v>
      </c>
      <c r="J90" s="16">
        <v>0.25</v>
      </c>
      <c r="K90" s="19">
        <f t="shared" si="9"/>
        <v>0</v>
      </c>
      <c r="L90" s="9">
        <v>0</v>
      </c>
      <c r="M90" s="9">
        <v>0</v>
      </c>
      <c r="N90" s="9">
        <v>0</v>
      </c>
      <c r="O90" s="18"/>
      <c r="P90" s="9">
        <v>0</v>
      </c>
      <c r="Q90" s="18"/>
      <c r="R90" s="9">
        <v>0</v>
      </c>
      <c r="S90" s="9">
        <v>0</v>
      </c>
      <c r="T90" s="19">
        <f t="shared" si="10"/>
        <v>0</v>
      </c>
      <c r="U90" s="9"/>
      <c r="V90" s="9"/>
      <c r="W90" s="9"/>
      <c r="X90" s="18"/>
      <c r="Y90" s="9"/>
      <c r="Z90" s="18"/>
      <c r="AA90" s="9"/>
      <c r="AB90" s="9"/>
      <c r="AC90" s="20">
        <v>1</v>
      </c>
      <c r="AD90" s="21"/>
      <c r="AE90" s="21"/>
      <c r="AF90" s="22"/>
      <c r="AG90" s="22"/>
      <c r="AH90" s="23"/>
      <c r="AI90" s="23"/>
      <c r="AJ90" s="107"/>
      <c r="AK90" s="33"/>
      <c r="AL90" s="26" t="s">
        <v>57</v>
      </c>
    </row>
    <row r="91" spans="1:46" ht="39" customHeight="1" x14ac:dyDescent="0.25">
      <c r="A91" s="228" t="s">
        <v>32</v>
      </c>
      <c r="B91" s="91" t="s">
        <v>53</v>
      </c>
      <c r="C91" s="91" t="s">
        <v>242</v>
      </c>
      <c r="D91" s="12">
        <v>61</v>
      </c>
      <c r="E91" s="81" t="s">
        <v>248</v>
      </c>
      <c r="F91" s="82" t="s">
        <v>249</v>
      </c>
      <c r="G91" s="92">
        <v>0</v>
      </c>
      <c r="H91" s="92" t="s">
        <v>37</v>
      </c>
      <c r="I91" s="92">
        <v>50</v>
      </c>
      <c r="J91" s="16">
        <v>12.5</v>
      </c>
      <c r="K91" s="19">
        <f t="shared" si="9"/>
        <v>56000000</v>
      </c>
      <c r="L91" s="9">
        <v>56000000</v>
      </c>
      <c r="M91" s="9">
        <v>0</v>
      </c>
      <c r="N91" s="9">
        <v>0</v>
      </c>
      <c r="O91" s="18">
        <v>0</v>
      </c>
      <c r="P91" s="9">
        <v>0</v>
      </c>
      <c r="Q91" s="18">
        <v>0</v>
      </c>
      <c r="R91" s="9">
        <v>0</v>
      </c>
      <c r="S91" s="9">
        <v>0</v>
      </c>
      <c r="T91" s="19">
        <f t="shared" si="10"/>
        <v>45686708</v>
      </c>
      <c r="U91" s="9">
        <v>45686708</v>
      </c>
      <c r="V91" s="9"/>
      <c r="W91" s="9"/>
      <c r="X91" s="18"/>
      <c r="Y91" s="9"/>
      <c r="Z91" s="18"/>
      <c r="AA91" s="9"/>
      <c r="AB91" s="9"/>
      <c r="AC91" s="20">
        <v>1</v>
      </c>
      <c r="AD91" s="21" t="s">
        <v>250</v>
      </c>
      <c r="AE91" s="21" t="s">
        <v>223</v>
      </c>
      <c r="AF91" s="22">
        <v>100</v>
      </c>
      <c r="AG91" s="22">
        <v>50</v>
      </c>
      <c r="AH91" s="23">
        <v>43466</v>
      </c>
      <c r="AI91" s="23">
        <v>43830</v>
      </c>
      <c r="AJ91" s="84">
        <v>40700000</v>
      </c>
      <c r="AK91" s="109">
        <v>39690000</v>
      </c>
      <c r="AL91" s="37" t="s">
        <v>57</v>
      </c>
      <c r="AM91" s="38"/>
      <c r="AN91" s="39"/>
      <c r="AO91" s="39"/>
      <c r="AP91" s="39"/>
      <c r="AQ91" s="39"/>
      <c r="AR91" s="39"/>
      <c r="AS91" s="39"/>
      <c r="AT91" s="40"/>
    </row>
    <row r="92" spans="1:46" ht="39" customHeight="1" x14ac:dyDescent="0.25">
      <c r="A92" s="228" t="s">
        <v>32</v>
      </c>
      <c r="B92" s="91" t="s">
        <v>53</v>
      </c>
      <c r="C92" s="91" t="s">
        <v>242</v>
      </c>
      <c r="D92" s="12">
        <v>61</v>
      </c>
      <c r="E92" s="81" t="s">
        <v>248</v>
      </c>
      <c r="F92" s="82" t="s">
        <v>249</v>
      </c>
      <c r="G92" s="92">
        <v>0</v>
      </c>
      <c r="H92" s="92" t="s">
        <v>37</v>
      </c>
      <c r="I92" s="92">
        <v>50</v>
      </c>
      <c r="J92" s="16">
        <v>12.5</v>
      </c>
      <c r="K92" s="19"/>
      <c r="L92" s="9">
        <v>0</v>
      </c>
      <c r="M92" s="9">
        <v>0</v>
      </c>
      <c r="N92" s="9">
        <v>0</v>
      </c>
      <c r="O92" s="18"/>
      <c r="P92" s="9">
        <v>0</v>
      </c>
      <c r="Q92" s="18"/>
      <c r="R92" s="9">
        <v>0</v>
      </c>
      <c r="S92" s="9">
        <v>0</v>
      </c>
      <c r="T92" s="19"/>
      <c r="U92" s="9"/>
      <c r="V92" s="9"/>
      <c r="W92" s="9"/>
      <c r="X92" s="18"/>
      <c r="Y92" s="9"/>
      <c r="Z92" s="18"/>
      <c r="AA92" s="9"/>
      <c r="AB92" s="9"/>
      <c r="AC92" s="20">
        <v>2</v>
      </c>
      <c r="AD92" s="21" t="s">
        <v>251</v>
      </c>
      <c r="AE92" s="21" t="s">
        <v>223</v>
      </c>
      <c r="AF92" s="22">
        <v>100</v>
      </c>
      <c r="AG92" s="22">
        <v>50</v>
      </c>
      <c r="AH92" s="23">
        <v>43466</v>
      </c>
      <c r="AI92" s="23">
        <v>43830</v>
      </c>
      <c r="AJ92" s="84">
        <v>6000000</v>
      </c>
      <c r="AK92" s="33">
        <v>5996708</v>
      </c>
      <c r="AL92" s="26" t="s">
        <v>57</v>
      </c>
    </row>
    <row r="93" spans="1:46" ht="39" customHeight="1" x14ac:dyDescent="0.25">
      <c r="A93" s="228" t="s">
        <v>32</v>
      </c>
      <c r="B93" s="91" t="s">
        <v>53</v>
      </c>
      <c r="C93" s="91" t="s">
        <v>242</v>
      </c>
      <c r="D93" s="12">
        <v>61</v>
      </c>
      <c r="E93" s="81" t="s">
        <v>248</v>
      </c>
      <c r="F93" s="82" t="s">
        <v>249</v>
      </c>
      <c r="G93" s="92">
        <v>0</v>
      </c>
      <c r="H93" s="92" t="s">
        <v>37</v>
      </c>
      <c r="I93" s="92">
        <v>50</v>
      </c>
      <c r="J93" s="16">
        <v>12.5</v>
      </c>
      <c r="K93" s="19"/>
      <c r="L93" s="9">
        <v>0</v>
      </c>
      <c r="M93" s="9">
        <v>0</v>
      </c>
      <c r="N93" s="9">
        <v>0</v>
      </c>
      <c r="O93" s="18"/>
      <c r="P93" s="9">
        <v>0</v>
      </c>
      <c r="Q93" s="18"/>
      <c r="R93" s="9">
        <v>0</v>
      </c>
      <c r="S93" s="9">
        <v>0</v>
      </c>
      <c r="T93" s="19"/>
      <c r="U93" s="9"/>
      <c r="V93" s="9"/>
      <c r="W93" s="9"/>
      <c r="X93" s="18"/>
      <c r="Y93" s="9"/>
      <c r="Z93" s="18"/>
      <c r="AA93" s="9"/>
      <c r="AB93" s="9"/>
      <c r="AC93" s="20">
        <v>3</v>
      </c>
      <c r="AD93" s="21" t="s">
        <v>252</v>
      </c>
      <c r="AE93" s="21" t="s">
        <v>223</v>
      </c>
      <c r="AF93" s="22">
        <v>100</v>
      </c>
      <c r="AG93" s="22">
        <v>0</v>
      </c>
      <c r="AH93" s="23">
        <v>43466</v>
      </c>
      <c r="AI93" s="23">
        <v>43830</v>
      </c>
      <c r="AJ93" s="84"/>
      <c r="AK93" s="33"/>
      <c r="AL93" s="26" t="s">
        <v>57</v>
      </c>
    </row>
    <row r="94" spans="1:46" ht="39" customHeight="1" x14ac:dyDescent="0.25">
      <c r="A94" s="228" t="s">
        <v>32</v>
      </c>
      <c r="B94" s="91" t="s">
        <v>53</v>
      </c>
      <c r="C94" s="91" t="s">
        <v>242</v>
      </c>
      <c r="D94" s="12">
        <v>61</v>
      </c>
      <c r="E94" s="81" t="s">
        <v>248</v>
      </c>
      <c r="F94" s="82" t="s">
        <v>249</v>
      </c>
      <c r="G94" s="92">
        <v>0</v>
      </c>
      <c r="H94" s="92" t="s">
        <v>37</v>
      </c>
      <c r="I94" s="92">
        <v>50</v>
      </c>
      <c r="J94" s="16">
        <v>12.5</v>
      </c>
      <c r="K94" s="19"/>
      <c r="L94" s="9">
        <v>0</v>
      </c>
      <c r="M94" s="9">
        <v>0</v>
      </c>
      <c r="N94" s="9">
        <v>0</v>
      </c>
      <c r="O94" s="18"/>
      <c r="P94" s="9">
        <v>0</v>
      </c>
      <c r="Q94" s="18"/>
      <c r="R94" s="9">
        <v>0</v>
      </c>
      <c r="S94" s="9">
        <v>0</v>
      </c>
      <c r="T94" s="19"/>
      <c r="U94" s="9"/>
      <c r="V94" s="9"/>
      <c r="W94" s="9"/>
      <c r="X94" s="18"/>
      <c r="Y94" s="9"/>
      <c r="Z94" s="18"/>
      <c r="AA94" s="9"/>
      <c r="AB94" s="9"/>
      <c r="AC94" s="20">
        <v>4</v>
      </c>
      <c r="AD94" s="21" t="s">
        <v>181</v>
      </c>
      <c r="AE94" s="21"/>
      <c r="AF94" s="22"/>
      <c r="AG94" s="22"/>
      <c r="AH94" s="23"/>
      <c r="AI94" s="23"/>
      <c r="AJ94" s="107">
        <v>9300000</v>
      </c>
      <c r="AK94" s="33"/>
      <c r="AL94" s="26" t="s">
        <v>57</v>
      </c>
    </row>
    <row r="95" spans="1:46" ht="39" customHeight="1" x14ac:dyDescent="0.25">
      <c r="A95" s="228" t="s">
        <v>32</v>
      </c>
      <c r="B95" s="91" t="s">
        <v>53</v>
      </c>
      <c r="C95" s="91" t="s">
        <v>242</v>
      </c>
      <c r="D95" s="12">
        <v>62</v>
      </c>
      <c r="E95" s="81" t="s">
        <v>253</v>
      </c>
      <c r="F95" s="82" t="s">
        <v>254</v>
      </c>
      <c r="G95" s="92">
        <v>0</v>
      </c>
      <c r="H95" s="92" t="s">
        <v>37</v>
      </c>
      <c r="I95" s="92">
        <v>4</v>
      </c>
      <c r="J95" s="16">
        <v>1</v>
      </c>
      <c r="K95" s="19">
        <f>+L95+M95+N95+P95+Q95+R95+S95</f>
        <v>0</v>
      </c>
      <c r="L95" s="9">
        <v>0</v>
      </c>
      <c r="M95" s="9">
        <v>0</v>
      </c>
      <c r="N95" s="9">
        <v>0</v>
      </c>
      <c r="O95" s="18"/>
      <c r="P95" s="9">
        <v>0</v>
      </c>
      <c r="Q95" s="18"/>
      <c r="R95" s="9">
        <v>0</v>
      </c>
      <c r="S95" s="9">
        <v>0</v>
      </c>
      <c r="T95" s="19">
        <f>+U95+V95+W95+Y95+Z95+AA95+AB95</f>
        <v>0</v>
      </c>
      <c r="U95" s="9"/>
      <c r="V95" s="9"/>
      <c r="W95" s="9"/>
      <c r="X95" s="18"/>
      <c r="Y95" s="9"/>
      <c r="Z95" s="18"/>
      <c r="AA95" s="9"/>
      <c r="AB95" s="9"/>
      <c r="AC95" s="20">
        <v>1</v>
      </c>
      <c r="AD95" s="21" t="s">
        <v>255</v>
      </c>
      <c r="AE95" s="21" t="s">
        <v>256</v>
      </c>
      <c r="AF95" s="21">
        <v>1</v>
      </c>
      <c r="AG95" s="22">
        <v>0</v>
      </c>
      <c r="AH95" s="23">
        <v>43466</v>
      </c>
      <c r="AI95" s="23">
        <v>43830</v>
      </c>
      <c r="AJ95" s="107"/>
      <c r="AK95" s="33"/>
      <c r="AL95" s="26" t="s">
        <v>57</v>
      </c>
    </row>
    <row r="96" spans="1:46" ht="39" customHeight="1" x14ac:dyDescent="0.25">
      <c r="A96" s="228" t="s">
        <v>32</v>
      </c>
      <c r="B96" s="91" t="s">
        <v>53</v>
      </c>
      <c r="C96" s="91" t="s">
        <v>242</v>
      </c>
      <c r="D96" s="12">
        <v>63</v>
      </c>
      <c r="E96" s="81" t="s">
        <v>257</v>
      </c>
      <c r="F96" s="82" t="s">
        <v>258</v>
      </c>
      <c r="G96" s="92">
        <v>0</v>
      </c>
      <c r="H96" s="92" t="s">
        <v>37</v>
      </c>
      <c r="I96" s="92">
        <v>1</v>
      </c>
      <c r="J96" s="16">
        <v>0.5</v>
      </c>
      <c r="K96" s="19">
        <f>+L96+M96+N96+P96+Q96+R96+S96</f>
        <v>0</v>
      </c>
      <c r="L96" s="9">
        <v>0</v>
      </c>
      <c r="M96" s="9">
        <v>0</v>
      </c>
      <c r="N96" s="9">
        <v>0</v>
      </c>
      <c r="O96" s="18"/>
      <c r="P96" s="9">
        <v>0</v>
      </c>
      <c r="Q96" s="18"/>
      <c r="R96" s="9">
        <v>0</v>
      </c>
      <c r="S96" s="9">
        <v>0</v>
      </c>
      <c r="T96" s="19">
        <f>+U96+V96+W96+Y96+Z96+AA96+AB96</f>
        <v>0</v>
      </c>
      <c r="U96" s="9"/>
      <c r="V96" s="9"/>
      <c r="W96" s="9"/>
      <c r="X96" s="18"/>
      <c r="Y96" s="9"/>
      <c r="Z96" s="18"/>
      <c r="AA96" s="9"/>
      <c r="AB96" s="9"/>
      <c r="AC96" s="20">
        <v>1</v>
      </c>
      <c r="AD96" s="21" t="s">
        <v>259</v>
      </c>
      <c r="AE96" s="21" t="s">
        <v>223</v>
      </c>
      <c r="AF96" s="22">
        <v>100</v>
      </c>
      <c r="AG96" s="22">
        <v>50</v>
      </c>
      <c r="AH96" s="23">
        <v>43466</v>
      </c>
      <c r="AI96" s="23">
        <v>43830</v>
      </c>
      <c r="AJ96" s="107"/>
      <c r="AK96" s="33"/>
      <c r="AL96" s="26" t="s">
        <v>57</v>
      </c>
    </row>
    <row r="97" spans="1:38" ht="39" customHeight="1" x14ac:dyDescent="0.25">
      <c r="A97" s="228" t="s">
        <v>32</v>
      </c>
      <c r="B97" s="91" t="s">
        <v>95</v>
      </c>
      <c r="C97" s="91" t="s">
        <v>242</v>
      </c>
      <c r="D97" s="12">
        <v>64</v>
      </c>
      <c r="E97" s="81" t="s">
        <v>260</v>
      </c>
      <c r="F97" s="82" t="s">
        <v>261</v>
      </c>
      <c r="G97" s="92">
        <v>0</v>
      </c>
      <c r="H97" s="92" t="s">
        <v>37</v>
      </c>
      <c r="I97" s="92">
        <v>300</v>
      </c>
      <c r="J97" s="16">
        <v>117</v>
      </c>
      <c r="K97" s="19">
        <v>0</v>
      </c>
      <c r="L97" s="9">
        <v>30000000</v>
      </c>
      <c r="M97" s="9">
        <v>0</v>
      </c>
      <c r="N97" s="9">
        <v>0</v>
      </c>
      <c r="O97" s="18"/>
      <c r="P97" s="9">
        <v>0</v>
      </c>
      <c r="Q97" s="18"/>
      <c r="R97" s="9">
        <v>0</v>
      </c>
      <c r="S97" s="9">
        <v>0</v>
      </c>
      <c r="T97" s="19">
        <f>+U97+V97+W97+Y97+Z97+AA97+AB97</f>
        <v>0</v>
      </c>
      <c r="U97" s="9"/>
      <c r="V97" s="9"/>
      <c r="W97" s="9"/>
      <c r="X97" s="18"/>
      <c r="Y97" s="9"/>
      <c r="Z97" s="18"/>
      <c r="AA97" s="9"/>
      <c r="AB97" s="9"/>
      <c r="AC97" s="20">
        <v>1</v>
      </c>
      <c r="AD97" s="21"/>
      <c r="AE97" s="21"/>
      <c r="AF97" s="110"/>
      <c r="AG97" s="22"/>
      <c r="AH97" s="23"/>
      <c r="AI97" s="23"/>
      <c r="AJ97" s="32"/>
      <c r="AK97" s="33"/>
      <c r="AL97" s="26" t="s">
        <v>157</v>
      </c>
    </row>
    <row r="98" spans="1:38" ht="39" customHeight="1" x14ac:dyDescent="0.25">
      <c r="A98" s="228" t="s">
        <v>32</v>
      </c>
      <c r="B98" s="91" t="s">
        <v>53</v>
      </c>
      <c r="C98" s="91" t="s">
        <v>242</v>
      </c>
      <c r="D98" s="12">
        <v>65</v>
      </c>
      <c r="E98" s="81" t="s">
        <v>262</v>
      </c>
      <c r="F98" s="82" t="s">
        <v>263</v>
      </c>
      <c r="G98" s="92">
        <v>1</v>
      </c>
      <c r="H98" s="92" t="s">
        <v>43</v>
      </c>
      <c r="I98" s="92">
        <v>1</v>
      </c>
      <c r="J98" s="16">
        <v>1</v>
      </c>
      <c r="K98" s="19">
        <f>+L98+M98+N98+P98+Q98+R98+S98</f>
        <v>0</v>
      </c>
      <c r="L98" s="9">
        <v>0</v>
      </c>
      <c r="M98" s="9">
        <v>0</v>
      </c>
      <c r="N98" s="9">
        <v>0</v>
      </c>
      <c r="O98" s="18"/>
      <c r="P98" s="9">
        <v>0</v>
      </c>
      <c r="Q98" s="18"/>
      <c r="R98" s="9">
        <v>0</v>
      </c>
      <c r="S98" s="9">
        <v>0</v>
      </c>
      <c r="T98" s="19">
        <f>+U98+V98+W98+Y98+Z98+AA98+AB98</f>
        <v>0</v>
      </c>
      <c r="U98" s="9"/>
      <c r="V98" s="9"/>
      <c r="W98" s="9"/>
      <c r="X98" s="18"/>
      <c r="Y98" s="9"/>
      <c r="Z98" s="18"/>
      <c r="AA98" s="9"/>
      <c r="AB98" s="9"/>
      <c r="AC98" s="20">
        <v>1</v>
      </c>
      <c r="AD98" s="21"/>
      <c r="AE98" s="21"/>
      <c r="AF98" s="22"/>
      <c r="AG98" s="22"/>
      <c r="AH98" s="23"/>
      <c r="AI98" s="23"/>
      <c r="AJ98" s="107"/>
      <c r="AK98" s="33"/>
      <c r="AL98" s="26" t="s">
        <v>57</v>
      </c>
    </row>
    <row r="99" spans="1:38" ht="39" customHeight="1" x14ac:dyDescent="0.25">
      <c r="A99" s="228" t="s">
        <v>32</v>
      </c>
      <c r="B99" s="91" t="s">
        <v>53</v>
      </c>
      <c r="C99" s="91" t="s">
        <v>242</v>
      </c>
      <c r="D99" s="12">
        <v>66</v>
      </c>
      <c r="E99" s="81" t="s">
        <v>264</v>
      </c>
      <c r="F99" s="82" t="s">
        <v>265</v>
      </c>
      <c r="G99" s="92">
        <v>0</v>
      </c>
      <c r="H99" s="92" t="s">
        <v>37</v>
      </c>
      <c r="I99" s="92">
        <v>10</v>
      </c>
      <c r="J99" s="16">
        <v>3</v>
      </c>
      <c r="K99" s="19">
        <f>+L99+M99+N99+P99+Q99+R99+S99</f>
        <v>74450000</v>
      </c>
      <c r="L99" s="9">
        <v>74450000</v>
      </c>
      <c r="M99" s="9">
        <v>0</v>
      </c>
      <c r="N99" s="9">
        <v>0</v>
      </c>
      <c r="O99" s="9">
        <v>0</v>
      </c>
      <c r="P99" s="9">
        <v>0</v>
      </c>
      <c r="Q99" s="9">
        <v>0</v>
      </c>
      <c r="R99" s="9">
        <v>0</v>
      </c>
      <c r="S99" s="9">
        <v>0</v>
      </c>
      <c r="T99" s="19">
        <f>+U99+V99+W99+Y99+Z99+AA99+AB99</f>
        <v>53780000</v>
      </c>
      <c r="U99" s="9">
        <v>53780000</v>
      </c>
      <c r="V99" s="9"/>
      <c r="W99" s="9"/>
      <c r="X99" s="18"/>
      <c r="Y99" s="9"/>
      <c r="Z99" s="18"/>
      <c r="AA99" s="9"/>
      <c r="AB99" s="9"/>
      <c r="AC99" s="20">
        <v>1</v>
      </c>
      <c r="AD99" s="21" t="s">
        <v>266</v>
      </c>
      <c r="AE99" s="21" t="s">
        <v>39</v>
      </c>
      <c r="AF99" s="110">
        <v>1</v>
      </c>
      <c r="AG99" s="22">
        <v>50</v>
      </c>
      <c r="AH99" s="23">
        <v>43486</v>
      </c>
      <c r="AI99" s="23">
        <v>43814</v>
      </c>
      <c r="AJ99" s="32">
        <v>25300000</v>
      </c>
      <c r="AK99" s="113">
        <v>24380000</v>
      </c>
      <c r="AL99" s="26" t="s">
        <v>157</v>
      </c>
    </row>
    <row r="100" spans="1:38" ht="39" customHeight="1" x14ac:dyDescent="0.25">
      <c r="A100" s="228" t="s">
        <v>32</v>
      </c>
      <c r="B100" s="91" t="s">
        <v>53</v>
      </c>
      <c r="C100" s="91" t="s">
        <v>242</v>
      </c>
      <c r="D100" s="12">
        <v>66</v>
      </c>
      <c r="E100" s="81" t="s">
        <v>264</v>
      </c>
      <c r="F100" s="82" t="s">
        <v>265</v>
      </c>
      <c r="G100" s="92">
        <v>0</v>
      </c>
      <c r="H100" s="92" t="s">
        <v>37</v>
      </c>
      <c r="I100" s="92">
        <v>10</v>
      </c>
      <c r="J100" s="16">
        <v>3</v>
      </c>
      <c r="K100" s="19"/>
      <c r="L100" s="9">
        <v>0</v>
      </c>
      <c r="M100" s="9">
        <v>0</v>
      </c>
      <c r="N100" s="9">
        <v>0</v>
      </c>
      <c r="O100" s="18"/>
      <c r="P100" s="9">
        <v>0</v>
      </c>
      <c r="Q100" s="18"/>
      <c r="R100" s="9">
        <v>0</v>
      </c>
      <c r="S100" s="9">
        <v>0</v>
      </c>
      <c r="T100" s="19"/>
      <c r="U100" s="9"/>
      <c r="V100" s="9"/>
      <c r="W100" s="9"/>
      <c r="X100" s="18"/>
      <c r="Y100" s="9"/>
      <c r="Z100" s="18"/>
      <c r="AA100" s="9"/>
      <c r="AB100" s="9"/>
      <c r="AC100" s="20">
        <v>2</v>
      </c>
      <c r="AD100" s="41" t="s">
        <v>267</v>
      </c>
      <c r="AE100" s="41" t="s">
        <v>268</v>
      </c>
      <c r="AF100" s="42">
        <v>1</v>
      </c>
      <c r="AG100" s="41">
        <v>10</v>
      </c>
      <c r="AH100" s="43">
        <v>43552</v>
      </c>
      <c r="AI100" s="43">
        <v>43799</v>
      </c>
      <c r="AJ100" s="44">
        <v>29700000</v>
      </c>
      <c r="AK100" s="45">
        <v>29400000</v>
      </c>
      <c r="AL100" s="26" t="s">
        <v>157</v>
      </c>
    </row>
    <row r="101" spans="1:38" ht="39" customHeight="1" x14ac:dyDescent="0.25">
      <c r="A101" s="228" t="s">
        <v>32</v>
      </c>
      <c r="B101" s="91" t="s">
        <v>53</v>
      </c>
      <c r="C101" s="91" t="s">
        <v>242</v>
      </c>
      <c r="D101" s="12">
        <v>66</v>
      </c>
      <c r="E101" s="81" t="s">
        <v>264</v>
      </c>
      <c r="F101" s="82" t="s">
        <v>265</v>
      </c>
      <c r="G101" s="92">
        <v>0</v>
      </c>
      <c r="H101" s="92" t="s">
        <v>37</v>
      </c>
      <c r="I101" s="92">
        <v>10</v>
      </c>
      <c r="J101" s="16">
        <v>3</v>
      </c>
      <c r="K101" s="19"/>
      <c r="L101" s="9">
        <v>0</v>
      </c>
      <c r="M101" s="9">
        <v>0</v>
      </c>
      <c r="N101" s="9">
        <v>0</v>
      </c>
      <c r="O101" s="18"/>
      <c r="P101" s="9">
        <v>0</v>
      </c>
      <c r="Q101" s="18"/>
      <c r="R101" s="9">
        <v>0</v>
      </c>
      <c r="S101" s="9">
        <v>0</v>
      </c>
      <c r="T101" s="19"/>
      <c r="U101" s="9"/>
      <c r="V101" s="9"/>
      <c r="W101" s="9"/>
      <c r="X101" s="18"/>
      <c r="Y101" s="9"/>
      <c r="Z101" s="18"/>
      <c r="AA101" s="9"/>
      <c r="AB101" s="9"/>
      <c r="AC101" s="20">
        <v>3</v>
      </c>
      <c r="AD101" s="21" t="s">
        <v>269</v>
      </c>
      <c r="AE101" s="21"/>
      <c r="AF101" s="44"/>
      <c r="AG101" s="22"/>
      <c r="AH101" s="23"/>
      <c r="AI101" s="23"/>
      <c r="AJ101" s="32">
        <v>19450000</v>
      </c>
      <c r="AK101" s="33"/>
      <c r="AL101" s="26" t="s">
        <v>157</v>
      </c>
    </row>
    <row r="102" spans="1:38" ht="39" customHeight="1" x14ac:dyDescent="0.25">
      <c r="A102" s="228" t="s">
        <v>32</v>
      </c>
      <c r="B102" s="91" t="s">
        <v>95</v>
      </c>
      <c r="C102" s="91" t="s">
        <v>242</v>
      </c>
      <c r="D102" s="12">
        <v>67</v>
      </c>
      <c r="E102" s="114" t="s">
        <v>270</v>
      </c>
      <c r="F102" s="91" t="s">
        <v>271</v>
      </c>
      <c r="G102" s="92">
        <v>0</v>
      </c>
      <c r="H102" s="92" t="s">
        <v>37</v>
      </c>
      <c r="I102" s="92">
        <v>8</v>
      </c>
      <c r="J102" s="16">
        <v>4</v>
      </c>
      <c r="K102" s="19">
        <f t="shared" ref="K102:K111" si="11">+L102+M102+N102+P102+Q102+R102+S102</f>
        <v>0</v>
      </c>
      <c r="L102" s="9">
        <v>0</v>
      </c>
      <c r="M102" s="9">
        <v>0</v>
      </c>
      <c r="N102" s="9">
        <v>0</v>
      </c>
      <c r="O102" s="18"/>
      <c r="P102" s="9">
        <v>0</v>
      </c>
      <c r="Q102" s="18"/>
      <c r="R102" s="9">
        <v>0</v>
      </c>
      <c r="S102" s="9">
        <v>0</v>
      </c>
      <c r="T102" s="19">
        <f t="shared" ref="T102:T111" si="12">+U102+V102+W102+Y102+Z102+AA102+AB102</f>
        <v>0</v>
      </c>
      <c r="U102" s="9"/>
      <c r="V102" s="9"/>
      <c r="W102" s="9"/>
      <c r="X102" s="18"/>
      <c r="Y102" s="9"/>
      <c r="Z102" s="18"/>
      <c r="AA102" s="9"/>
      <c r="AB102" s="9"/>
      <c r="AC102" s="20">
        <v>1</v>
      </c>
      <c r="AD102" s="21"/>
      <c r="AE102" s="21"/>
      <c r="AF102" s="22"/>
      <c r="AG102" s="22"/>
      <c r="AH102" s="23"/>
      <c r="AI102" s="23"/>
      <c r="AJ102" s="32"/>
      <c r="AK102" s="33"/>
      <c r="AL102" s="26" t="s">
        <v>40</v>
      </c>
    </row>
    <row r="103" spans="1:38" ht="39" customHeight="1" x14ac:dyDescent="0.25">
      <c r="A103" s="228" t="s">
        <v>32</v>
      </c>
      <c r="B103" s="91" t="s">
        <v>53</v>
      </c>
      <c r="C103" s="91" t="s">
        <v>242</v>
      </c>
      <c r="D103" s="12">
        <v>68</v>
      </c>
      <c r="E103" s="81" t="s">
        <v>272</v>
      </c>
      <c r="F103" s="82" t="s">
        <v>273</v>
      </c>
      <c r="G103" s="92">
        <v>0</v>
      </c>
      <c r="H103" s="92" t="s">
        <v>37</v>
      </c>
      <c r="I103" s="92">
        <v>5</v>
      </c>
      <c r="J103" s="16">
        <v>2</v>
      </c>
      <c r="K103" s="19">
        <f t="shared" si="11"/>
        <v>17860500</v>
      </c>
      <c r="L103" s="9">
        <v>17860500</v>
      </c>
      <c r="M103" s="9"/>
      <c r="N103" s="9"/>
      <c r="O103" s="18"/>
      <c r="P103" s="9"/>
      <c r="Q103" s="18"/>
      <c r="R103" s="9"/>
      <c r="S103" s="9"/>
      <c r="T103" s="19">
        <f t="shared" si="12"/>
        <v>17860500</v>
      </c>
      <c r="U103" s="9">
        <v>17860500</v>
      </c>
      <c r="V103" s="9"/>
      <c r="W103" s="9"/>
      <c r="X103" s="18"/>
      <c r="Y103" s="9"/>
      <c r="Z103" s="18"/>
      <c r="AA103" s="9"/>
      <c r="AB103" s="9"/>
      <c r="AC103" s="20">
        <v>1</v>
      </c>
      <c r="AD103" s="21" t="s">
        <v>274</v>
      </c>
      <c r="AE103" s="21" t="s">
        <v>39</v>
      </c>
      <c r="AF103" s="115">
        <v>1</v>
      </c>
      <c r="AG103" s="22">
        <v>50</v>
      </c>
      <c r="AH103" s="23">
        <v>43497</v>
      </c>
      <c r="AI103" s="23">
        <v>15</v>
      </c>
      <c r="AJ103" s="32">
        <v>17860500</v>
      </c>
      <c r="AK103" s="33">
        <v>17860500</v>
      </c>
      <c r="AL103" s="26" t="s">
        <v>157</v>
      </c>
    </row>
    <row r="104" spans="1:38" ht="39" customHeight="1" x14ac:dyDescent="0.25">
      <c r="A104" s="228" t="s">
        <v>32</v>
      </c>
      <c r="B104" s="91" t="s">
        <v>53</v>
      </c>
      <c r="C104" s="91" t="s">
        <v>242</v>
      </c>
      <c r="D104" s="12">
        <v>69</v>
      </c>
      <c r="E104" s="81" t="s">
        <v>275</v>
      </c>
      <c r="F104" s="82" t="s">
        <v>276</v>
      </c>
      <c r="G104" s="92">
        <v>1</v>
      </c>
      <c r="H104" s="92" t="s">
        <v>43</v>
      </c>
      <c r="I104" s="92">
        <v>1</v>
      </c>
      <c r="J104" s="16">
        <v>1</v>
      </c>
      <c r="K104" s="19">
        <f t="shared" si="11"/>
        <v>0</v>
      </c>
      <c r="L104" s="9">
        <v>0</v>
      </c>
      <c r="M104" s="9">
        <v>0</v>
      </c>
      <c r="N104" s="9">
        <v>0</v>
      </c>
      <c r="O104" s="18"/>
      <c r="P104" s="9">
        <v>0</v>
      </c>
      <c r="Q104" s="18"/>
      <c r="R104" s="9">
        <v>0</v>
      </c>
      <c r="S104" s="9">
        <v>0</v>
      </c>
      <c r="T104" s="19">
        <f t="shared" si="12"/>
        <v>0</v>
      </c>
      <c r="U104" s="9"/>
      <c r="V104" s="9"/>
      <c r="W104" s="9"/>
      <c r="X104" s="18"/>
      <c r="Y104" s="9"/>
      <c r="Z104" s="18"/>
      <c r="AA104" s="9"/>
      <c r="AB104" s="9"/>
      <c r="AC104" s="20">
        <v>1</v>
      </c>
      <c r="AD104" s="21"/>
      <c r="AE104" s="21"/>
      <c r="AF104" s="22"/>
      <c r="AG104" s="22"/>
      <c r="AH104" s="23"/>
      <c r="AI104" s="23"/>
      <c r="AJ104" s="107"/>
      <c r="AK104" s="33"/>
      <c r="AL104" s="26" t="s">
        <v>57</v>
      </c>
    </row>
    <row r="105" spans="1:38" ht="39" customHeight="1" x14ac:dyDescent="0.25">
      <c r="A105" s="228" t="s">
        <v>32</v>
      </c>
      <c r="B105" s="91" t="s">
        <v>53</v>
      </c>
      <c r="C105" s="91" t="s">
        <v>242</v>
      </c>
      <c r="D105" s="12">
        <v>70</v>
      </c>
      <c r="E105" s="81" t="s">
        <v>277</v>
      </c>
      <c r="F105" s="82" t="s">
        <v>278</v>
      </c>
      <c r="G105" s="92">
        <v>0</v>
      </c>
      <c r="H105" s="92" t="s">
        <v>37</v>
      </c>
      <c r="I105" s="92">
        <v>1</v>
      </c>
      <c r="J105" s="16">
        <v>0.25</v>
      </c>
      <c r="K105" s="19">
        <f t="shared" si="11"/>
        <v>0</v>
      </c>
      <c r="L105" s="9">
        <v>0</v>
      </c>
      <c r="M105" s="9">
        <v>0</v>
      </c>
      <c r="N105" s="9">
        <v>0</v>
      </c>
      <c r="O105" s="18"/>
      <c r="P105" s="9">
        <v>0</v>
      </c>
      <c r="Q105" s="18"/>
      <c r="R105" s="9">
        <v>0</v>
      </c>
      <c r="S105" s="9">
        <v>0</v>
      </c>
      <c r="T105" s="19">
        <f t="shared" si="12"/>
        <v>0</v>
      </c>
      <c r="U105" s="9"/>
      <c r="V105" s="9"/>
      <c r="W105" s="9"/>
      <c r="X105" s="18"/>
      <c r="Y105" s="9"/>
      <c r="Z105" s="18"/>
      <c r="AA105" s="9"/>
      <c r="AB105" s="9"/>
      <c r="AC105" s="20">
        <v>1</v>
      </c>
      <c r="AD105" s="21" t="s">
        <v>279</v>
      </c>
      <c r="AE105" s="21" t="s">
        <v>223</v>
      </c>
      <c r="AF105" s="22">
        <v>100</v>
      </c>
      <c r="AG105" s="22">
        <v>50</v>
      </c>
      <c r="AH105" s="23">
        <v>43466</v>
      </c>
      <c r="AI105" s="23">
        <v>43830</v>
      </c>
      <c r="AJ105" s="107"/>
      <c r="AK105" s="33"/>
      <c r="AL105" s="26" t="s">
        <v>57</v>
      </c>
    </row>
    <row r="106" spans="1:38" ht="39" customHeight="1" x14ac:dyDescent="0.25">
      <c r="A106" s="228" t="s">
        <v>32</v>
      </c>
      <c r="B106" s="91" t="s">
        <v>95</v>
      </c>
      <c r="C106" s="91" t="s">
        <v>242</v>
      </c>
      <c r="D106" s="12">
        <v>71</v>
      </c>
      <c r="E106" s="81" t="s">
        <v>280</v>
      </c>
      <c r="F106" s="82" t="s">
        <v>281</v>
      </c>
      <c r="G106" s="92">
        <v>0</v>
      </c>
      <c r="H106" s="92" t="s">
        <v>37</v>
      </c>
      <c r="I106" s="92">
        <v>1</v>
      </c>
      <c r="J106" s="116">
        <v>0</v>
      </c>
      <c r="K106" s="19">
        <f t="shared" si="11"/>
        <v>0</v>
      </c>
      <c r="L106" s="9">
        <v>0</v>
      </c>
      <c r="M106" s="9">
        <v>0</v>
      </c>
      <c r="N106" s="9">
        <v>0</v>
      </c>
      <c r="O106" s="18"/>
      <c r="P106" s="9">
        <v>0</v>
      </c>
      <c r="Q106" s="18"/>
      <c r="R106" s="9">
        <v>0</v>
      </c>
      <c r="S106" s="9">
        <v>0</v>
      </c>
      <c r="T106" s="19">
        <f t="shared" si="12"/>
        <v>0</v>
      </c>
      <c r="U106" s="9"/>
      <c r="V106" s="9"/>
      <c r="W106" s="9"/>
      <c r="X106" s="18"/>
      <c r="Y106" s="9"/>
      <c r="Z106" s="18"/>
      <c r="AA106" s="9"/>
      <c r="AB106" s="9"/>
      <c r="AC106" s="20">
        <v>1</v>
      </c>
      <c r="AD106" s="21"/>
      <c r="AE106" s="21"/>
      <c r="AF106" s="22"/>
      <c r="AG106" s="22"/>
      <c r="AH106" s="23"/>
      <c r="AI106" s="23"/>
      <c r="AJ106" s="32"/>
      <c r="AK106" s="33"/>
      <c r="AL106" s="26" t="s">
        <v>40</v>
      </c>
    </row>
    <row r="107" spans="1:38" ht="39" customHeight="1" x14ac:dyDescent="0.25">
      <c r="A107" s="228" t="s">
        <v>32</v>
      </c>
      <c r="B107" s="91" t="s">
        <v>53</v>
      </c>
      <c r="C107" s="91" t="s">
        <v>282</v>
      </c>
      <c r="D107" s="12">
        <v>72</v>
      </c>
      <c r="E107" s="114" t="s">
        <v>283</v>
      </c>
      <c r="F107" s="91" t="s">
        <v>284</v>
      </c>
      <c r="G107" s="92">
        <v>0</v>
      </c>
      <c r="H107" s="92" t="s">
        <v>43</v>
      </c>
      <c r="I107" s="92">
        <v>1</v>
      </c>
      <c r="J107" s="16">
        <v>1</v>
      </c>
      <c r="K107" s="19">
        <f t="shared" si="11"/>
        <v>0</v>
      </c>
      <c r="L107" s="9">
        <v>0</v>
      </c>
      <c r="M107" s="9">
        <v>0</v>
      </c>
      <c r="N107" s="9">
        <v>0</v>
      </c>
      <c r="O107" s="18"/>
      <c r="P107" s="9">
        <v>0</v>
      </c>
      <c r="Q107" s="18"/>
      <c r="R107" s="9">
        <v>0</v>
      </c>
      <c r="S107" s="9">
        <v>0</v>
      </c>
      <c r="T107" s="19">
        <f t="shared" si="12"/>
        <v>0</v>
      </c>
      <c r="U107" s="9"/>
      <c r="V107" s="9"/>
      <c r="W107" s="9"/>
      <c r="X107" s="18"/>
      <c r="Y107" s="9"/>
      <c r="Z107" s="18"/>
      <c r="AA107" s="9"/>
      <c r="AB107" s="9"/>
      <c r="AC107" s="20">
        <v>1</v>
      </c>
      <c r="AD107" s="21"/>
      <c r="AE107" s="21"/>
      <c r="AF107" s="22"/>
      <c r="AG107" s="22"/>
      <c r="AH107" s="23"/>
      <c r="AI107" s="23"/>
      <c r="AJ107" s="107"/>
      <c r="AK107" s="33"/>
      <c r="AL107" s="26" t="s">
        <v>57</v>
      </c>
    </row>
    <row r="108" spans="1:38" ht="39" customHeight="1" x14ac:dyDescent="0.25">
      <c r="A108" s="228" t="s">
        <v>32</v>
      </c>
      <c r="B108" s="111" t="s">
        <v>53</v>
      </c>
      <c r="C108" s="111" t="s">
        <v>282</v>
      </c>
      <c r="D108" s="12">
        <v>73</v>
      </c>
      <c r="E108" s="94" t="s">
        <v>285</v>
      </c>
      <c r="F108" s="95" t="s">
        <v>286</v>
      </c>
      <c r="G108" s="96">
        <v>0</v>
      </c>
      <c r="H108" s="96" t="s">
        <v>37</v>
      </c>
      <c r="I108" s="96">
        <v>50</v>
      </c>
      <c r="J108" s="16">
        <v>17.489999999999998</v>
      </c>
      <c r="K108" s="19">
        <f t="shared" si="11"/>
        <v>5718926480</v>
      </c>
      <c r="L108" s="9">
        <v>1700235480</v>
      </c>
      <c r="M108" s="9">
        <v>0</v>
      </c>
      <c r="N108" s="9">
        <v>0</v>
      </c>
      <c r="O108" s="18">
        <v>0</v>
      </c>
      <c r="P108" s="9">
        <v>0</v>
      </c>
      <c r="Q108" s="18">
        <v>0</v>
      </c>
      <c r="R108" s="9">
        <v>4018691000</v>
      </c>
      <c r="S108" s="9">
        <v>0</v>
      </c>
      <c r="T108" s="19">
        <f t="shared" si="12"/>
        <v>5693670419.5</v>
      </c>
      <c r="U108" s="9">
        <v>5693670419.5</v>
      </c>
      <c r="V108" s="9"/>
      <c r="W108" s="9"/>
      <c r="X108" s="18"/>
      <c r="Y108" s="9"/>
      <c r="Z108" s="18"/>
      <c r="AA108" s="9"/>
      <c r="AB108" s="9"/>
      <c r="AC108" s="20">
        <v>1</v>
      </c>
      <c r="AD108" s="21" t="s">
        <v>287</v>
      </c>
      <c r="AE108" s="21" t="s">
        <v>49</v>
      </c>
      <c r="AF108" s="22">
        <v>1</v>
      </c>
      <c r="AG108" s="117">
        <v>0.25</v>
      </c>
      <c r="AH108" s="23">
        <v>43466</v>
      </c>
      <c r="AI108" s="23">
        <v>43830</v>
      </c>
      <c r="AJ108" s="32">
        <v>5718926480</v>
      </c>
      <c r="AK108" s="33">
        <v>5693670419.5</v>
      </c>
      <c r="AL108" s="26" t="s">
        <v>63</v>
      </c>
    </row>
    <row r="109" spans="1:38" ht="39" customHeight="1" x14ac:dyDescent="0.25">
      <c r="A109" s="228" t="s">
        <v>32</v>
      </c>
      <c r="B109" s="91" t="s">
        <v>53</v>
      </c>
      <c r="C109" s="91" t="s">
        <v>282</v>
      </c>
      <c r="D109" s="12">
        <v>74</v>
      </c>
      <c r="E109" s="81" t="s">
        <v>288</v>
      </c>
      <c r="F109" s="82" t="s">
        <v>289</v>
      </c>
      <c r="G109" s="92">
        <v>1</v>
      </c>
      <c r="H109" s="92" t="s">
        <v>43</v>
      </c>
      <c r="I109" s="92">
        <v>1</v>
      </c>
      <c r="J109" s="16">
        <v>1</v>
      </c>
      <c r="K109" s="19">
        <f t="shared" si="11"/>
        <v>0</v>
      </c>
      <c r="L109" s="9">
        <v>0</v>
      </c>
      <c r="M109" s="9">
        <v>0</v>
      </c>
      <c r="N109" s="9">
        <v>0</v>
      </c>
      <c r="O109" s="18"/>
      <c r="P109" s="9">
        <v>0</v>
      </c>
      <c r="Q109" s="18"/>
      <c r="R109" s="9">
        <v>0</v>
      </c>
      <c r="S109" s="9">
        <v>0</v>
      </c>
      <c r="T109" s="19">
        <f t="shared" si="12"/>
        <v>0</v>
      </c>
      <c r="U109" s="9"/>
      <c r="V109" s="9"/>
      <c r="W109" s="9"/>
      <c r="X109" s="18"/>
      <c r="Y109" s="9"/>
      <c r="Z109" s="18"/>
      <c r="AA109" s="9"/>
      <c r="AB109" s="9"/>
      <c r="AC109" s="20">
        <v>1</v>
      </c>
      <c r="AD109" s="21"/>
      <c r="AE109" s="21"/>
      <c r="AF109" s="22"/>
      <c r="AG109" s="22"/>
      <c r="AH109" s="23"/>
      <c r="AI109" s="23"/>
      <c r="AJ109" s="107"/>
      <c r="AK109" s="33"/>
      <c r="AL109" s="26" t="s">
        <v>57</v>
      </c>
    </row>
    <row r="110" spans="1:38" ht="39" customHeight="1" x14ac:dyDescent="0.25">
      <c r="A110" s="228" t="s">
        <v>32</v>
      </c>
      <c r="B110" s="91" t="s">
        <v>53</v>
      </c>
      <c r="C110" s="91" t="s">
        <v>282</v>
      </c>
      <c r="D110" s="12">
        <v>75</v>
      </c>
      <c r="E110" s="81" t="s">
        <v>290</v>
      </c>
      <c r="F110" s="82" t="s">
        <v>291</v>
      </c>
      <c r="G110" s="92">
        <v>1</v>
      </c>
      <c r="H110" s="92" t="s">
        <v>43</v>
      </c>
      <c r="I110" s="92">
        <v>1</v>
      </c>
      <c r="J110" s="16">
        <v>1</v>
      </c>
      <c r="K110" s="19">
        <f t="shared" si="11"/>
        <v>10000000</v>
      </c>
      <c r="L110" s="9">
        <v>10000000</v>
      </c>
      <c r="M110" s="9">
        <v>0</v>
      </c>
      <c r="N110" s="9">
        <v>0</v>
      </c>
      <c r="O110" s="18"/>
      <c r="P110" s="9">
        <v>0</v>
      </c>
      <c r="Q110" s="18"/>
      <c r="R110" s="9">
        <v>0</v>
      </c>
      <c r="S110" s="9">
        <v>0</v>
      </c>
      <c r="T110" s="19">
        <f t="shared" si="12"/>
        <v>0</v>
      </c>
      <c r="U110" s="9"/>
      <c r="V110" s="9"/>
      <c r="W110" s="9"/>
      <c r="X110" s="18"/>
      <c r="Y110" s="9"/>
      <c r="Z110" s="18"/>
      <c r="AA110" s="9"/>
      <c r="AB110" s="9"/>
      <c r="AC110" s="20">
        <v>1</v>
      </c>
      <c r="AD110" s="21" t="s">
        <v>292</v>
      </c>
      <c r="AE110" s="21" t="s">
        <v>223</v>
      </c>
      <c r="AF110" s="22">
        <v>100</v>
      </c>
      <c r="AG110" s="22">
        <v>0</v>
      </c>
      <c r="AH110" s="23">
        <v>43466</v>
      </c>
      <c r="AI110" s="23">
        <v>43830</v>
      </c>
      <c r="AJ110" s="84">
        <v>10000000</v>
      </c>
      <c r="AK110" s="33"/>
      <c r="AL110" s="26" t="s">
        <v>57</v>
      </c>
    </row>
    <row r="111" spans="1:38" ht="39" customHeight="1" x14ac:dyDescent="0.25">
      <c r="A111" s="228" t="s">
        <v>32</v>
      </c>
      <c r="B111" s="91" t="s">
        <v>53</v>
      </c>
      <c r="C111" s="91" t="s">
        <v>282</v>
      </c>
      <c r="D111" s="12">
        <v>76</v>
      </c>
      <c r="E111" s="81" t="s">
        <v>293</v>
      </c>
      <c r="F111" s="82" t="s">
        <v>294</v>
      </c>
      <c r="G111" s="92">
        <v>10</v>
      </c>
      <c r="H111" s="92" t="s">
        <v>43</v>
      </c>
      <c r="I111" s="92">
        <v>12</v>
      </c>
      <c r="J111" s="16">
        <v>12</v>
      </c>
      <c r="K111" s="19">
        <f t="shared" si="11"/>
        <v>692927985</v>
      </c>
      <c r="L111" s="9">
        <v>692927985</v>
      </c>
      <c r="M111" s="9">
        <v>0</v>
      </c>
      <c r="N111" s="9">
        <v>0</v>
      </c>
      <c r="O111" s="18">
        <v>0</v>
      </c>
      <c r="P111" s="9">
        <v>0</v>
      </c>
      <c r="Q111" s="18">
        <v>0</v>
      </c>
      <c r="R111" s="9">
        <v>0</v>
      </c>
      <c r="S111" s="9">
        <v>0</v>
      </c>
      <c r="T111" s="19">
        <f t="shared" si="12"/>
        <v>692771406</v>
      </c>
      <c r="U111" s="9">
        <v>692771406</v>
      </c>
      <c r="V111" s="9"/>
      <c r="W111" s="9"/>
      <c r="X111" s="18"/>
      <c r="Y111" s="9"/>
      <c r="Z111" s="18"/>
      <c r="AA111" s="9"/>
      <c r="AB111" s="9"/>
      <c r="AC111" s="20">
        <v>1</v>
      </c>
      <c r="AD111" s="21" t="s">
        <v>295</v>
      </c>
      <c r="AE111" s="21" t="s">
        <v>268</v>
      </c>
      <c r="AF111" s="22">
        <v>100</v>
      </c>
      <c r="AG111" s="22">
        <v>50</v>
      </c>
      <c r="AH111" s="23">
        <v>43466</v>
      </c>
      <c r="AI111" s="23">
        <v>43830</v>
      </c>
      <c r="AJ111" s="84">
        <v>660000000</v>
      </c>
      <c r="AK111" s="33">
        <v>659699000</v>
      </c>
      <c r="AL111" s="26" t="s">
        <v>57</v>
      </c>
    </row>
    <row r="112" spans="1:38" ht="39" customHeight="1" x14ac:dyDescent="0.25">
      <c r="A112" s="228" t="s">
        <v>32</v>
      </c>
      <c r="B112" s="91" t="s">
        <v>53</v>
      </c>
      <c r="C112" s="91" t="s">
        <v>282</v>
      </c>
      <c r="D112" s="12">
        <v>76</v>
      </c>
      <c r="E112" s="81" t="s">
        <v>293</v>
      </c>
      <c r="F112" s="82" t="s">
        <v>294</v>
      </c>
      <c r="G112" s="92">
        <v>10</v>
      </c>
      <c r="H112" s="92" t="s">
        <v>43</v>
      </c>
      <c r="I112" s="92">
        <v>12</v>
      </c>
      <c r="J112" s="16">
        <v>12</v>
      </c>
      <c r="K112" s="19"/>
      <c r="L112" s="9">
        <v>0</v>
      </c>
      <c r="M112" s="9">
        <v>0</v>
      </c>
      <c r="N112" s="9">
        <v>0</v>
      </c>
      <c r="O112" s="18"/>
      <c r="P112" s="9">
        <v>0</v>
      </c>
      <c r="Q112" s="18"/>
      <c r="R112" s="9">
        <v>0</v>
      </c>
      <c r="S112" s="9">
        <v>0</v>
      </c>
      <c r="T112" s="19"/>
      <c r="U112" s="9"/>
      <c r="V112" s="9"/>
      <c r="W112" s="9"/>
      <c r="X112" s="18"/>
      <c r="Y112" s="9"/>
      <c r="Z112" s="18"/>
      <c r="AA112" s="9"/>
      <c r="AB112" s="9"/>
      <c r="AC112" s="20">
        <v>2</v>
      </c>
      <c r="AD112" s="21" t="s">
        <v>296</v>
      </c>
      <c r="AE112" s="21" t="s">
        <v>223</v>
      </c>
      <c r="AF112" s="22">
        <v>100</v>
      </c>
      <c r="AG112" s="22">
        <v>0</v>
      </c>
      <c r="AH112" s="23">
        <v>43466</v>
      </c>
      <c r="AI112" s="23">
        <v>43830</v>
      </c>
      <c r="AJ112" s="84">
        <v>0</v>
      </c>
      <c r="AK112" s="33"/>
      <c r="AL112" s="26" t="s">
        <v>57</v>
      </c>
    </row>
    <row r="113" spans="1:46" ht="39" customHeight="1" x14ac:dyDescent="0.25">
      <c r="A113" s="228" t="s">
        <v>32</v>
      </c>
      <c r="B113" s="91" t="s">
        <v>53</v>
      </c>
      <c r="C113" s="91" t="s">
        <v>282</v>
      </c>
      <c r="D113" s="12">
        <v>76</v>
      </c>
      <c r="E113" s="81" t="s">
        <v>293</v>
      </c>
      <c r="F113" s="82" t="s">
        <v>294</v>
      </c>
      <c r="G113" s="92">
        <v>10</v>
      </c>
      <c r="H113" s="92" t="s">
        <v>43</v>
      </c>
      <c r="I113" s="92">
        <v>12</v>
      </c>
      <c r="J113" s="16">
        <v>12</v>
      </c>
      <c r="K113" s="19"/>
      <c r="L113" s="9">
        <v>0</v>
      </c>
      <c r="M113" s="9">
        <v>0</v>
      </c>
      <c r="N113" s="9">
        <v>0</v>
      </c>
      <c r="O113" s="18"/>
      <c r="P113" s="9">
        <v>0</v>
      </c>
      <c r="Q113" s="18"/>
      <c r="R113" s="9">
        <v>0</v>
      </c>
      <c r="S113" s="9">
        <v>0</v>
      </c>
      <c r="T113" s="19"/>
      <c r="U113" s="9"/>
      <c r="V113" s="9"/>
      <c r="W113" s="9"/>
      <c r="X113" s="18"/>
      <c r="Y113" s="9"/>
      <c r="Z113" s="18"/>
      <c r="AA113" s="9"/>
      <c r="AB113" s="9"/>
      <c r="AC113" s="20">
        <v>3</v>
      </c>
      <c r="AD113" s="21" t="s">
        <v>297</v>
      </c>
      <c r="AE113" s="21" t="s">
        <v>298</v>
      </c>
      <c r="AF113" s="22">
        <v>1</v>
      </c>
      <c r="AG113" s="22">
        <v>0</v>
      </c>
      <c r="AH113" s="23">
        <v>43466</v>
      </c>
      <c r="AI113" s="23">
        <v>43830</v>
      </c>
      <c r="AJ113" s="84"/>
      <c r="AK113" s="33"/>
      <c r="AL113" s="26" t="s">
        <v>57</v>
      </c>
    </row>
    <row r="114" spans="1:46" ht="39" customHeight="1" x14ac:dyDescent="0.25">
      <c r="A114" s="228" t="s">
        <v>32</v>
      </c>
      <c r="B114" s="91" t="s">
        <v>53</v>
      </c>
      <c r="C114" s="91" t="s">
        <v>282</v>
      </c>
      <c r="D114" s="12">
        <v>76</v>
      </c>
      <c r="E114" s="81" t="s">
        <v>293</v>
      </c>
      <c r="F114" s="82" t="s">
        <v>294</v>
      </c>
      <c r="G114" s="92">
        <v>10</v>
      </c>
      <c r="H114" s="92" t="s">
        <v>43</v>
      </c>
      <c r="I114" s="92">
        <v>12</v>
      </c>
      <c r="J114" s="16">
        <v>12</v>
      </c>
      <c r="K114" s="19"/>
      <c r="L114" s="9">
        <v>0</v>
      </c>
      <c r="M114" s="9">
        <v>0</v>
      </c>
      <c r="N114" s="9">
        <v>0</v>
      </c>
      <c r="O114" s="18"/>
      <c r="P114" s="9">
        <v>0</v>
      </c>
      <c r="Q114" s="18"/>
      <c r="R114" s="9">
        <v>0</v>
      </c>
      <c r="S114" s="9">
        <v>0</v>
      </c>
      <c r="T114" s="19"/>
      <c r="U114" s="9"/>
      <c r="V114" s="9"/>
      <c r="W114" s="9"/>
      <c r="X114" s="18"/>
      <c r="Y114" s="9"/>
      <c r="Z114" s="18"/>
      <c r="AA114" s="9"/>
      <c r="AB114" s="9"/>
      <c r="AC114" s="20">
        <v>4</v>
      </c>
      <c r="AD114" s="21" t="s">
        <v>299</v>
      </c>
      <c r="AE114" s="21" t="s">
        <v>223</v>
      </c>
      <c r="AF114" s="22">
        <v>100</v>
      </c>
      <c r="AG114" s="22">
        <v>50</v>
      </c>
      <c r="AH114" s="23">
        <v>43438</v>
      </c>
      <c r="AI114" s="23">
        <v>43796</v>
      </c>
      <c r="AJ114" s="107">
        <v>32927985</v>
      </c>
      <c r="AK114" s="33">
        <v>33072406</v>
      </c>
      <c r="AL114" s="26" t="s">
        <v>57</v>
      </c>
      <c r="AM114" s="46"/>
      <c r="AN114" s="46"/>
      <c r="AO114" s="46"/>
      <c r="AP114" s="46"/>
      <c r="AQ114" s="46"/>
      <c r="AR114" s="46"/>
      <c r="AS114" s="46"/>
      <c r="AT114" s="47"/>
    </row>
    <row r="115" spans="1:46" ht="39" customHeight="1" x14ac:dyDescent="0.25">
      <c r="A115" s="228" t="s">
        <v>32</v>
      </c>
      <c r="B115" s="91" t="s">
        <v>53</v>
      </c>
      <c r="C115" s="91" t="s">
        <v>282</v>
      </c>
      <c r="D115" s="12">
        <v>77</v>
      </c>
      <c r="E115" s="81" t="s">
        <v>300</v>
      </c>
      <c r="F115" s="82" t="s">
        <v>301</v>
      </c>
      <c r="G115" s="92">
        <v>1</v>
      </c>
      <c r="H115" s="92" t="s">
        <v>37</v>
      </c>
      <c r="I115" s="92">
        <v>1</v>
      </c>
      <c r="J115" s="16">
        <v>0</v>
      </c>
      <c r="K115" s="19">
        <f t="shared" ref="K115:K122" si="13">+L115+M115+N115+P115+Q115+R115+S115</f>
        <v>352800000</v>
      </c>
      <c r="L115" s="9">
        <v>352800000</v>
      </c>
      <c r="M115" s="9">
        <v>0</v>
      </c>
      <c r="N115" s="9">
        <v>0</v>
      </c>
      <c r="O115" s="18"/>
      <c r="P115" s="9">
        <v>0</v>
      </c>
      <c r="Q115" s="18"/>
      <c r="R115" s="9">
        <v>0</v>
      </c>
      <c r="S115" s="9">
        <v>0</v>
      </c>
      <c r="T115" s="19">
        <f t="shared" ref="T115:T122" si="14">+U115+V115+W115+Y115+Z115+AA115+AB115</f>
        <v>0</v>
      </c>
      <c r="U115" s="9"/>
      <c r="V115" s="9"/>
      <c r="W115" s="9"/>
      <c r="X115" s="18"/>
      <c r="Y115" s="9"/>
      <c r="Z115" s="18"/>
      <c r="AA115" s="9"/>
      <c r="AB115" s="9"/>
      <c r="AC115" s="20">
        <v>1</v>
      </c>
      <c r="AD115" s="21" t="s">
        <v>302</v>
      </c>
      <c r="AE115" s="21" t="s">
        <v>298</v>
      </c>
      <c r="AF115" s="22">
        <v>1</v>
      </c>
      <c r="AG115" s="22">
        <v>0</v>
      </c>
      <c r="AH115" s="23">
        <v>43466</v>
      </c>
      <c r="AI115" s="23">
        <v>43830</v>
      </c>
      <c r="AJ115" s="84">
        <v>352800000</v>
      </c>
      <c r="AK115" s="33"/>
      <c r="AL115" s="26" t="s">
        <v>57</v>
      </c>
    </row>
    <row r="116" spans="1:46" ht="39" customHeight="1" x14ac:dyDescent="0.25">
      <c r="A116" s="228" t="s">
        <v>32</v>
      </c>
      <c r="B116" s="111" t="s">
        <v>303</v>
      </c>
      <c r="C116" s="111" t="s">
        <v>282</v>
      </c>
      <c r="D116" s="12">
        <v>78</v>
      </c>
      <c r="E116" s="94" t="s">
        <v>304</v>
      </c>
      <c r="F116" s="95" t="s">
        <v>305</v>
      </c>
      <c r="G116" s="96">
        <v>0</v>
      </c>
      <c r="H116" s="96" t="s">
        <v>37</v>
      </c>
      <c r="I116" s="96">
        <v>10</v>
      </c>
      <c r="J116" s="16">
        <v>4</v>
      </c>
      <c r="K116" s="19">
        <f t="shared" si="13"/>
        <v>0</v>
      </c>
      <c r="L116" s="9">
        <v>0</v>
      </c>
      <c r="M116" s="9">
        <v>0</v>
      </c>
      <c r="N116" s="9">
        <v>0</v>
      </c>
      <c r="O116" s="18"/>
      <c r="P116" s="9">
        <v>0</v>
      </c>
      <c r="Q116" s="18"/>
      <c r="R116" s="9">
        <v>0</v>
      </c>
      <c r="S116" s="9">
        <v>0</v>
      </c>
      <c r="T116" s="19">
        <f t="shared" si="14"/>
        <v>0</v>
      </c>
      <c r="U116" s="9"/>
      <c r="V116" s="9"/>
      <c r="W116" s="9"/>
      <c r="X116" s="18"/>
      <c r="Y116" s="9"/>
      <c r="Z116" s="18"/>
      <c r="AA116" s="9"/>
      <c r="AB116" s="9"/>
      <c r="AC116" s="20">
        <v>1</v>
      </c>
      <c r="AD116" s="21"/>
      <c r="AE116" s="21"/>
      <c r="AF116" s="22"/>
      <c r="AG116" s="22"/>
      <c r="AH116" s="23"/>
      <c r="AI116" s="23"/>
      <c r="AJ116" s="32"/>
      <c r="AK116" s="33"/>
      <c r="AL116" s="26" t="s">
        <v>63</v>
      </c>
    </row>
    <row r="117" spans="1:46" ht="39" customHeight="1" x14ac:dyDescent="0.25">
      <c r="A117" s="228" t="s">
        <v>32</v>
      </c>
      <c r="B117" s="91" t="s">
        <v>53</v>
      </c>
      <c r="C117" s="91" t="s">
        <v>282</v>
      </c>
      <c r="D117" s="12">
        <v>79</v>
      </c>
      <c r="E117" s="118" t="s">
        <v>306</v>
      </c>
      <c r="F117" s="119" t="s">
        <v>307</v>
      </c>
      <c r="G117" s="92">
        <v>4</v>
      </c>
      <c r="H117" s="92" t="s">
        <v>37</v>
      </c>
      <c r="I117" s="92">
        <v>2</v>
      </c>
      <c r="J117" s="16">
        <v>1</v>
      </c>
      <c r="K117" s="19">
        <f t="shared" si="13"/>
        <v>22660000</v>
      </c>
      <c r="L117" s="9">
        <v>22660000</v>
      </c>
      <c r="M117" s="9">
        <v>0</v>
      </c>
      <c r="N117" s="9">
        <v>0</v>
      </c>
      <c r="O117" s="18">
        <v>0</v>
      </c>
      <c r="P117" s="9">
        <v>0</v>
      </c>
      <c r="Q117" s="18">
        <v>0</v>
      </c>
      <c r="R117" s="9">
        <v>0</v>
      </c>
      <c r="S117" s="9">
        <v>0</v>
      </c>
      <c r="T117" s="19">
        <f t="shared" si="14"/>
        <v>22660000</v>
      </c>
      <c r="U117" s="9">
        <v>22660000</v>
      </c>
      <c r="V117" s="9"/>
      <c r="W117" s="9"/>
      <c r="X117" s="18"/>
      <c r="Y117" s="9"/>
      <c r="Z117" s="18"/>
      <c r="AA117" s="9"/>
      <c r="AB117" s="9"/>
      <c r="AC117" s="20"/>
      <c r="AD117" s="21" t="s">
        <v>308</v>
      </c>
      <c r="AE117" s="21" t="s">
        <v>39</v>
      </c>
      <c r="AF117" s="110">
        <v>1</v>
      </c>
      <c r="AG117" s="22">
        <v>50</v>
      </c>
      <c r="AH117" s="23">
        <v>43486</v>
      </c>
      <c r="AI117" s="23">
        <v>43480</v>
      </c>
      <c r="AJ117" s="32">
        <v>22660000</v>
      </c>
      <c r="AK117" s="120">
        <v>22660000</v>
      </c>
      <c r="AL117" s="26" t="s">
        <v>157</v>
      </c>
    </row>
    <row r="118" spans="1:46" ht="39" customHeight="1" x14ac:dyDescent="0.25">
      <c r="A118" s="228" t="s">
        <v>32</v>
      </c>
      <c r="B118" s="91" t="s">
        <v>95</v>
      </c>
      <c r="C118" s="91" t="s">
        <v>282</v>
      </c>
      <c r="D118" s="12">
        <v>80</v>
      </c>
      <c r="E118" s="81" t="s">
        <v>309</v>
      </c>
      <c r="F118" s="82" t="s">
        <v>310</v>
      </c>
      <c r="G118" s="92">
        <v>0</v>
      </c>
      <c r="H118" s="92" t="s">
        <v>37</v>
      </c>
      <c r="I118" s="92">
        <v>3</v>
      </c>
      <c r="J118" s="16">
        <v>1</v>
      </c>
      <c r="K118" s="19">
        <f t="shared" si="13"/>
        <v>0</v>
      </c>
      <c r="L118" s="9">
        <v>0</v>
      </c>
      <c r="M118" s="9">
        <v>0</v>
      </c>
      <c r="N118" s="9">
        <v>0</v>
      </c>
      <c r="O118" s="18"/>
      <c r="P118" s="9">
        <v>0</v>
      </c>
      <c r="Q118" s="18"/>
      <c r="R118" s="9">
        <v>0</v>
      </c>
      <c r="S118" s="9">
        <v>0</v>
      </c>
      <c r="T118" s="19">
        <f t="shared" si="14"/>
        <v>0</v>
      </c>
      <c r="U118" s="9"/>
      <c r="V118" s="9"/>
      <c r="W118" s="9"/>
      <c r="X118" s="18"/>
      <c r="Y118" s="9"/>
      <c r="Z118" s="18"/>
      <c r="AA118" s="9"/>
      <c r="AB118" s="9"/>
      <c r="AC118" s="20">
        <v>1</v>
      </c>
      <c r="AD118" s="21"/>
      <c r="AE118" s="21"/>
      <c r="AF118" s="22"/>
      <c r="AG118" s="22"/>
      <c r="AH118" s="23"/>
      <c r="AI118" s="23"/>
      <c r="AJ118" s="32"/>
      <c r="AK118" s="33"/>
      <c r="AL118" s="26" t="s">
        <v>40</v>
      </c>
    </row>
    <row r="119" spans="1:46" ht="39" customHeight="1" x14ac:dyDescent="0.25">
      <c r="A119" s="228" t="s">
        <v>32</v>
      </c>
      <c r="B119" s="91" t="s">
        <v>53</v>
      </c>
      <c r="C119" s="91" t="s">
        <v>311</v>
      </c>
      <c r="D119" s="12">
        <v>81</v>
      </c>
      <c r="E119" s="121" t="s">
        <v>312</v>
      </c>
      <c r="F119" s="82" t="s">
        <v>313</v>
      </c>
      <c r="G119" s="92">
        <v>1</v>
      </c>
      <c r="H119" s="92" t="s">
        <v>43</v>
      </c>
      <c r="I119" s="92">
        <v>1</v>
      </c>
      <c r="J119" s="16">
        <v>1</v>
      </c>
      <c r="K119" s="19">
        <f t="shared" si="13"/>
        <v>64872500</v>
      </c>
      <c r="L119" s="9">
        <v>64872500</v>
      </c>
      <c r="M119" s="9">
        <v>0</v>
      </c>
      <c r="N119" s="9">
        <v>0</v>
      </c>
      <c r="O119" s="18"/>
      <c r="P119" s="9">
        <v>0</v>
      </c>
      <c r="Q119" s="18"/>
      <c r="R119" s="9">
        <v>0</v>
      </c>
      <c r="S119" s="9">
        <v>0</v>
      </c>
      <c r="T119" s="19">
        <f t="shared" si="14"/>
        <v>60112500</v>
      </c>
      <c r="U119" s="9">
        <v>60112500</v>
      </c>
      <c r="V119" s="9"/>
      <c r="W119" s="9"/>
      <c r="X119" s="18"/>
      <c r="Y119" s="9"/>
      <c r="Z119" s="18"/>
      <c r="AA119" s="9"/>
      <c r="AB119" s="9"/>
      <c r="AC119" s="20">
        <v>1</v>
      </c>
      <c r="AD119" s="21" t="s">
        <v>314</v>
      </c>
      <c r="AE119" s="21" t="s">
        <v>223</v>
      </c>
      <c r="AF119" s="22">
        <v>100</v>
      </c>
      <c r="AG119" s="22">
        <v>50</v>
      </c>
      <c r="AH119" s="23">
        <v>43475</v>
      </c>
      <c r="AI119" s="23">
        <v>43814</v>
      </c>
      <c r="AJ119" s="84">
        <v>64872500</v>
      </c>
      <c r="AK119" s="33">
        <v>60112500</v>
      </c>
      <c r="AL119" s="26" t="s">
        <v>57</v>
      </c>
    </row>
    <row r="120" spans="1:46" ht="39" customHeight="1" x14ac:dyDescent="0.25">
      <c r="A120" s="228" t="s">
        <v>32</v>
      </c>
      <c r="B120" s="91" t="s">
        <v>53</v>
      </c>
      <c r="C120" s="91" t="s">
        <v>311</v>
      </c>
      <c r="D120" s="12">
        <v>82</v>
      </c>
      <c r="E120" s="114" t="s">
        <v>315</v>
      </c>
      <c r="F120" s="91" t="s">
        <v>316</v>
      </c>
      <c r="G120" s="92">
        <v>1</v>
      </c>
      <c r="H120" s="92" t="s">
        <v>43</v>
      </c>
      <c r="I120" s="92">
        <v>1</v>
      </c>
      <c r="J120" s="16">
        <v>1</v>
      </c>
      <c r="K120" s="19">
        <f t="shared" si="13"/>
        <v>0</v>
      </c>
      <c r="L120" s="9">
        <v>0</v>
      </c>
      <c r="M120" s="9">
        <v>0</v>
      </c>
      <c r="N120" s="9">
        <v>0</v>
      </c>
      <c r="O120" s="18"/>
      <c r="P120" s="9">
        <v>0</v>
      </c>
      <c r="Q120" s="18"/>
      <c r="R120" s="9">
        <v>0</v>
      </c>
      <c r="S120" s="9">
        <v>0</v>
      </c>
      <c r="T120" s="19">
        <f t="shared" si="14"/>
        <v>0</v>
      </c>
      <c r="U120" s="9"/>
      <c r="V120" s="9"/>
      <c r="W120" s="9"/>
      <c r="X120" s="18"/>
      <c r="Y120" s="9"/>
      <c r="Z120" s="18"/>
      <c r="AA120" s="9"/>
      <c r="AB120" s="9"/>
      <c r="AC120" s="20">
        <v>1</v>
      </c>
      <c r="AD120" s="21"/>
      <c r="AE120" s="21"/>
      <c r="AF120" s="22"/>
      <c r="AG120" s="22"/>
      <c r="AH120" s="23"/>
      <c r="AI120" s="23"/>
      <c r="AJ120" s="107"/>
      <c r="AK120" s="33"/>
      <c r="AL120" s="26" t="s">
        <v>57</v>
      </c>
    </row>
    <row r="121" spans="1:46" ht="39" customHeight="1" x14ac:dyDescent="0.25">
      <c r="A121" s="228" t="s">
        <v>32</v>
      </c>
      <c r="B121" s="91" t="s">
        <v>53</v>
      </c>
      <c r="C121" s="91" t="s">
        <v>311</v>
      </c>
      <c r="D121" s="12">
        <v>83</v>
      </c>
      <c r="E121" s="114" t="s">
        <v>317</v>
      </c>
      <c r="F121" s="91" t="s">
        <v>318</v>
      </c>
      <c r="G121" s="92">
        <v>1</v>
      </c>
      <c r="H121" s="92" t="s">
        <v>43</v>
      </c>
      <c r="I121" s="92">
        <v>1</v>
      </c>
      <c r="J121" s="16">
        <v>1</v>
      </c>
      <c r="K121" s="19">
        <f t="shared" si="13"/>
        <v>0</v>
      </c>
      <c r="L121" s="9">
        <v>0</v>
      </c>
      <c r="M121" s="9">
        <v>0</v>
      </c>
      <c r="N121" s="9">
        <v>0</v>
      </c>
      <c r="O121" s="18"/>
      <c r="P121" s="9">
        <v>0</v>
      </c>
      <c r="Q121" s="18"/>
      <c r="R121" s="9">
        <v>0</v>
      </c>
      <c r="S121" s="9">
        <v>0</v>
      </c>
      <c r="T121" s="19">
        <f t="shared" si="14"/>
        <v>0</v>
      </c>
      <c r="U121" s="9"/>
      <c r="V121" s="9"/>
      <c r="W121" s="9"/>
      <c r="X121" s="18"/>
      <c r="Y121" s="9"/>
      <c r="Z121" s="18"/>
      <c r="AA121" s="9"/>
      <c r="AB121" s="9"/>
      <c r="AC121" s="20">
        <v>1</v>
      </c>
      <c r="AD121" s="21"/>
      <c r="AE121" s="21"/>
      <c r="AF121" s="22"/>
      <c r="AG121" s="22"/>
      <c r="AH121" s="23"/>
      <c r="AI121" s="23"/>
      <c r="AJ121" s="107"/>
      <c r="AK121" s="33"/>
      <c r="AL121" s="26" t="s">
        <v>57</v>
      </c>
    </row>
    <row r="122" spans="1:46" ht="39" customHeight="1" x14ac:dyDescent="0.25">
      <c r="A122" s="228" t="s">
        <v>32</v>
      </c>
      <c r="B122" s="91" t="s">
        <v>33</v>
      </c>
      <c r="C122" s="91" t="s">
        <v>311</v>
      </c>
      <c r="D122" s="12">
        <v>84</v>
      </c>
      <c r="E122" s="81" t="s">
        <v>319</v>
      </c>
      <c r="F122" s="82" t="s">
        <v>320</v>
      </c>
      <c r="G122" s="92">
        <v>1</v>
      </c>
      <c r="H122" s="92" t="s">
        <v>43</v>
      </c>
      <c r="I122" s="92">
        <v>1</v>
      </c>
      <c r="J122" s="16">
        <v>1</v>
      </c>
      <c r="K122" s="19">
        <f t="shared" si="13"/>
        <v>278430000</v>
      </c>
      <c r="L122" s="9">
        <v>278430000</v>
      </c>
      <c r="M122" s="9">
        <v>0</v>
      </c>
      <c r="N122" s="9">
        <v>0</v>
      </c>
      <c r="O122" s="18">
        <v>0</v>
      </c>
      <c r="P122" s="9">
        <v>0</v>
      </c>
      <c r="Q122" s="18">
        <v>0</v>
      </c>
      <c r="R122" s="9">
        <v>0</v>
      </c>
      <c r="S122" s="9">
        <v>0</v>
      </c>
      <c r="T122" s="19">
        <f t="shared" si="14"/>
        <v>278420960</v>
      </c>
      <c r="U122" s="9">
        <v>278420960</v>
      </c>
      <c r="V122" s="9"/>
      <c r="W122" s="9"/>
      <c r="X122" s="18"/>
      <c r="Y122" s="9"/>
      <c r="Z122" s="18"/>
      <c r="AA122" s="9"/>
      <c r="AB122" s="9"/>
      <c r="AC122" s="20">
        <v>1</v>
      </c>
      <c r="AD122" s="21" t="s">
        <v>321</v>
      </c>
      <c r="AE122" s="21" t="s">
        <v>82</v>
      </c>
      <c r="AF122" s="22">
        <v>450</v>
      </c>
      <c r="AG122" s="22">
        <v>450</v>
      </c>
      <c r="AH122" s="23">
        <v>43466</v>
      </c>
      <c r="AI122" s="23">
        <v>43830</v>
      </c>
      <c r="AJ122" s="84">
        <v>138500000</v>
      </c>
      <c r="AK122" s="33">
        <v>138500000</v>
      </c>
      <c r="AL122" s="26" t="s">
        <v>57</v>
      </c>
      <c r="AM122" s="48"/>
      <c r="AN122" s="49"/>
      <c r="AO122" s="49"/>
      <c r="AP122" s="49"/>
      <c r="AQ122" s="49"/>
      <c r="AR122" s="49"/>
      <c r="AS122" s="50"/>
    </row>
    <row r="123" spans="1:46" ht="39" customHeight="1" x14ac:dyDescent="0.25">
      <c r="A123" s="228" t="s">
        <v>32</v>
      </c>
      <c r="B123" s="91" t="s">
        <v>33</v>
      </c>
      <c r="C123" s="91" t="s">
        <v>311</v>
      </c>
      <c r="D123" s="12">
        <v>84</v>
      </c>
      <c r="E123" s="81" t="s">
        <v>319</v>
      </c>
      <c r="F123" s="82" t="s">
        <v>320</v>
      </c>
      <c r="G123" s="92">
        <v>1</v>
      </c>
      <c r="H123" s="92" t="s">
        <v>43</v>
      </c>
      <c r="I123" s="92">
        <v>1</v>
      </c>
      <c r="J123" s="16">
        <v>1</v>
      </c>
      <c r="K123" s="19"/>
      <c r="L123" s="9">
        <v>0</v>
      </c>
      <c r="M123" s="9">
        <v>0</v>
      </c>
      <c r="N123" s="9">
        <v>0</v>
      </c>
      <c r="O123" s="18"/>
      <c r="P123" s="9">
        <v>0</v>
      </c>
      <c r="Q123" s="18"/>
      <c r="R123" s="9">
        <v>0</v>
      </c>
      <c r="S123" s="9">
        <v>0</v>
      </c>
      <c r="T123" s="19"/>
      <c r="U123" s="9"/>
      <c r="V123" s="9"/>
      <c r="W123" s="9"/>
      <c r="X123" s="18"/>
      <c r="Y123" s="9"/>
      <c r="Z123" s="18"/>
      <c r="AA123" s="9"/>
      <c r="AB123" s="9"/>
      <c r="AC123" s="20">
        <v>2</v>
      </c>
      <c r="AD123" s="22" t="s">
        <v>322</v>
      </c>
      <c r="AE123" s="21" t="s">
        <v>223</v>
      </c>
      <c r="AF123" s="22">
        <v>100</v>
      </c>
      <c r="AG123" s="22">
        <v>50</v>
      </c>
      <c r="AH123" s="23">
        <v>43466</v>
      </c>
      <c r="AI123" s="23">
        <v>43830</v>
      </c>
      <c r="AJ123" s="84">
        <v>66360000</v>
      </c>
      <c r="AK123" s="33">
        <v>66360000</v>
      </c>
      <c r="AL123" s="37" t="s">
        <v>57</v>
      </c>
      <c r="AM123" s="46"/>
      <c r="AN123" s="46"/>
      <c r="AO123" s="46"/>
      <c r="AP123" s="46"/>
      <c r="AQ123" s="46"/>
      <c r="AR123" s="47"/>
    </row>
    <row r="124" spans="1:46" ht="39" customHeight="1" x14ac:dyDescent="0.25">
      <c r="A124" s="228" t="s">
        <v>32</v>
      </c>
      <c r="B124" s="91" t="s">
        <v>33</v>
      </c>
      <c r="C124" s="91" t="s">
        <v>311</v>
      </c>
      <c r="D124" s="12">
        <v>84</v>
      </c>
      <c r="E124" s="81" t="s">
        <v>319</v>
      </c>
      <c r="F124" s="82" t="s">
        <v>320</v>
      </c>
      <c r="G124" s="92">
        <v>1</v>
      </c>
      <c r="H124" s="92" t="s">
        <v>43</v>
      </c>
      <c r="I124" s="92">
        <v>1</v>
      </c>
      <c r="J124" s="16">
        <v>1</v>
      </c>
      <c r="K124" s="19"/>
      <c r="L124" s="9">
        <v>0</v>
      </c>
      <c r="M124" s="9">
        <v>0</v>
      </c>
      <c r="N124" s="9">
        <v>0</v>
      </c>
      <c r="O124" s="18"/>
      <c r="P124" s="9">
        <v>0</v>
      </c>
      <c r="Q124" s="18"/>
      <c r="R124" s="9">
        <v>0</v>
      </c>
      <c r="S124" s="9">
        <v>0</v>
      </c>
      <c r="T124" s="19"/>
      <c r="U124" s="9"/>
      <c r="V124" s="9"/>
      <c r="W124" s="9"/>
      <c r="X124" s="18"/>
      <c r="Y124" s="9"/>
      <c r="Z124" s="18"/>
      <c r="AA124" s="9"/>
      <c r="AB124" s="9"/>
      <c r="AC124" s="20">
        <v>5</v>
      </c>
      <c r="AD124" s="21" t="s">
        <v>323</v>
      </c>
      <c r="AE124" s="21" t="s">
        <v>223</v>
      </c>
      <c r="AF124" s="22">
        <v>100</v>
      </c>
      <c r="AG124" s="22">
        <v>50</v>
      </c>
      <c r="AH124" s="23">
        <v>43466</v>
      </c>
      <c r="AI124" s="23">
        <v>43830</v>
      </c>
      <c r="AJ124" s="105">
        <v>73570000</v>
      </c>
      <c r="AK124" s="33">
        <v>73560960</v>
      </c>
      <c r="AL124" s="26" t="s">
        <v>57</v>
      </c>
    </row>
    <row r="125" spans="1:46" ht="39" customHeight="1" x14ac:dyDescent="0.25">
      <c r="A125" s="228" t="s">
        <v>32</v>
      </c>
      <c r="B125" s="91" t="s">
        <v>53</v>
      </c>
      <c r="C125" s="91" t="s">
        <v>311</v>
      </c>
      <c r="D125" s="12">
        <v>85</v>
      </c>
      <c r="E125" s="81" t="s">
        <v>324</v>
      </c>
      <c r="F125" s="82" t="s">
        <v>325</v>
      </c>
      <c r="G125" s="92">
        <v>0</v>
      </c>
      <c r="H125" s="92" t="s">
        <v>37</v>
      </c>
      <c r="I125" s="92">
        <v>30</v>
      </c>
      <c r="J125" s="16">
        <v>10</v>
      </c>
      <c r="K125" s="19">
        <f>+L125+M125+N125+P125+Q125+R125+S125</f>
        <v>35733333</v>
      </c>
      <c r="L125" s="9">
        <v>35733333</v>
      </c>
      <c r="M125" s="9">
        <v>0</v>
      </c>
      <c r="N125" s="9">
        <v>0</v>
      </c>
      <c r="O125" s="18">
        <v>0</v>
      </c>
      <c r="P125" s="9">
        <v>0</v>
      </c>
      <c r="Q125" s="18">
        <v>0</v>
      </c>
      <c r="R125" s="9">
        <v>0</v>
      </c>
      <c r="S125" s="9">
        <v>0</v>
      </c>
      <c r="T125" s="19">
        <f>+U125+V125+W125+Y125+Z125+AA125+AB125</f>
        <v>35733333</v>
      </c>
      <c r="U125" s="229">
        <v>35733333</v>
      </c>
      <c r="V125" s="229"/>
      <c r="W125" s="229"/>
      <c r="X125" s="229"/>
      <c r="Y125" s="229"/>
      <c r="Z125" s="229"/>
      <c r="AA125" s="229"/>
      <c r="AB125" s="229"/>
      <c r="AC125" s="20">
        <v>1</v>
      </c>
      <c r="AD125" s="21" t="s">
        <v>326</v>
      </c>
      <c r="AE125" s="21" t="s">
        <v>39</v>
      </c>
      <c r="AF125" s="110">
        <v>1</v>
      </c>
      <c r="AG125" s="22">
        <v>50</v>
      </c>
      <c r="AH125" s="23">
        <v>43479</v>
      </c>
      <c r="AI125" s="23">
        <v>43826</v>
      </c>
      <c r="AJ125" s="32">
        <v>35733333</v>
      </c>
      <c r="AK125" s="113">
        <v>35733333</v>
      </c>
      <c r="AL125" s="26" t="s">
        <v>157</v>
      </c>
    </row>
    <row r="126" spans="1:46" ht="39" customHeight="1" x14ac:dyDescent="0.25">
      <c r="A126" s="228" t="s">
        <v>32</v>
      </c>
      <c r="B126" s="91" t="s">
        <v>115</v>
      </c>
      <c r="C126" s="91" t="s">
        <v>311</v>
      </c>
      <c r="D126" s="12">
        <v>86</v>
      </c>
      <c r="E126" s="81" t="s">
        <v>327</v>
      </c>
      <c r="F126" s="82" t="s">
        <v>328</v>
      </c>
      <c r="G126" s="92">
        <v>1</v>
      </c>
      <c r="H126" s="92" t="s">
        <v>43</v>
      </c>
      <c r="I126" s="92">
        <v>1</v>
      </c>
      <c r="J126" s="16">
        <v>1</v>
      </c>
      <c r="K126" s="19">
        <f>+L126+M126+N126+P126+Q126+R126+S126</f>
        <v>230000000</v>
      </c>
      <c r="L126" s="18">
        <v>230000000</v>
      </c>
      <c r="M126" s="18">
        <v>0</v>
      </c>
      <c r="N126" s="18">
        <v>0</v>
      </c>
      <c r="O126" s="18">
        <v>0</v>
      </c>
      <c r="P126" s="18">
        <v>0</v>
      </c>
      <c r="Q126" s="18">
        <v>0</v>
      </c>
      <c r="R126" s="18">
        <v>0</v>
      </c>
      <c r="S126" s="18">
        <v>0</v>
      </c>
      <c r="T126" s="19">
        <f>+U126+V126+W126+Y126+Z126+AA126+AB126</f>
        <v>230000000</v>
      </c>
      <c r="U126" s="18">
        <v>230000000</v>
      </c>
      <c r="V126" s="18"/>
      <c r="W126" s="18"/>
      <c r="X126" s="18"/>
      <c r="Y126" s="18"/>
      <c r="Z126" s="18"/>
      <c r="AA126" s="18"/>
      <c r="AB126" s="18"/>
      <c r="AC126" s="20">
        <v>1</v>
      </c>
      <c r="AD126" s="21" t="s">
        <v>329</v>
      </c>
      <c r="AE126" s="21" t="s">
        <v>223</v>
      </c>
      <c r="AF126" s="22">
        <v>100</v>
      </c>
      <c r="AG126" s="22">
        <v>50</v>
      </c>
      <c r="AH126" s="23">
        <v>43466</v>
      </c>
      <c r="AI126" s="23">
        <v>43830</v>
      </c>
      <c r="AJ126" s="32">
        <v>230000000</v>
      </c>
      <c r="AK126" s="33">
        <v>230000000</v>
      </c>
      <c r="AL126" s="26" t="s">
        <v>118</v>
      </c>
    </row>
    <row r="127" spans="1:46" ht="39" customHeight="1" x14ac:dyDescent="0.25">
      <c r="A127" s="228" t="s">
        <v>32</v>
      </c>
      <c r="B127" s="91" t="s">
        <v>53</v>
      </c>
      <c r="C127" s="91" t="s">
        <v>311</v>
      </c>
      <c r="D127" s="122">
        <v>87</v>
      </c>
      <c r="E127" s="81" t="s">
        <v>330</v>
      </c>
      <c r="F127" s="82" t="s">
        <v>331</v>
      </c>
      <c r="G127" s="92">
        <v>0</v>
      </c>
      <c r="H127" s="92" t="s">
        <v>37</v>
      </c>
      <c r="I127" s="92">
        <v>1</v>
      </c>
      <c r="J127" s="16">
        <v>0.25</v>
      </c>
      <c r="K127" s="19">
        <f>+L127+M127+N127+P127+Q127+R127+S127</f>
        <v>0</v>
      </c>
      <c r="L127" s="9">
        <v>0</v>
      </c>
      <c r="M127" s="9">
        <v>0</v>
      </c>
      <c r="N127" s="9">
        <v>0</v>
      </c>
      <c r="O127" s="18"/>
      <c r="P127" s="9">
        <v>0</v>
      </c>
      <c r="Q127" s="18"/>
      <c r="R127" s="9">
        <v>0</v>
      </c>
      <c r="S127" s="9">
        <v>0</v>
      </c>
      <c r="T127" s="19">
        <f>+U127+V127+W127+Y127+Z127+AA127+AB127</f>
        <v>0</v>
      </c>
      <c r="U127" s="9"/>
      <c r="V127" s="9"/>
      <c r="W127" s="9"/>
      <c r="X127" s="18"/>
      <c r="Y127" s="9"/>
      <c r="Z127" s="18"/>
      <c r="AA127" s="9"/>
      <c r="AB127" s="9"/>
      <c r="AC127" s="20">
        <v>1</v>
      </c>
      <c r="AD127" s="21"/>
      <c r="AE127" s="21"/>
      <c r="AF127" s="22"/>
      <c r="AG127" s="22"/>
      <c r="AH127" s="23"/>
      <c r="AI127" s="23"/>
      <c r="AJ127" s="32"/>
      <c r="AK127" s="33"/>
      <c r="AL127" s="26" t="s">
        <v>332</v>
      </c>
    </row>
    <row r="128" spans="1:46" ht="39" customHeight="1" x14ac:dyDescent="0.25">
      <c r="A128" s="228" t="s">
        <v>32</v>
      </c>
      <c r="B128" s="91" t="s">
        <v>115</v>
      </c>
      <c r="C128" s="91" t="s">
        <v>333</v>
      </c>
      <c r="D128" s="12">
        <v>88</v>
      </c>
      <c r="E128" s="81" t="s">
        <v>334</v>
      </c>
      <c r="F128" s="82" t="s">
        <v>335</v>
      </c>
      <c r="G128" s="92">
        <v>2000</v>
      </c>
      <c r="H128" s="92" t="s">
        <v>43</v>
      </c>
      <c r="I128" s="92">
        <v>2000</v>
      </c>
      <c r="J128" s="16">
        <v>2000</v>
      </c>
      <c r="K128" s="19">
        <f>+L128+M128+N128+P128+Q128+R128+S128</f>
        <v>181000000</v>
      </c>
      <c r="L128" s="9">
        <v>181000000</v>
      </c>
      <c r="M128" s="9">
        <v>0</v>
      </c>
      <c r="N128" s="9">
        <v>0</v>
      </c>
      <c r="O128" s="9">
        <v>0</v>
      </c>
      <c r="P128" s="9">
        <v>0</v>
      </c>
      <c r="Q128" s="9">
        <v>0</v>
      </c>
      <c r="R128" s="9">
        <v>0</v>
      </c>
      <c r="S128" s="9">
        <v>0</v>
      </c>
      <c r="T128" s="19">
        <f>+U128+V128+W128+Y128+Z128+AA128+AB128</f>
        <v>110999992</v>
      </c>
      <c r="U128" s="9">
        <v>110999992</v>
      </c>
      <c r="V128" s="9"/>
      <c r="W128" s="9"/>
      <c r="X128" s="18"/>
      <c r="Y128" s="9"/>
      <c r="Z128" s="18"/>
      <c r="AA128" s="9"/>
      <c r="AB128" s="9"/>
      <c r="AC128" s="20">
        <v>1</v>
      </c>
      <c r="AD128" s="21" t="s">
        <v>336</v>
      </c>
      <c r="AE128" s="21" t="s">
        <v>39</v>
      </c>
      <c r="AF128" s="22">
        <v>100</v>
      </c>
      <c r="AG128" s="22">
        <v>0</v>
      </c>
      <c r="AH128" s="23">
        <v>43466</v>
      </c>
      <c r="AI128" s="23">
        <v>43830</v>
      </c>
      <c r="AJ128" s="32">
        <v>70000000</v>
      </c>
      <c r="AK128" s="33"/>
      <c r="AL128" s="26" t="s">
        <v>118</v>
      </c>
    </row>
    <row r="129" spans="1:38" ht="39" customHeight="1" x14ac:dyDescent="0.25">
      <c r="A129" s="228" t="s">
        <v>32</v>
      </c>
      <c r="B129" s="91" t="s">
        <v>115</v>
      </c>
      <c r="C129" s="91" t="s">
        <v>333</v>
      </c>
      <c r="D129" s="12">
        <v>88</v>
      </c>
      <c r="E129" s="81" t="s">
        <v>334</v>
      </c>
      <c r="F129" s="82" t="s">
        <v>335</v>
      </c>
      <c r="G129" s="92">
        <v>2000</v>
      </c>
      <c r="H129" s="92" t="s">
        <v>43</v>
      </c>
      <c r="I129" s="92">
        <v>2000</v>
      </c>
      <c r="J129" s="16">
        <v>2000</v>
      </c>
      <c r="K129" s="19"/>
      <c r="L129" s="9">
        <v>0</v>
      </c>
      <c r="M129" s="9">
        <v>0</v>
      </c>
      <c r="N129" s="9">
        <v>0</v>
      </c>
      <c r="O129" s="18"/>
      <c r="P129" s="9">
        <v>0</v>
      </c>
      <c r="Q129" s="18"/>
      <c r="R129" s="9">
        <v>0</v>
      </c>
      <c r="S129" s="9">
        <v>0</v>
      </c>
      <c r="T129" s="19"/>
      <c r="U129" s="9"/>
      <c r="V129" s="9"/>
      <c r="W129" s="9"/>
      <c r="X129" s="18"/>
      <c r="Y129" s="9"/>
      <c r="Z129" s="18"/>
      <c r="AA129" s="9"/>
      <c r="AB129" s="9"/>
      <c r="AC129" s="20">
        <v>2</v>
      </c>
      <c r="AD129" s="21" t="s">
        <v>337</v>
      </c>
      <c r="AE129" s="21" t="s">
        <v>39</v>
      </c>
      <c r="AF129" s="22">
        <v>100</v>
      </c>
      <c r="AG129" s="22">
        <v>50</v>
      </c>
      <c r="AH129" s="23">
        <v>43466</v>
      </c>
      <c r="AI129" s="23">
        <v>43830</v>
      </c>
      <c r="AJ129" s="32">
        <v>58000000</v>
      </c>
      <c r="AK129" s="113">
        <v>58000000</v>
      </c>
      <c r="AL129" s="26" t="s">
        <v>118</v>
      </c>
    </row>
    <row r="130" spans="1:38" ht="39" customHeight="1" x14ac:dyDescent="0.25">
      <c r="A130" s="228" t="s">
        <v>32</v>
      </c>
      <c r="B130" s="91" t="s">
        <v>115</v>
      </c>
      <c r="C130" s="91" t="s">
        <v>333</v>
      </c>
      <c r="D130" s="12">
        <v>88</v>
      </c>
      <c r="E130" s="81" t="s">
        <v>334</v>
      </c>
      <c r="F130" s="82" t="s">
        <v>335</v>
      </c>
      <c r="G130" s="92">
        <v>2000</v>
      </c>
      <c r="H130" s="92" t="s">
        <v>43</v>
      </c>
      <c r="I130" s="92">
        <v>2000</v>
      </c>
      <c r="J130" s="16">
        <v>2000</v>
      </c>
      <c r="K130" s="19"/>
      <c r="L130" s="9">
        <v>0</v>
      </c>
      <c r="M130" s="9">
        <v>0</v>
      </c>
      <c r="N130" s="9">
        <v>0</v>
      </c>
      <c r="O130" s="18"/>
      <c r="P130" s="9">
        <v>0</v>
      </c>
      <c r="Q130" s="18"/>
      <c r="R130" s="9">
        <v>0</v>
      </c>
      <c r="S130" s="9">
        <v>0</v>
      </c>
      <c r="T130" s="19"/>
      <c r="U130" s="9"/>
      <c r="V130" s="9"/>
      <c r="W130" s="9"/>
      <c r="X130" s="18"/>
      <c r="Y130" s="9"/>
      <c r="Z130" s="18"/>
      <c r="AA130" s="9"/>
      <c r="AB130" s="9"/>
      <c r="AC130" s="20">
        <v>3</v>
      </c>
      <c r="AD130" s="21" t="s">
        <v>338</v>
      </c>
      <c r="AE130" s="21" t="s">
        <v>39</v>
      </c>
      <c r="AF130" s="22">
        <v>102</v>
      </c>
      <c r="AG130" s="22">
        <v>50</v>
      </c>
      <c r="AH130" s="23">
        <v>43466</v>
      </c>
      <c r="AI130" s="23">
        <v>43830</v>
      </c>
      <c r="AJ130" s="32">
        <v>53000000</v>
      </c>
      <c r="AK130" s="113">
        <v>52999992</v>
      </c>
      <c r="AL130" s="26" t="s">
        <v>118</v>
      </c>
    </row>
    <row r="131" spans="1:38" ht="39" customHeight="1" x14ac:dyDescent="0.25">
      <c r="A131" s="228" t="s">
        <v>32</v>
      </c>
      <c r="B131" s="91" t="s">
        <v>115</v>
      </c>
      <c r="C131" s="91" t="s">
        <v>333</v>
      </c>
      <c r="D131" s="12">
        <v>89</v>
      </c>
      <c r="E131" s="81" t="s">
        <v>339</v>
      </c>
      <c r="F131" s="82" t="s">
        <v>340</v>
      </c>
      <c r="G131" s="92">
        <v>1</v>
      </c>
      <c r="H131" s="92" t="s">
        <v>43</v>
      </c>
      <c r="I131" s="92">
        <v>6</v>
      </c>
      <c r="J131" s="16"/>
      <c r="K131" s="19">
        <f>+L131+M131+N131+P131+Q131+R131+S131</f>
        <v>0</v>
      </c>
      <c r="L131" s="9">
        <v>0</v>
      </c>
      <c r="M131" s="9">
        <v>0</v>
      </c>
      <c r="N131" s="9">
        <v>0</v>
      </c>
      <c r="O131" s="18"/>
      <c r="P131" s="9">
        <v>0</v>
      </c>
      <c r="Q131" s="18"/>
      <c r="R131" s="9">
        <v>0</v>
      </c>
      <c r="S131" s="9">
        <v>0</v>
      </c>
      <c r="T131" s="19">
        <f>+U131+V131+W131+Y131+Z131+AA131+AB131</f>
        <v>0</v>
      </c>
      <c r="U131" s="9"/>
      <c r="V131" s="9"/>
      <c r="W131" s="9"/>
      <c r="X131" s="18"/>
      <c r="Y131" s="9"/>
      <c r="Z131" s="18"/>
      <c r="AA131" s="9"/>
      <c r="AB131" s="9"/>
      <c r="AC131" s="20">
        <v>1</v>
      </c>
      <c r="AD131" s="21"/>
      <c r="AE131" s="21"/>
      <c r="AF131" s="22"/>
      <c r="AG131" s="22"/>
      <c r="AH131" s="23"/>
      <c r="AI131" s="23"/>
      <c r="AJ131" s="32"/>
      <c r="AK131" s="33"/>
      <c r="AL131" s="26" t="s">
        <v>118</v>
      </c>
    </row>
    <row r="132" spans="1:38" ht="39" customHeight="1" x14ac:dyDescent="0.25">
      <c r="A132" s="228" t="s">
        <v>32</v>
      </c>
      <c r="B132" s="91" t="s">
        <v>115</v>
      </c>
      <c r="C132" s="91" t="s">
        <v>333</v>
      </c>
      <c r="D132" s="12" t="s">
        <v>341</v>
      </c>
      <c r="E132" s="81" t="s">
        <v>342</v>
      </c>
      <c r="F132" s="82" t="s">
        <v>343</v>
      </c>
      <c r="G132" s="92">
        <v>1</v>
      </c>
      <c r="H132" s="92" t="s">
        <v>43</v>
      </c>
      <c r="I132" s="92">
        <v>4</v>
      </c>
      <c r="J132" s="16">
        <v>4</v>
      </c>
      <c r="K132" s="19">
        <f>+L132+M132+N132+P132+Q132+R132+S132</f>
        <v>0</v>
      </c>
      <c r="L132" s="9">
        <v>0</v>
      </c>
      <c r="M132" s="9">
        <v>0</v>
      </c>
      <c r="N132" s="9">
        <v>0</v>
      </c>
      <c r="O132" s="18"/>
      <c r="P132" s="9">
        <v>0</v>
      </c>
      <c r="Q132" s="18"/>
      <c r="R132" s="9">
        <v>0</v>
      </c>
      <c r="S132" s="9">
        <v>0</v>
      </c>
      <c r="T132" s="19">
        <f>+U132+V132+W132+Y132+Z132+AA132+AB132</f>
        <v>0</v>
      </c>
      <c r="U132" s="9"/>
      <c r="V132" s="9"/>
      <c r="W132" s="9"/>
      <c r="X132" s="18"/>
      <c r="Y132" s="9"/>
      <c r="Z132" s="18"/>
      <c r="AA132" s="9"/>
      <c r="AB132" s="9"/>
      <c r="AC132" s="20">
        <v>1</v>
      </c>
      <c r="AD132" s="21"/>
      <c r="AE132" s="21"/>
      <c r="AF132" s="22"/>
      <c r="AG132" s="22"/>
      <c r="AH132" s="23"/>
      <c r="AI132" s="23"/>
      <c r="AJ132" s="32"/>
      <c r="AK132" s="33"/>
      <c r="AL132" s="26" t="s">
        <v>118</v>
      </c>
    </row>
    <row r="133" spans="1:38" ht="39" customHeight="1" x14ac:dyDescent="0.25">
      <c r="A133" s="228" t="s">
        <v>32</v>
      </c>
      <c r="B133" s="91" t="s">
        <v>115</v>
      </c>
      <c r="C133" s="91" t="s">
        <v>333</v>
      </c>
      <c r="D133" s="12" t="s">
        <v>344</v>
      </c>
      <c r="E133" s="81" t="s">
        <v>345</v>
      </c>
      <c r="F133" s="82" t="s">
        <v>346</v>
      </c>
      <c r="G133" s="92">
        <v>0</v>
      </c>
      <c r="H133" s="92" t="s">
        <v>37</v>
      </c>
      <c r="I133" s="92">
        <v>2</v>
      </c>
      <c r="J133" s="16">
        <v>1</v>
      </c>
      <c r="K133" s="19">
        <f>+L133+M133+N133+P133+Q133+R133+S133</f>
        <v>0</v>
      </c>
      <c r="L133" s="9">
        <v>0</v>
      </c>
      <c r="M133" s="9">
        <v>0</v>
      </c>
      <c r="N133" s="9">
        <v>0</v>
      </c>
      <c r="O133" s="18"/>
      <c r="P133" s="9">
        <v>0</v>
      </c>
      <c r="Q133" s="18"/>
      <c r="R133" s="9">
        <v>0</v>
      </c>
      <c r="S133" s="9">
        <v>0</v>
      </c>
      <c r="T133" s="19">
        <f>+U133+V133+W133+Y133+Z133+AA133+AB133</f>
        <v>0</v>
      </c>
      <c r="U133" s="9"/>
      <c r="V133" s="9"/>
      <c r="W133" s="9"/>
      <c r="X133" s="18"/>
      <c r="Y133" s="9"/>
      <c r="Z133" s="18"/>
      <c r="AA133" s="9"/>
      <c r="AB133" s="9"/>
      <c r="AC133" s="20">
        <v>1</v>
      </c>
      <c r="AD133" s="21"/>
      <c r="AE133" s="21"/>
      <c r="AF133" s="22"/>
      <c r="AG133" s="22"/>
      <c r="AH133" s="23"/>
      <c r="AI133" s="23"/>
      <c r="AJ133" s="32"/>
      <c r="AK133" s="33"/>
      <c r="AL133" s="26" t="s">
        <v>118</v>
      </c>
    </row>
    <row r="134" spans="1:38" ht="39" customHeight="1" x14ac:dyDescent="0.25">
      <c r="A134" s="228" t="s">
        <v>32</v>
      </c>
      <c r="B134" s="91" t="s">
        <v>115</v>
      </c>
      <c r="C134" s="91" t="s">
        <v>333</v>
      </c>
      <c r="D134" s="12">
        <v>90</v>
      </c>
      <c r="E134" s="114" t="s">
        <v>347</v>
      </c>
      <c r="F134" s="91" t="s">
        <v>348</v>
      </c>
      <c r="G134" s="92">
        <v>6</v>
      </c>
      <c r="H134" s="92" t="s">
        <v>43</v>
      </c>
      <c r="I134" s="92">
        <v>6</v>
      </c>
      <c r="J134" s="16">
        <v>6</v>
      </c>
      <c r="K134" s="19">
        <f>+L134+M134+N134+P134+Q134+R134+S134</f>
        <v>2654340078</v>
      </c>
      <c r="L134" s="9">
        <f>400000000+1408899826</f>
        <v>1808899826</v>
      </c>
      <c r="M134" s="9">
        <v>724114646</v>
      </c>
      <c r="N134" s="9">
        <v>0</v>
      </c>
      <c r="O134" s="9">
        <v>0</v>
      </c>
      <c r="P134" s="9">
        <v>0</v>
      </c>
      <c r="Q134" s="9">
        <v>0</v>
      </c>
      <c r="R134" s="9">
        <v>0</v>
      </c>
      <c r="S134" s="9">
        <f>120370174+955432</f>
        <v>121325606</v>
      </c>
      <c r="T134" s="19">
        <f>+U134+V134+W134+Y134+Z134+AA134+AB134</f>
        <v>2047006330</v>
      </c>
      <c r="U134" s="229">
        <f>198706863+1270682505</f>
        <v>1469389368</v>
      </c>
      <c r="V134" s="229">
        <v>577616962</v>
      </c>
      <c r="W134" s="229"/>
      <c r="X134" s="229"/>
      <c r="Y134" s="229"/>
      <c r="Z134" s="229"/>
      <c r="AA134" s="229"/>
      <c r="AB134" s="229"/>
      <c r="AC134" s="20">
        <v>1</v>
      </c>
      <c r="AD134" s="21" t="s">
        <v>349</v>
      </c>
      <c r="AE134" s="21" t="s">
        <v>268</v>
      </c>
      <c r="AF134" s="22">
        <v>100</v>
      </c>
      <c r="AG134" s="22">
        <v>0</v>
      </c>
      <c r="AH134" s="23">
        <v>43466</v>
      </c>
      <c r="AI134" s="23">
        <v>43830</v>
      </c>
      <c r="AJ134" s="32"/>
      <c r="AK134" s="33"/>
      <c r="AL134" s="26" t="s">
        <v>118</v>
      </c>
    </row>
    <row r="135" spans="1:38" ht="39" customHeight="1" x14ac:dyDescent="0.25">
      <c r="A135" s="228" t="s">
        <v>32</v>
      </c>
      <c r="B135" s="91" t="s">
        <v>115</v>
      </c>
      <c r="C135" s="91" t="s">
        <v>333</v>
      </c>
      <c r="D135" s="12">
        <v>90</v>
      </c>
      <c r="E135" s="114" t="s">
        <v>350</v>
      </c>
      <c r="F135" s="91" t="s">
        <v>348</v>
      </c>
      <c r="G135" s="92">
        <v>7</v>
      </c>
      <c r="H135" s="92" t="s">
        <v>43</v>
      </c>
      <c r="I135" s="92">
        <v>7</v>
      </c>
      <c r="J135" s="16"/>
      <c r="K135" s="19"/>
      <c r="L135" s="9">
        <v>0</v>
      </c>
      <c r="M135" s="9">
        <v>0</v>
      </c>
      <c r="N135" s="9">
        <v>0</v>
      </c>
      <c r="O135" s="18"/>
      <c r="P135" s="9">
        <v>0</v>
      </c>
      <c r="Q135" s="18"/>
      <c r="R135" s="9">
        <v>0</v>
      </c>
      <c r="S135" s="9">
        <v>0</v>
      </c>
      <c r="T135" s="19"/>
      <c r="U135" s="9"/>
      <c r="V135" s="9"/>
      <c r="W135" s="9"/>
      <c r="X135" s="18"/>
      <c r="Y135" s="9"/>
      <c r="Z135" s="18"/>
      <c r="AA135" s="9"/>
      <c r="AB135" s="9"/>
      <c r="AC135" s="20">
        <v>2</v>
      </c>
      <c r="AD135" s="21" t="s">
        <v>351</v>
      </c>
      <c r="AE135" s="21" t="s">
        <v>268</v>
      </c>
      <c r="AF135" s="22">
        <v>100</v>
      </c>
      <c r="AG135" s="22">
        <v>50</v>
      </c>
      <c r="AH135" s="23">
        <v>43466</v>
      </c>
      <c r="AI135" s="23">
        <v>43830</v>
      </c>
      <c r="AJ135" s="32">
        <v>18030000</v>
      </c>
      <c r="AK135" s="33">
        <v>18030000</v>
      </c>
      <c r="AL135" s="26" t="s">
        <v>118</v>
      </c>
    </row>
    <row r="136" spans="1:38" ht="39" customHeight="1" x14ac:dyDescent="0.25">
      <c r="A136" s="228" t="s">
        <v>32</v>
      </c>
      <c r="B136" s="91" t="s">
        <v>115</v>
      </c>
      <c r="C136" s="91" t="s">
        <v>333</v>
      </c>
      <c r="D136" s="12">
        <v>90</v>
      </c>
      <c r="E136" s="114" t="s">
        <v>350</v>
      </c>
      <c r="F136" s="91" t="s">
        <v>348</v>
      </c>
      <c r="G136" s="92">
        <v>7</v>
      </c>
      <c r="H136" s="92" t="s">
        <v>43</v>
      </c>
      <c r="I136" s="92">
        <v>7</v>
      </c>
      <c r="J136" s="16"/>
      <c r="K136" s="19"/>
      <c r="L136" s="9">
        <v>0</v>
      </c>
      <c r="M136" s="9">
        <v>0</v>
      </c>
      <c r="N136" s="9">
        <v>0</v>
      </c>
      <c r="O136" s="18"/>
      <c r="P136" s="9">
        <v>0</v>
      </c>
      <c r="Q136" s="18"/>
      <c r="R136" s="9">
        <v>0</v>
      </c>
      <c r="S136" s="9">
        <v>0</v>
      </c>
      <c r="T136" s="19"/>
      <c r="U136" s="9"/>
      <c r="V136" s="9"/>
      <c r="W136" s="9"/>
      <c r="X136" s="18"/>
      <c r="Y136" s="9"/>
      <c r="Z136" s="18"/>
      <c r="AA136" s="9"/>
      <c r="AB136" s="9"/>
      <c r="AC136" s="20">
        <v>3</v>
      </c>
      <c r="AD136" s="21" t="s">
        <v>352</v>
      </c>
      <c r="AE136" s="21" t="s">
        <v>223</v>
      </c>
      <c r="AF136" s="22">
        <v>100</v>
      </c>
      <c r="AG136" s="22">
        <v>50</v>
      </c>
      <c r="AH136" s="23">
        <v>43556</v>
      </c>
      <c r="AI136" s="23">
        <v>43830</v>
      </c>
      <c r="AJ136" s="32">
        <v>11220000</v>
      </c>
      <c r="AK136" s="33">
        <v>11196000</v>
      </c>
      <c r="AL136" s="26" t="s">
        <v>118</v>
      </c>
    </row>
    <row r="137" spans="1:38" ht="39" customHeight="1" x14ac:dyDescent="0.25">
      <c r="A137" s="228" t="s">
        <v>32</v>
      </c>
      <c r="B137" s="91" t="s">
        <v>115</v>
      </c>
      <c r="C137" s="91" t="s">
        <v>333</v>
      </c>
      <c r="D137" s="12">
        <v>90</v>
      </c>
      <c r="E137" s="114" t="s">
        <v>350</v>
      </c>
      <c r="F137" s="91" t="s">
        <v>348</v>
      </c>
      <c r="G137" s="92">
        <v>7</v>
      </c>
      <c r="H137" s="92" t="s">
        <v>43</v>
      </c>
      <c r="I137" s="92">
        <v>7</v>
      </c>
      <c r="J137" s="16"/>
      <c r="K137" s="19"/>
      <c r="L137" s="9">
        <v>0</v>
      </c>
      <c r="M137" s="9">
        <v>0</v>
      </c>
      <c r="N137" s="9">
        <v>0</v>
      </c>
      <c r="O137" s="18"/>
      <c r="P137" s="9">
        <v>0</v>
      </c>
      <c r="Q137" s="18"/>
      <c r="R137" s="9">
        <v>0</v>
      </c>
      <c r="S137" s="9">
        <v>0</v>
      </c>
      <c r="T137" s="19"/>
      <c r="U137" s="9"/>
      <c r="V137" s="9"/>
      <c r="W137" s="9"/>
      <c r="X137" s="18"/>
      <c r="Y137" s="9"/>
      <c r="Z137" s="18"/>
      <c r="AA137" s="9"/>
      <c r="AB137" s="9"/>
      <c r="AC137" s="20">
        <v>4</v>
      </c>
      <c r="AD137" s="21" t="s">
        <v>353</v>
      </c>
      <c r="AE137" s="21" t="s">
        <v>268</v>
      </c>
      <c r="AF137" s="22">
        <v>100</v>
      </c>
      <c r="AG137" s="22">
        <v>50</v>
      </c>
      <c r="AH137" s="23">
        <v>43466</v>
      </c>
      <c r="AI137" s="23">
        <v>43830</v>
      </c>
      <c r="AJ137" s="32">
        <v>10000000</v>
      </c>
      <c r="AK137" s="33">
        <v>10000000</v>
      </c>
      <c r="AL137" s="26" t="s">
        <v>118</v>
      </c>
    </row>
    <row r="138" spans="1:38" ht="39" customHeight="1" x14ac:dyDescent="0.25">
      <c r="A138" s="228" t="s">
        <v>32</v>
      </c>
      <c r="B138" s="91" t="s">
        <v>115</v>
      </c>
      <c r="C138" s="91" t="s">
        <v>333</v>
      </c>
      <c r="D138" s="12">
        <v>90</v>
      </c>
      <c r="E138" s="114" t="s">
        <v>350</v>
      </c>
      <c r="F138" s="91" t="s">
        <v>348</v>
      </c>
      <c r="G138" s="92">
        <v>7</v>
      </c>
      <c r="H138" s="92" t="s">
        <v>43</v>
      </c>
      <c r="I138" s="92">
        <v>7</v>
      </c>
      <c r="J138" s="16"/>
      <c r="K138" s="19"/>
      <c r="L138" s="9">
        <v>0</v>
      </c>
      <c r="M138" s="9">
        <v>0</v>
      </c>
      <c r="N138" s="9">
        <v>0</v>
      </c>
      <c r="O138" s="18"/>
      <c r="P138" s="9">
        <v>0</v>
      </c>
      <c r="Q138" s="18"/>
      <c r="R138" s="9">
        <v>0</v>
      </c>
      <c r="S138" s="9">
        <v>0</v>
      </c>
      <c r="T138" s="19"/>
      <c r="U138" s="9"/>
      <c r="V138" s="9"/>
      <c r="W138" s="9"/>
      <c r="X138" s="18"/>
      <c r="Y138" s="9"/>
      <c r="Z138" s="18"/>
      <c r="AA138" s="9"/>
      <c r="AB138" s="9"/>
      <c r="AC138" s="20">
        <v>5</v>
      </c>
      <c r="AD138" s="21" t="s">
        <v>354</v>
      </c>
      <c r="AE138" s="21" t="s">
        <v>268</v>
      </c>
      <c r="AF138" s="22">
        <v>100</v>
      </c>
      <c r="AG138" s="22">
        <v>50</v>
      </c>
      <c r="AH138" s="23">
        <v>43466</v>
      </c>
      <c r="AI138" s="23">
        <v>43830</v>
      </c>
      <c r="AJ138" s="32">
        <v>27400000</v>
      </c>
      <c r="AK138" s="33">
        <v>27400000</v>
      </c>
      <c r="AL138" s="26" t="s">
        <v>118</v>
      </c>
    </row>
    <row r="139" spans="1:38" ht="39" customHeight="1" x14ac:dyDescent="0.25">
      <c r="A139" s="228" t="s">
        <v>32</v>
      </c>
      <c r="B139" s="91" t="s">
        <v>115</v>
      </c>
      <c r="C139" s="91" t="s">
        <v>333</v>
      </c>
      <c r="D139" s="12">
        <v>90</v>
      </c>
      <c r="E139" s="114" t="s">
        <v>350</v>
      </c>
      <c r="F139" s="91" t="s">
        <v>348</v>
      </c>
      <c r="G139" s="92">
        <v>7</v>
      </c>
      <c r="H139" s="92" t="s">
        <v>43</v>
      </c>
      <c r="I139" s="92">
        <v>7</v>
      </c>
      <c r="J139" s="16"/>
      <c r="K139" s="19"/>
      <c r="L139" s="9">
        <v>0</v>
      </c>
      <c r="M139" s="9">
        <v>0</v>
      </c>
      <c r="N139" s="9">
        <v>0</v>
      </c>
      <c r="O139" s="18"/>
      <c r="P139" s="9">
        <v>0</v>
      </c>
      <c r="Q139" s="18"/>
      <c r="R139" s="9">
        <v>0</v>
      </c>
      <c r="S139" s="9">
        <v>0</v>
      </c>
      <c r="T139" s="19"/>
      <c r="U139" s="9"/>
      <c r="V139" s="9"/>
      <c r="W139" s="9"/>
      <c r="X139" s="18"/>
      <c r="Y139" s="9"/>
      <c r="Z139" s="18"/>
      <c r="AA139" s="9"/>
      <c r="AB139" s="9"/>
      <c r="AC139" s="20">
        <v>6</v>
      </c>
      <c r="AD139" s="21" t="s">
        <v>355</v>
      </c>
      <c r="AE139" s="21" t="s">
        <v>268</v>
      </c>
      <c r="AF139" s="22">
        <v>100</v>
      </c>
      <c r="AG139" s="22">
        <v>50</v>
      </c>
      <c r="AH139" s="23">
        <v>43466</v>
      </c>
      <c r="AI139" s="23">
        <v>43830</v>
      </c>
      <c r="AJ139" s="32">
        <v>14000000</v>
      </c>
      <c r="AK139" s="33">
        <v>14000000</v>
      </c>
      <c r="AL139" s="26" t="s">
        <v>118</v>
      </c>
    </row>
    <row r="140" spans="1:38" ht="39" customHeight="1" x14ac:dyDescent="0.25">
      <c r="A140" s="228" t="s">
        <v>32</v>
      </c>
      <c r="B140" s="91" t="s">
        <v>115</v>
      </c>
      <c r="C140" s="91" t="s">
        <v>333</v>
      </c>
      <c r="D140" s="12">
        <v>90</v>
      </c>
      <c r="E140" s="114" t="s">
        <v>350</v>
      </c>
      <c r="F140" s="91" t="s">
        <v>348</v>
      </c>
      <c r="G140" s="92">
        <v>7</v>
      </c>
      <c r="H140" s="92" t="s">
        <v>43</v>
      </c>
      <c r="I140" s="92">
        <v>7</v>
      </c>
      <c r="J140" s="16"/>
      <c r="K140" s="19"/>
      <c r="L140" s="9">
        <v>0</v>
      </c>
      <c r="M140" s="9">
        <v>0</v>
      </c>
      <c r="N140" s="9">
        <v>0</v>
      </c>
      <c r="O140" s="18"/>
      <c r="P140" s="9">
        <v>0</v>
      </c>
      <c r="Q140" s="18"/>
      <c r="R140" s="9">
        <v>0</v>
      </c>
      <c r="S140" s="9">
        <v>0</v>
      </c>
      <c r="T140" s="19"/>
      <c r="U140" s="9"/>
      <c r="V140" s="9"/>
      <c r="W140" s="9"/>
      <c r="X140" s="18"/>
      <c r="Y140" s="9"/>
      <c r="Z140" s="18"/>
      <c r="AA140" s="9"/>
      <c r="AB140" s="9"/>
      <c r="AC140" s="20">
        <v>7</v>
      </c>
      <c r="AD140" s="21" t="s">
        <v>356</v>
      </c>
      <c r="AE140" s="21" t="s">
        <v>39</v>
      </c>
      <c r="AF140" s="22">
        <v>100</v>
      </c>
      <c r="AG140" s="22">
        <v>50</v>
      </c>
      <c r="AH140" s="23">
        <v>43466</v>
      </c>
      <c r="AI140" s="23">
        <v>43830</v>
      </c>
      <c r="AJ140" s="32">
        <v>21600000</v>
      </c>
      <c r="AK140" s="33">
        <v>21600000</v>
      </c>
      <c r="AL140" s="26" t="s">
        <v>118</v>
      </c>
    </row>
    <row r="141" spans="1:38" ht="39" customHeight="1" x14ac:dyDescent="0.25">
      <c r="A141" s="228" t="s">
        <v>32</v>
      </c>
      <c r="B141" s="91" t="s">
        <v>115</v>
      </c>
      <c r="C141" s="91" t="s">
        <v>333</v>
      </c>
      <c r="D141" s="12">
        <v>90</v>
      </c>
      <c r="E141" s="114" t="s">
        <v>347</v>
      </c>
      <c r="F141" s="91" t="s">
        <v>348</v>
      </c>
      <c r="G141" s="92">
        <v>6</v>
      </c>
      <c r="H141" s="92" t="s">
        <v>43</v>
      </c>
      <c r="I141" s="92">
        <v>6</v>
      </c>
      <c r="J141" s="16">
        <v>6</v>
      </c>
      <c r="K141" s="19"/>
      <c r="L141" s="9">
        <v>0</v>
      </c>
      <c r="M141" s="9">
        <v>0</v>
      </c>
      <c r="N141" s="9">
        <v>0</v>
      </c>
      <c r="O141" s="18"/>
      <c r="P141" s="9">
        <v>0</v>
      </c>
      <c r="Q141" s="18"/>
      <c r="R141" s="9">
        <v>0</v>
      </c>
      <c r="S141" s="9">
        <v>0</v>
      </c>
      <c r="T141" s="19"/>
      <c r="U141" s="9"/>
      <c r="V141" s="9"/>
      <c r="W141" s="9"/>
      <c r="X141" s="18"/>
      <c r="Y141" s="9"/>
      <c r="Z141" s="18"/>
      <c r="AA141" s="9"/>
      <c r="AB141" s="9"/>
      <c r="AC141" s="20">
        <v>8</v>
      </c>
      <c r="AD141" s="21" t="s">
        <v>357</v>
      </c>
      <c r="AE141" s="21" t="s">
        <v>39</v>
      </c>
      <c r="AF141" s="22">
        <v>100</v>
      </c>
      <c r="AG141" s="22">
        <v>50</v>
      </c>
      <c r="AH141" s="23">
        <v>43466</v>
      </c>
      <c r="AI141" s="23">
        <v>43830</v>
      </c>
      <c r="AJ141" s="32">
        <v>1557000000</v>
      </c>
      <c r="AK141" s="33">
        <v>1055603634</v>
      </c>
      <c r="AL141" s="26" t="s">
        <v>118</v>
      </c>
    </row>
    <row r="142" spans="1:38" ht="39" customHeight="1" x14ac:dyDescent="0.25">
      <c r="A142" s="228" t="s">
        <v>32</v>
      </c>
      <c r="B142" s="91" t="s">
        <v>115</v>
      </c>
      <c r="C142" s="91" t="s">
        <v>333</v>
      </c>
      <c r="D142" s="12">
        <v>90</v>
      </c>
      <c r="E142" s="114" t="s">
        <v>347</v>
      </c>
      <c r="F142" s="91" t="s">
        <v>348</v>
      </c>
      <c r="G142" s="92">
        <v>6</v>
      </c>
      <c r="H142" s="92" t="s">
        <v>43</v>
      </c>
      <c r="I142" s="92">
        <v>6</v>
      </c>
      <c r="J142" s="16">
        <v>6</v>
      </c>
      <c r="K142" s="19"/>
      <c r="L142" s="9">
        <v>0</v>
      </c>
      <c r="M142" s="9">
        <v>0</v>
      </c>
      <c r="N142" s="9">
        <v>0</v>
      </c>
      <c r="O142" s="18"/>
      <c r="P142" s="9">
        <v>0</v>
      </c>
      <c r="Q142" s="18"/>
      <c r="R142" s="9">
        <v>0</v>
      </c>
      <c r="S142" s="9">
        <v>0</v>
      </c>
      <c r="T142" s="19"/>
      <c r="U142" s="9"/>
      <c r="V142" s="9"/>
      <c r="W142" s="9"/>
      <c r="X142" s="18"/>
      <c r="Y142" s="9"/>
      <c r="Z142" s="18"/>
      <c r="AA142" s="9"/>
      <c r="AB142" s="9"/>
      <c r="AC142" s="20">
        <v>9</v>
      </c>
      <c r="AD142" s="21" t="s">
        <v>358</v>
      </c>
      <c r="AE142" s="21" t="s">
        <v>39</v>
      </c>
      <c r="AF142" s="22">
        <v>100</v>
      </c>
      <c r="AG142" s="22">
        <v>50</v>
      </c>
      <c r="AH142" s="23">
        <v>43466</v>
      </c>
      <c r="AI142" s="23">
        <v>43830</v>
      </c>
      <c r="AJ142" s="32">
        <v>995090078</v>
      </c>
      <c r="AK142" s="33">
        <v>889176696</v>
      </c>
      <c r="AL142" s="26" t="s">
        <v>118</v>
      </c>
    </row>
    <row r="143" spans="1:38" ht="39" customHeight="1" x14ac:dyDescent="0.25">
      <c r="A143" s="228" t="s">
        <v>32</v>
      </c>
      <c r="B143" s="91" t="s">
        <v>115</v>
      </c>
      <c r="C143" s="91" t="s">
        <v>333</v>
      </c>
      <c r="D143" s="12">
        <v>91</v>
      </c>
      <c r="E143" s="81" t="s">
        <v>359</v>
      </c>
      <c r="F143" s="82" t="s">
        <v>360</v>
      </c>
      <c r="G143" s="92">
        <v>12</v>
      </c>
      <c r="H143" s="92" t="s">
        <v>43</v>
      </c>
      <c r="I143" s="92">
        <v>24</v>
      </c>
      <c r="J143" s="16">
        <v>24</v>
      </c>
      <c r="K143" s="19">
        <f>+L143+M143+N143+P143+Q143+R143+S143+199024000</f>
        <v>399024000</v>
      </c>
      <c r="L143" s="9">
        <v>200000000</v>
      </c>
      <c r="M143" s="9">
        <v>0</v>
      </c>
      <c r="N143" s="9">
        <v>0</v>
      </c>
      <c r="O143" s="18"/>
      <c r="P143" s="9">
        <v>0</v>
      </c>
      <c r="Q143" s="18"/>
      <c r="R143" s="9">
        <v>0</v>
      </c>
      <c r="S143" s="9">
        <v>0</v>
      </c>
      <c r="T143" s="19">
        <f>+U143+V143+W143+Y143+Z143+AA143+AB143</f>
        <v>399024000</v>
      </c>
      <c r="U143" s="9">
        <v>399024000</v>
      </c>
      <c r="V143" s="9"/>
      <c r="W143" s="9"/>
      <c r="X143" s="18"/>
      <c r="Y143" s="9"/>
      <c r="Z143" s="18"/>
      <c r="AA143" s="9"/>
      <c r="AB143" s="9"/>
      <c r="AC143" s="20">
        <v>1</v>
      </c>
      <c r="AD143" s="21" t="s">
        <v>361</v>
      </c>
      <c r="AE143" s="21" t="s">
        <v>39</v>
      </c>
      <c r="AF143" s="22">
        <v>100</v>
      </c>
      <c r="AG143" s="22">
        <v>50</v>
      </c>
      <c r="AH143" s="23">
        <v>43466</v>
      </c>
      <c r="AI143" s="23">
        <v>43830</v>
      </c>
      <c r="AJ143" s="32">
        <v>399024000</v>
      </c>
      <c r="AK143" s="33">
        <v>399024000</v>
      </c>
      <c r="AL143" s="26" t="s">
        <v>118</v>
      </c>
    </row>
    <row r="144" spans="1:38" ht="39" customHeight="1" x14ac:dyDescent="0.25">
      <c r="A144" s="228" t="s">
        <v>32</v>
      </c>
      <c r="B144" s="91" t="s">
        <v>115</v>
      </c>
      <c r="C144" s="91" t="s">
        <v>333</v>
      </c>
      <c r="D144" s="12">
        <v>92</v>
      </c>
      <c r="E144" s="81" t="s">
        <v>362</v>
      </c>
      <c r="F144" s="82" t="s">
        <v>363</v>
      </c>
      <c r="G144" s="92">
        <v>13</v>
      </c>
      <c r="H144" s="92" t="s">
        <v>43</v>
      </c>
      <c r="I144" s="92">
        <v>20</v>
      </c>
      <c r="J144" s="16">
        <v>20</v>
      </c>
      <c r="K144" s="123">
        <f>+L144+M144+N144+P144+Q144+R144+S144+47010000</f>
        <v>107010000</v>
      </c>
      <c r="L144" s="9">
        <v>60000000</v>
      </c>
      <c r="M144" s="9">
        <v>0</v>
      </c>
      <c r="N144" s="9">
        <v>0</v>
      </c>
      <c r="O144" s="18"/>
      <c r="P144" s="9">
        <v>0</v>
      </c>
      <c r="Q144" s="18"/>
      <c r="R144" s="9">
        <v>0</v>
      </c>
      <c r="S144" s="9">
        <v>0</v>
      </c>
      <c r="T144" s="19">
        <f>+U144+V144+W144+Y144+Z144+AA144+AB144</f>
        <v>107010000</v>
      </c>
      <c r="U144" s="9">
        <v>107010000</v>
      </c>
      <c r="V144" s="9"/>
      <c r="W144" s="9"/>
      <c r="X144" s="18"/>
      <c r="Y144" s="9"/>
      <c r="Z144" s="18"/>
      <c r="AA144" s="9"/>
      <c r="AB144" s="9"/>
      <c r="AC144" s="20">
        <v>1</v>
      </c>
      <c r="AD144" s="21" t="s">
        <v>364</v>
      </c>
      <c r="AE144" s="21" t="s">
        <v>39</v>
      </c>
      <c r="AF144" s="22">
        <v>100</v>
      </c>
      <c r="AG144" s="22">
        <v>50</v>
      </c>
      <c r="AH144" s="23">
        <v>43466</v>
      </c>
      <c r="AI144" s="23">
        <v>43830</v>
      </c>
      <c r="AJ144" s="32">
        <v>87165000</v>
      </c>
      <c r="AK144" s="33">
        <v>87165000</v>
      </c>
      <c r="AL144" s="26" t="s">
        <v>118</v>
      </c>
    </row>
    <row r="145" spans="1:38" ht="39" customHeight="1" x14ac:dyDescent="0.25">
      <c r="A145" s="228" t="s">
        <v>32</v>
      </c>
      <c r="B145" s="91" t="s">
        <v>115</v>
      </c>
      <c r="C145" s="91" t="s">
        <v>333</v>
      </c>
      <c r="D145" s="12">
        <v>92</v>
      </c>
      <c r="E145" s="81" t="s">
        <v>365</v>
      </c>
      <c r="F145" s="82" t="s">
        <v>363</v>
      </c>
      <c r="G145" s="92">
        <v>13</v>
      </c>
      <c r="H145" s="92" t="s">
        <v>43</v>
      </c>
      <c r="I145" s="92">
        <v>20</v>
      </c>
      <c r="J145" s="16">
        <v>20</v>
      </c>
      <c r="K145" s="19"/>
      <c r="L145" s="9">
        <v>0</v>
      </c>
      <c r="M145" s="9">
        <v>0</v>
      </c>
      <c r="N145" s="9">
        <v>0</v>
      </c>
      <c r="O145" s="18"/>
      <c r="P145" s="9">
        <v>0</v>
      </c>
      <c r="Q145" s="18"/>
      <c r="R145" s="9">
        <v>0</v>
      </c>
      <c r="S145" s="9">
        <v>0</v>
      </c>
      <c r="T145" s="19"/>
      <c r="U145" s="9"/>
      <c r="V145" s="9"/>
      <c r="W145" s="9"/>
      <c r="X145" s="18"/>
      <c r="Y145" s="9"/>
      <c r="Z145" s="18"/>
      <c r="AA145" s="9"/>
      <c r="AB145" s="9"/>
      <c r="AC145" s="20">
        <v>2</v>
      </c>
      <c r="AD145" s="21" t="s">
        <v>366</v>
      </c>
      <c r="AE145" s="21" t="s">
        <v>39</v>
      </c>
      <c r="AF145" s="22">
        <v>100</v>
      </c>
      <c r="AG145" s="22">
        <v>50</v>
      </c>
      <c r="AH145" s="23">
        <v>43466</v>
      </c>
      <c r="AI145" s="23">
        <v>43830</v>
      </c>
      <c r="AJ145" s="32">
        <v>19845000</v>
      </c>
      <c r="AK145" s="33">
        <v>19845000</v>
      </c>
      <c r="AL145" s="26" t="s">
        <v>118</v>
      </c>
    </row>
    <row r="146" spans="1:38" ht="39" customHeight="1" x14ac:dyDescent="0.25">
      <c r="A146" s="228" t="s">
        <v>32</v>
      </c>
      <c r="B146" s="91" t="s">
        <v>115</v>
      </c>
      <c r="C146" s="91" t="s">
        <v>333</v>
      </c>
      <c r="D146" s="12">
        <v>93</v>
      </c>
      <c r="E146" s="114" t="s">
        <v>367</v>
      </c>
      <c r="F146" s="91" t="s">
        <v>368</v>
      </c>
      <c r="G146" s="92">
        <v>1</v>
      </c>
      <c r="H146" s="92" t="s">
        <v>43</v>
      </c>
      <c r="I146" s="92">
        <v>1</v>
      </c>
      <c r="J146" s="16">
        <v>1</v>
      </c>
      <c r="K146" s="19">
        <f t="shared" ref="K146:K206" si="15">+L146+M146+N146+P146+Q146+R146+S146</f>
        <v>37464390</v>
      </c>
      <c r="L146" s="9">
        <v>37464390</v>
      </c>
      <c r="M146" s="9">
        <v>0</v>
      </c>
      <c r="N146" s="9">
        <v>0</v>
      </c>
      <c r="O146" s="18">
        <v>0</v>
      </c>
      <c r="P146" s="9">
        <v>0</v>
      </c>
      <c r="Q146" s="18">
        <v>0</v>
      </c>
      <c r="R146" s="9">
        <v>0</v>
      </c>
      <c r="S146" s="9">
        <v>0</v>
      </c>
      <c r="T146" s="19">
        <f t="shared" ref="T146:T162" si="16">+U146+V146+W146+Y146+Z146+AA146+AB146</f>
        <v>0</v>
      </c>
      <c r="U146" s="9"/>
      <c r="V146" s="9"/>
      <c r="W146" s="9"/>
      <c r="X146" s="18"/>
      <c r="Y146" s="9"/>
      <c r="Z146" s="18"/>
      <c r="AA146" s="9"/>
      <c r="AB146" s="9"/>
      <c r="AC146" s="20">
        <v>1</v>
      </c>
      <c r="AD146" s="21" t="s">
        <v>369</v>
      </c>
      <c r="AE146" s="21" t="s">
        <v>49</v>
      </c>
      <c r="AF146" s="22">
        <v>1</v>
      </c>
      <c r="AG146" s="22">
        <v>0</v>
      </c>
      <c r="AH146" s="23">
        <v>43647</v>
      </c>
      <c r="AI146" s="23">
        <v>43830</v>
      </c>
      <c r="AJ146" s="32">
        <v>37464390</v>
      </c>
      <c r="AK146" s="33"/>
      <c r="AL146" s="26" t="s">
        <v>118</v>
      </c>
    </row>
    <row r="147" spans="1:38" ht="39" customHeight="1" x14ac:dyDescent="0.25">
      <c r="A147" s="228" t="s">
        <v>32</v>
      </c>
      <c r="B147" s="91" t="s">
        <v>115</v>
      </c>
      <c r="C147" s="91" t="s">
        <v>333</v>
      </c>
      <c r="D147" s="12">
        <v>94</v>
      </c>
      <c r="E147" s="114" t="s">
        <v>370</v>
      </c>
      <c r="F147" s="91" t="s">
        <v>371</v>
      </c>
      <c r="G147" s="92">
        <v>6</v>
      </c>
      <c r="H147" s="92" t="s">
        <v>43</v>
      </c>
      <c r="I147" s="92">
        <v>6</v>
      </c>
      <c r="J147" s="16">
        <v>6</v>
      </c>
      <c r="K147" s="19">
        <f t="shared" si="15"/>
        <v>70000000</v>
      </c>
      <c r="L147" s="9">
        <v>70000000</v>
      </c>
      <c r="M147" s="9">
        <v>0</v>
      </c>
      <c r="N147" s="9">
        <v>0</v>
      </c>
      <c r="O147" s="18"/>
      <c r="P147" s="9">
        <v>0</v>
      </c>
      <c r="Q147" s="18"/>
      <c r="R147" s="9">
        <v>0</v>
      </c>
      <c r="S147" s="9">
        <v>0</v>
      </c>
      <c r="T147" s="19">
        <f t="shared" si="16"/>
        <v>70000000</v>
      </c>
      <c r="U147" s="9">
        <v>70000000</v>
      </c>
      <c r="V147" s="9"/>
      <c r="W147" s="9"/>
      <c r="X147" s="18"/>
      <c r="Y147" s="9"/>
      <c r="Z147" s="18"/>
      <c r="AA147" s="9"/>
      <c r="AB147" s="9"/>
      <c r="AC147" s="20">
        <v>1</v>
      </c>
      <c r="AD147" s="21" t="s">
        <v>372</v>
      </c>
      <c r="AE147" s="21" t="s">
        <v>223</v>
      </c>
      <c r="AF147" s="22">
        <v>100</v>
      </c>
      <c r="AG147" s="22">
        <v>50</v>
      </c>
      <c r="AH147" s="23">
        <v>43466</v>
      </c>
      <c r="AI147" s="23">
        <v>43830</v>
      </c>
      <c r="AJ147" s="32">
        <v>70000000</v>
      </c>
      <c r="AK147" s="33">
        <v>70000000</v>
      </c>
      <c r="AL147" s="26" t="s">
        <v>118</v>
      </c>
    </row>
    <row r="148" spans="1:38" ht="39" customHeight="1" x14ac:dyDescent="0.25">
      <c r="A148" s="228" t="s">
        <v>32</v>
      </c>
      <c r="B148" s="91" t="s">
        <v>53</v>
      </c>
      <c r="C148" s="91" t="s">
        <v>333</v>
      </c>
      <c r="D148" s="12">
        <v>95</v>
      </c>
      <c r="E148" s="114" t="s">
        <v>373</v>
      </c>
      <c r="F148" s="91" t="s">
        <v>374</v>
      </c>
      <c r="G148" s="92">
        <v>1</v>
      </c>
      <c r="H148" s="92" t="s">
        <v>43</v>
      </c>
      <c r="I148" s="92">
        <v>1</v>
      </c>
      <c r="J148" s="16">
        <v>1</v>
      </c>
      <c r="K148" s="19">
        <f t="shared" si="15"/>
        <v>496000000</v>
      </c>
      <c r="L148" s="9">
        <v>496000000</v>
      </c>
      <c r="M148" s="9">
        <v>0</v>
      </c>
      <c r="N148" s="9">
        <v>0</v>
      </c>
      <c r="O148" s="18">
        <v>0</v>
      </c>
      <c r="P148" s="9">
        <v>0</v>
      </c>
      <c r="Q148" s="18">
        <v>0</v>
      </c>
      <c r="R148" s="9">
        <v>0</v>
      </c>
      <c r="S148" s="9">
        <v>0</v>
      </c>
      <c r="T148" s="19">
        <f t="shared" si="16"/>
        <v>496000000</v>
      </c>
      <c r="U148" s="229">
        <v>496000000</v>
      </c>
      <c r="V148" s="229"/>
      <c r="W148" s="229"/>
      <c r="X148" s="229"/>
      <c r="Y148" s="229"/>
      <c r="Z148" s="229"/>
      <c r="AA148" s="229"/>
      <c r="AB148" s="229"/>
      <c r="AC148" s="20">
        <v>1</v>
      </c>
      <c r="AD148" s="21" t="s">
        <v>375</v>
      </c>
      <c r="AE148" s="21" t="s">
        <v>223</v>
      </c>
      <c r="AF148" s="22">
        <v>100</v>
      </c>
      <c r="AG148" s="22">
        <v>50</v>
      </c>
      <c r="AH148" s="23">
        <v>43466</v>
      </c>
      <c r="AI148" s="23">
        <v>43830</v>
      </c>
      <c r="AJ148" s="32">
        <v>496000000</v>
      </c>
      <c r="AK148" s="33">
        <v>496000000</v>
      </c>
      <c r="AL148" s="26" t="s">
        <v>118</v>
      </c>
    </row>
    <row r="149" spans="1:38" ht="39" customHeight="1" x14ac:dyDescent="0.25">
      <c r="A149" s="228" t="s">
        <v>32</v>
      </c>
      <c r="B149" s="91" t="s">
        <v>115</v>
      </c>
      <c r="C149" s="91" t="s">
        <v>333</v>
      </c>
      <c r="D149" s="12">
        <v>96</v>
      </c>
      <c r="E149" s="81" t="s">
        <v>376</v>
      </c>
      <c r="F149" s="82" t="s">
        <v>377</v>
      </c>
      <c r="G149" s="92">
        <v>82</v>
      </c>
      <c r="H149" s="92" t="s">
        <v>37</v>
      </c>
      <c r="I149" s="92">
        <v>200</v>
      </c>
      <c r="J149" s="16">
        <v>0</v>
      </c>
      <c r="K149" s="19">
        <f t="shared" si="15"/>
        <v>0</v>
      </c>
      <c r="L149" s="9">
        <v>0</v>
      </c>
      <c r="M149" s="9">
        <v>0</v>
      </c>
      <c r="N149" s="9">
        <v>0</v>
      </c>
      <c r="O149" s="18"/>
      <c r="P149" s="9">
        <v>0</v>
      </c>
      <c r="Q149" s="18"/>
      <c r="R149" s="9">
        <v>0</v>
      </c>
      <c r="S149" s="9">
        <v>0</v>
      </c>
      <c r="T149" s="19">
        <f t="shared" si="16"/>
        <v>0</v>
      </c>
      <c r="U149" s="9"/>
      <c r="V149" s="9"/>
      <c r="W149" s="9"/>
      <c r="X149" s="18"/>
      <c r="Y149" s="9"/>
      <c r="Z149" s="18"/>
      <c r="AA149" s="9"/>
      <c r="AB149" s="9"/>
      <c r="AC149" s="20">
        <v>1</v>
      </c>
      <c r="AD149" s="21"/>
      <c r="AE149" s="21"/>
      <c r="AF149" s="22"/>
      <c r="AG149" s="22"/>
      <c r="AH149" s="23"/>
      <c r="AI149" s="23"/>
      <c r="AJ149" s="32"/>
      <c r="AK149" s="33"/>
      <c r="AL149" s="26" t="s">
        <v>118</v>
      </c>
    </row>
    <row r="150" spans="1:38" ht="39" customHeight="1" x14ac:dyDescent="0.25">
      <c r="A150" s="228" t="s">
        <v>32</v>
      </c>
      <c r="B150" s="91" t="s">
        <v>115</v>
      </c>
      <c r="C150" s="91" t="s">
        <v>333</v>
      </c>
      <c r="D150" s="12" t="s">
        <v>378</v>
      </c>
      <c r="E150" s="81" t="s">
        <v>379</v>
      </c>
      <c r="F150" s="82" t="s">
        <v>380</v>
      </c>
      <c r="G150" s="92">
        <v>82</v>
      </c>
      <c r="H150" s="92" t="s">
        <v>43</v>
      </c>
      <c r="I150" s="92">
        <v>82</v>
      </c>
      <c r="J150" s="16">
        <v>82</v>
      </c>
      <c r="K150" s="19">
        <f t="shared" si="15"/>
        <v>0</v>
      </c>
      <c r="L150" s="9">
        <v>0</v>
      </c>
      <c r="M150" s="9">
        <v>0</v>
      </c>
      <c r="N150" s="9">
        <v>0</v>
      </c>
      <c r="O150" s="18"/>
      <c r="P150" s="9">
        <v>0</v>
      </c>
      <c r="Q150" s="18"/>
      <c r="R150" s="9">
        <v>0</v>
      </c>
      <c r="S150" s="9">
        <v>0</v>
      </c>
      <c r="T150" s="19">
        <f t="shared" si="16"/>
        <v>0</v>
      </c>
      <c r="U150" s="9"/>
      <c r="V150" s="9"/>
      <c r="W150" s="9"/>
      <c r="X150" s="18"/>
      <c r="Y150" s="9"/>
      <c r="Z150" s="18"/>
      <c r="AA150" s="9"/>
      <c r="AB150" s="9"/>
      <c r="AC150" s="20">
        <v>1</v>
      </c>
      <c r="AD150" s="21"/>
      <c r="AE150" s="21"/>
      <c r="AF150" s="22"/>
      <c r="AG150" s="22"/>
      <c r="AH150" s="23"/>
      <c r="AI150" s="23"/>
      <c r="AJ150" s="32"/>
      <c r="AK150" s="33"/>
      <c r="AL150" s="26" t="s">
        <v>118</v>
      </c>
    </row>
    <row r="151" spans="1:38" ht="39" customHeight="1" x14ac:dyDescent="0.25">
      <c r="A151" s="228" t="s">
        <v>32</v>
      </c>
      <c r="B151" s="91" t="s">
        <v>115</v>
      </c>
      <c r="C151" s="91" t="s">
        <v>333</v>
      </c>
      <c r="D151" s="12" t="s">
        <v>381</v>
      </c>
      <c r="E151" s="81" t="s">
        <v>382</v>
      </c>
      <c r="F151" s="82" t="s">
        <v>383</v>
      </c>
      <c r="G151" s="92">
        <v>82</v>
      </c>
      <c r="H151" s="92" t="s">
        <v>37</v>
      </c>
      <c r="I151" s="92">
        <v>118</v>
      </c>
      <c r="J151" s="16">
        <v>27</v>
      </c>
      <c r="K151" s="19">
        <f t="shared" si="15"/>
        <v>0</v>
      </c>
      <c r="L151" s="9">
        <v>0</v>
      </c>
      <c r="M151" s="9">
        <v>0</v>
      </c>
      <c r="N151" s="9">
        <v>0</v>
      </c>
      <c r="O151" s="18"/>
      <c r="P151" s="9">
        <v>0</v>
      </c>
      <c r="Q151" s="18"/>
      <c r="R151" s="9">
        <v>0</v>
      </c>
      <c r="S151" s="9">
        <v>0</v>
      </c>
      <c r="T151" s="19">
        <f t="shared" si="16"/>
        <v>0</v>
      </c>
      <c r="U151" s="9"/>
      <c r="V151" s="9"/>
      <c r="W151" s="9"/>
      <c r="X151" s="18"/>
      <c r="Y151" s="9"/>
      <c r="Z151" s="18"/>
      <c r="AA151" s="9"/>
      <c r="AB151" s="9"/>
      <c r="AC151" s="20">
        <v>1</v>
      </c>
      <c r="AD151" s="21"/>
      <c r="AE151" s="21"/>
      <c r="AF151" s="22"/>
      <c r="AG151" s="22"/>
      <c r="AH151" s="23"/>
      <c r="AI151" s="23"/>
      <c r="AJ151" s="32"/>
      <c r="AK151" s="33"/>
      <c r="AL151" s="26" t="s">
        <v>118</v>
      </c>
    </row>
    <row r="152" spans="1:38" ht="39" customHeight="1" x14ac:dyDescent="0.25">
      <c r="A152" s="228" t="s">
        <v>32</v>
      </c>
      <c r="B152" s="91" t="s">
        <v>115</v>
      </c>
      <c r="C152" s="91" t="s">
        <v>333</v>
      </c>
      <c r="D152" s="12">
        <v>97</v>
      </c>
      <c r="E152" s="114" t="s">
        <v>384</v>
      </c>
      <c r="F152" s="91" t="s">
        <v>385</v>
      </c>
      <c r="G152" s="92">
        <v>0</v>
      </c>
      <c r="H152" s="92" t="s">
        <v>37</v>
      </c>
      <c r="I152" s="92">
        <v>1</v>
      </c>
      <c r="J152" s="16">
        <v>0.33</v>
      </c>
      <c r="K152" s="19">
        <f t="shared" si="15"/>
        <v>0</v>
      </c>
      <c r="L152" s="9"/>
      <c r="M152" s="9"/>
      <c r="N152" s="9"/>
      <c r="O152" s="18"/>
      <c r="P152" s="9"/>
      <c r="Q152" s="18"/>
      <c r="R152" s="9"/>
      <c r="S152" s="9"/>
      <c r="T152" s="19">
        <f t="shared" si="16"/>
        <v>0</v>
      </c>
      <c r="U152" s="9"/>
      <c r="V152" s="9"/>
      <c r="W152" s="9"/>
      <c r="X152" s="18"/>
      <c r="Y152" s="9"/>
      <c r="Z152" s="18"/>
      <c r="AA152" s="9"/>
      <c r="AB152" s="9"/>
      <c r="AC152" s="20">
        <v>1</v>
      </c>
      <c r="AD152" s="21" t="s">
        <v>386</v>
      </c>
      <c r="AE152" s="21" t="s">
        <v>298</v>
      </c>
      <c r="AF152" s="22">
        <v>1</v>
      </c>
      <c r="AG152" s="22">
        <v>0</v>
      </c>
      <c r="AH152" s="23">
        <v>43466</v>
      </c>
      <c r="AI152" s="23">
        <v>43830</v>
      </c>
      <c r="AJ152" s="32"/>
      <c r="AK152" s="33"/>
      <c r="AL152" s="26" t="s">
        <v>118</v>
      </c>
    </row>
    <row r="153" spans="1:38" ht="39" customHeight="1" x14ac:dyDescent="0.25">
      <c r="A153" s="228" t="s">
        <v>32</v>
      </c>
      <c r="B153" s="91" t="s">
        <v>115</v>
      </c>
      <c r="C153" s="91" t="s">
        <v>333</v>
      </c>
      <c r="D153" s="12">
        <v>98</v>
      </c>
      <c r="E153" s="114" t="s">
        <v>387</v>
      </c>
      <c r="F153" s="91" t="s">
        <v>388</v>
      </c>
      <c r="G153" s="92">
        <v>0</v>
      </c>
      <c r="H153" s="92" t="s">
        <v>43</v>
      </c>
      <c r="I153" s="92">
        <v>1</v>
      </c>
      <c r="J153" s="16">
        <v>1</v>
      </c>
      <c r="K153" s="123">
        <f t="shared" si="15"/>
        <v>341543000</v>
      </c>
      <c r="L153" s="9">
        <v>341543000</v>
      </c>
      <c r="M153" s="9">
        <v>0</v>
      </c>
      <c r="N153" s="9">
        <v>0</v>
      </c>
      <c r="O153" s="18">
        <v>0</v>
      </c>
      <c r="P153" s="9">
        <v>0</v>
      </c>
      <c r="Q153" s="18">
        <v>0</v>
      </c>
      <c r="R153" s="9">
        <v>0</v>
      </c>
      <c r="S153" s="9">
        <v>0</v>
      </c>
      <c r="T153" s="19">
        <f t="shared" si="16"/>
        <v>341543000</v>
      </c>
      <c r="U153" s="229">
        <v>341543000</v>
      </c>
      <c r="V153" s="229"/>
      <c r="W153" s="229"/>
      <c r="X153" s="229"/>
      <c r="Y153" s="229"/>
      <c r="Z153" s="229"/>
      <c r="AA153" s="229"/>
      <c r="AB153" s="229"/>
      <c r="AC153" s="20">
        <v>1</v>
      </c>
      <c r="AD153" s="21" t="s">
        <v>389</v>
      </c>
      <c r="AE153" s="21" t="s">
        <v>223</v>
      </c>
      <c r="AF153" s="22">
        <v>100</v>
      </c>
      <c r="AG153" s="22">
        <v>50</v>
      </c>
      <c r="AH153" s="23">
        <v>43466</v>
      </c>
      <c r="AI153" s="23">
        <v>43830</v>
      </c>
      <c r="AJ153" s="32">
        <v>341543000</v>
      </c>
      <c r="AK153" s="35">
        <v>341543000</v>
      </c>
      <c r="AL153" s="26" t="s">
        <v>118</v>
      </c>
    </row>
    <row r="154" spans="1:38" ht="39" customHeight="1" x14ac:dyDescent="0.25">
      <c r="A154" s="228" t="s">
        <v>32</v>
      </c>
      <c r="B154" s="91" t="s">
        <v>115</v>
      </c>
      <c r="C154" s="91" t="s">
        <v>333</v>
      </c>
      <c r="D154" s="12">
        <v>99</v>
      </c>
      <c r="E154" s="114" t="s">
        <v>390</v>
      </c>
      <c r="F154" s="91" t="s">
        <v>391</v>
      </c>
      <c r="G154" s="92">
        <v>250</v>
      </c>
      <c r="H154" s="92" t="s">
        <v>43</v>
      </c>
      <c r="I154" s="92">
        <v>250</v>
      </c>
      <c r="J154" s="16">
        <v>250</v>
      </c>
      <c r="K154" s="19">
        <f t="shared" si="15"/>
        <v>100000000</v>
      </c>
      <c r="L154" s="9">
        <v>100000000</v>
      </c>
      <c r="M154" s="9">
        <v>0</v>
      </c>
      <c r="N154" s="9">
        <v>0</v>
      </c>
      <c r="O154" s="18"/>
      <c r="P154" s="9">
        <v>0</v>
      </c>
      <c r="Q154" s="18"/>
      <c r="R154" s="9">
        <v>0</v>
      </c>
      <c r="S154" s="9">
        <v>0</v>
      </c>
      <c r="T154" s="19">
        <f t="shared" si="16"/>
        <v>100000000</v>
      </c>
      <c r="U154" s="229">
        <v>100000000</v>
      </c>
      <c r="V154" s="229"/>
      <c r="W154" s="229"/>
      <c r="X154" s="229"/>
      <c r="Y154" s="229"/>
      <c r="Z154" s="229"/>
      <c r="AA154" s="229"/>
      <c r="AB154" s="229"/>
      <c r="AC154" s="20">
        <v>1</v>
      </c>
      <c r="AD154" s="21" t="s">
        <v>392</v>
      </c>
      <c r="AE154" s="21" t="s">
        <v>223</v>
      </c>
      <c r="AF154" s="22">
        <v>100</v>
      </c>
      <c r="AG154" s="22">
        <v>50</v>
      </c>
      <c r="AH154" s="23">
        <v>43466</v>
      </c>
      <c r="AI154" s="23">
        <v>43830</v>
      </c>
      <c r="AJ154" s="32">
        <v>100000000</v>
      </c>
      <c r="AK154" s="33">
        <v>100000000</v>
      </c>
      <c r="AL154" s="26" t="s">
        <v>118</v>
      </c>
    </row>
    <row r="155" spans="1:38" ht="39" customHeight="1" x14ac:dyDescent="0.25">
      <c r="A155" s="228" t="s">
        <v>32</v>
      </c>
      <c r="B155" s="91" t="s">
        <v>115</v>
      </c>
      <c r="C155" s="91" t="s">
        <v>393</v>
      </c>
      <c r="D155" s="12">
        <v>100</v>
      </c>
      <c r="E155" s="114" t="s">
        <v>394</v>
      </c>
      <c r="F155" s="91" t="s">
        <v>395</v>
      </c>
      <c r="G155" s="92">
        <v>25</v>
      </c>
      <c r="H155" s="92" t="s">
        <v>43</v>
      </c>
      <c r="I155" s="92">
        <v>45</v>
      </c>
      <c r="J155" s="16">
        <v>45</v>
      </c>
      <c r="K155" s="19">
        <f t="shared" si="15"/>
        <v>90000000</v>
      </c>
      <c r="L155" s="9">
        <v>90000000</v>
      </c>
      <c r="M155" s="9">
        <v>0</v>
      </c>
      <c r="N155" s="9">
        <v>0</v>
      </c>
      <c r="O155" s="18"/>
      <c r="P155" s="9">
        <v>0</v>
      </c>
      <c r="Q155" s="18"/>
      <c r="R155" s="9">
        <v>0</v>
      </c>
      <c r="S155" s="9">
        <v>0</v>
      </c>
      <c r="T155" s="19">
        <f t="shared" si="16"/>
        <v>0</v>
      </c>
      <c r="U155" s="9"/>
      <c r="V155" s="9"/>
      <c r="W155" s="9"/>
      <c r="X155" s="18"/>
      <c r="Y155" s="9"/>
      <c r="Z155" s="18"/>
      <c r="AA155" s="9"/>
      <c r="AB155" s="9"/>
      <c r="AC155" s="20">
        <v>1</v>
      </c>
      <c r="AD155" s="21" t="s">
        <v>396</v>
      </c>
      <c r="AE155" s="21" t="s">
        <v>223</v>
      </c>
      <c r="AF155" s="22">
        <v>100</v>
      </c>
      <c r="AG155" s="22">
        <v>0</v>
      </c>
      <c r="AH155" s="23">
        <v>43466</v>
      </c>
      <c r="AI155" s="23">
        <v>43830</v>
      </c>
      <c r="AJ155" s="32">
        <v>90000000</v>
      </c>
      <c r="AK155" s="33"/>
      <c r="AL155" s="26" t="s">
        <v>118</v>
      </c>
    </row>
    <row r="156" spans="1:38" ht="39" customHeight="1" x14ac:dyDescent="0.25">
      <c r="A156" s="228" t="s">
        <v>32</v>
      </c>
      <c r="B156" s="91" t="s">
        <v>115</v>
      </c>
      <c r="C156" s="91" t="s">
        <v>393</v>
      </c>
      <c r="D156" s="12">
        <v>101</v>
      </c>
      <c r="E156" s="81" t="s">
        <v>397</v>
      </c>
      <c r="F156" s="82" t="s">
        <v>398</v>
      </c>
      <c r="G156" s="92">
        <v>0</v>
      </c>
      <c r="H156" s="92" t="s">
        <v>43</v>
      </c>
      <c r="I156" s="92">
        <v>2000</v>
      </c>
      <c r="J156" s="16">
        <v>2000</v>
      </c>
      <c r="K156" s="19">
        <f t="shared" si="15"/>
        <v>500000000</v>
      </c>
      <c r="L156" s="9">
        <v>500000000</v>
      </c>
      <c r="M156" s="9">
        <v>0</v>
      </c>
      <c r="N156" s="9">
        <v>0</v>
      </c>
      <c r="O156" s="18"/>
      <c r="P156" s="9">
        <v>0</v>
      </c>
      <c r="Q156" s="18"/>
      <c r="R156" s="9">
        <v>0</v>
      </c>
      <c r="S156" s="9">
        <v>0</v>
      </c>
      <c r="T156" s="19">
        <f t="shared" si="16"/>
        <v>0</v>
      </c>
      <c r="U156" s="9"/>
      <c r="V156" s="9"/>
      <c r="W156" s="9"/>
      <c r="X156" s="18"/>
      <c r="Y156" s="9"/>
      <c r="Z156" s="18"/>
      <c r="AA156" s="9"/>
      <c r="AB156" s="9"/>
      <c r="AC156" s="20">
        <v>1</v>
      </c>
      <c r="AD156" s="21" t="s">
        <v>399</v>
      </c>
      <c r="AE156" s="21" t="s">
        <v>223</v>
      </c>
      <c r="AF156" s="22">
        <v>100</v>
      </c>
      <c r="AG156" s="22">
        <v>0</v>
      </c>
      <c r="AH156" s="23">
        <v>43466</v>
      </c>
      <c r="AI156" s="23">
        <v>43830</v>
      </c>
      <c r="AJ156" s="32">
        <v>500000000</v>
      </c>
      <c r="AK156" s="33"/>
      <c r="AL156" s="26" t="s">
        <v>118</v>
      </c>
    </row>
    <row r="157" spans="1:38" ht="39" customHeight="1" x14ac:dyDescent="0.25">
      <c r="A157" s="228" t="s">
        <v>32</v>
      </c>
      <c r="B157" s="91" t="s">
        <v>115</v>
      </c>
      <c r="C157" s="91" t="s">
        <v>393</v>
      </c>
      <c r="D157" s="12">
        <v>102</v>
      </c>
      <c r="E157" s="114" t="s">
        <v>400</v>
      </c>
      <c r="F157" s="91" t="s">
        <v>401</v>
      </c>
      <c r="G157" s="92">
        <v>33</v>
      </c>
      <c r="H157" s="92" t="s">
        <v>37</v>
      </c>
      <c r="I157" s="92">
        <v>66</v>
      </c>
      <c r="J157" s="16">
        <v>11</v>
      </c>
      <c r="K157" s="19">
        <f t="shared" si="15"/>
        <v>0</v>
      </c>
      <c r="L157" s="9">
        <v>0</v>
      </c>
      <c r="M157" s="9">
        <v>0</v>
      </c>
      <c r="N157" s="9">
        <v>0</v>
      </c>
      <c r="O157" s="18"/>
      <c r="P157" s="9">
        <v>0</v>
      </c>
      <c r="Q157" s="18"/>
      <c r="R157" s="9">
        <v>0</v>
      </c>
      <c r="S157" s="9">
        <v>0</v>
      </c>
      <c r="T157" s="19">
        <f t="shared" si="16"/>
        <v>0</v>
      </c>
      <c r="U157" s="9"/>
      <c r="V157" s="9"/>
      <c r="W157" s="9"/>
      <c r="X157" s="18"/>
      <c r="Y157" s="9"/>
      <c r="Z157" s="18"/>
      <c r="AA157" s="9"/>
      <c r="AB157" s="9"/>
      <c r="AC157" s="20">
        <v>1</v>
      </c>
      <c r="AD157" s="21"/>
      <c r="AE157" s="21"/>
      <c r="AF157" s="22"/>
      <c r="AG157" s="22"/>
      <c r="AH157" s="23"/>
      <c r="AI157" s="23"/>
      <c r="AJ157" s="32"/>
      <c r="AK157" s="33"/>
      <c r="AL157" s="26" t="s">
        <v>118</v>
      </c>
    </row>
    <row r="158" spans="1:38" ht="39" customHeight="1" x14ac:dyDescent="0.25">
      <c r="A158" s="228" t="s">
        <v>32</v>
      </c>
      <c r="B158" s="91" t="s">
        <v>115</v>
      </c>
      <c r="C158" s="91" t="s">
        <v>393</v>
      </c>
      <c r="D158" s="12">
        <v>103</v>
      </c>
      <c r="E158" s="81" t="s">
        <v>402</v>
      </c>
      <c r="F158" s="82" t="s">
        <v>403</v>
      </c>
      <c r="G158" s="92">
        <v>1</v>
      </c>
      <c r="H158" s="92" t="s">
        <v>43</v>
      </c>
      <c r="I158" s="92">
        <v>1</v>
      </c>
      <c r="J158" s="16">
        <v>1</v>
      </c>
      <c r="K158" s="19">
        <f t="shared" si="15"/>
        <v>30000000</v>
      </c>
      <c r="L158" s="9">
        <v>30000000</v>
      </c>
      <c r="M158" s="9">
        <v>0</v>
      </c>
      <c r="N158" s="9">
        <v>0</v>
      </c>
      <c r="O158" s="18"/>
      <c r="P158" s="9">
        <v>0</v>
      </c>
      <c r="Q158" s="18"/>
      <c r="R158" s="9">
        <v>0</v>
      </c>
      <c r="S158" s="9">
        <v>0</v>
      </c>
      <c r="T158" s="19">
        <f t="shared" si="16"/>
        <v>0</v>
      </c>
      <c r="U158" s="9"/>
      <c r="V158" s="9"/>
      <c r="W158" s="9"/>
      <c r="X158" s="18"/>
      <c r="Y158" s="9"/>
      <c r="Z158" s="18"/>
      <c r="AA158" s="9"/>
      <c r="AB158" s="9"/>
      <c r="AC158" s="20">
        <v>1</v>
      </c>
      <c r="AD158" s="21" t="s">
        <v>404</v>
      </c>
      <c r="AE158" s="21" t="s">
        <v>223</v>
      </c>
      <c r="AF158" s="22">
        <v>100</v>
      </c>
      <c r="AG158" s="22">
        <v>0</v>
      </c>
      <c r="AH158" s="23">
        <v>43466</v>
      </c>
      <c r="AI158" s="23">
        <v>43830</v>
      </c>
      <c r="AJ158" s="32">
        <v>30000000</v>
      </c>
      <c r="AK158" s="33"/>
      <c r="AL158" s="26" t="s">
        <v>118</v>
      </c>
    </row>
    <row r="159" spans="1:38" ht="39" customHeight="1" x14ac:dyDescent="0.25">
      <c r="A159" s="228" t="s">
        <v>32</v>
      </c>
      <c r="B159" s="91" t="s">
        <v>115</v>
      </c>
      <c r="C159" s="91" t="s">
        <v>393</v>
      </c>
      <c r="D159" s="12">
        <v>104</v>
      </c>
      <c r="E159" s="81" t="s">
        <v>405</v>
      </c>
      <c r="F159" s="82" t="s">
        <v>406</v>
      </c>
      <c r="G159" s="92">
        <v>547</v>
      </c>
      <c r="H159" s="92" t="s">
        <v>43</v>
      </c>
      <c r="I159" s="92">
        <v>650</v>
      </c>
      <c r="J159" s="16">
        <v>650</v>
      </c>
      <c r="K159" s="19">
        <f t="shared" si="15"/>
        <v>0</v>
      </c>
      <c r="L159" s="9">
        <v>0</v>
      </c>
      <c r="M159" s="9">
        <v>0</v>
      </c>
      <c r="N159" s="9">
        <v>0</v>
      </c>
      <c r="O159" s="18"/>
      <c r="P159" s="9">
        <v>0</v>
      </c>
      <c r="Q159" s="18"/>
      <c r="R159" s="9">
        <v>0</v>
      </c>
      <c r="S159" s="9">
        <v>0</v>
      </c>
      <c r="T159" s="19">
        <f t="shared" si="16"/>
        <v>0</v>
      </c>
      <c r="U159" s="9"/>
      <c r="V159" s="9"/>
      <c r="W159" s="9"/>
      <c r="X159" s="18"/>
      <c r="Y159" s="9"/>
      <c r="Z159" s="18"/>
      <c r="AA159" s="9"/>
      <c r="AB159" s="9"/>
      <c r="AC159" s="20">
        <v>1</v>
      </c>
      <c r="AD159" s="21"/>
      <c r="AE159" s="21"/>
      <c r="AF159" s="22"/>
      <c r="AG159" s="22"/>
      <c r="AH159" s="23"/>
      <c r="AI159" s="23"/>
      <c r="AJ159" s="32"/>
      <c r="AK159" s="33"/>
      <c r="AL159" s="26" t="s">
        <v>118</v>
      </c>
    </row>
    <row r="160" spans="1:38" ht="39" customHeight="1" x14ac:dyDescent="0.25">
      <c r="A160" s="228" t="s">
        <v>32</v>
      </c>
      <c r="B160" s="91" t="s">
        <v>115</v>
      </c>
      <c r="C160" s="91" t="s">
        <v>393</v>
      </c>
      <c r="D160" s="12">
        <v>105</v>
      </c>
      <c r="E160" s="81" t="s">
        <v>407</v>
      </c>
      <c r="F160" s="82" t="s">
        <v>408</v>
      </c>
      <c r="G160" s="92">
        <v>11</v>
      </c>
      <c r="H160" s="92" t="s">
        <v>43</v>
      </c>
      <c r="I160" s="92">
        <v>14</v>
      </c>
      <c r="J160" s="16">
        <v>14</v>
      </c>
      <c r="K160" s="19">
        <f t="shared" si="15"/>
        <v>150000000</v>
      </c>
      <c r="L160" s="9">
        <v>150000000</v>
      </c>
      <c r="M160" s="9">
        <v>0</v>
      </c>
      <c r="N160" s="9">
        <v>0</v>
      </c>
      <c r="O160" s="18"/>
      <c r="P160" s="9">
        <v>0</v>
      </c>
      <c r="Q160" s="18"/>
      <c r="R160" s="9">
        <v>0</v>
      </c>
      <c r="S160" s="9">
        <v>0</v>
      </c>
      <c r="T160" s="19">
        <f t="shared" si="16"/>
        <v>149960667</v>
      </c>
      <c r="U160" s="229">
        <v>149960667</v>
      </c>
      <c r="V160" s="229"/>
      <c r="W160" s="229"/>
      <c r="X160" s="229"/>
      <c r="Y160" s="229"/>
      <c r="Z160" s="229"/>
      <c r="AA160" s="229"/>
      <c r="AB160" s="229"/>
      <c r="AC160" s="20">
        <v>1</v>
      </c>
      <c r="AD160" s="21" t="s">
        <v>409</v>
      </c>
      <c r="AE160" s="21" t="s">
        <v>223</v>
      </c>
      <c r="AF160" s="22">
        <v>100</v>
      </c>
      <c r="AG160" s="22">
        <v>50</v>
      </c>
      <c r="AH160" s="23">
        <v>43466</v>
      </c>
      <c r="AI160" s="23">
        <v>43830</v>
      </c>
      <c r="AJ160" s="32">
        <v>150000000</v>
      </c>
      <c r="AK160" s="33">
        <v>149960667</v>
      </c>
      <c r="AL160" s="26" t="s">
        <v>118</v>
      </c>
    </row>
    <row r="161" spans="1:40" ht="39" customHeight="1" x14ac:dyDescent="0.25">
      <c r="A161" s="228" t="s">
        <v>32</v>
      </c>
      <c r="B161" s="91" t="s">
        <v>115</v>
      </c>
      <c r="C161" s="91" t="s">
        <v>393</v>
      </c>
      <c r="D161" s="12">
        <v>106</v>
      </c>
      <c r="E161" s="81" t="s">
        <v>410</v>
      </c>
      <c r="F161" s="82" t="s">
        <v>411</v>
      </c>
      <c r="G161" s="92">
        <v>8770</v>
      </c>
      <c r="H161" s="92" t="s">
        <v>43</v>
      </c>
      <c r="I161" s="92">
        <v>9000</v>
      </c>
      <c r="J161" s="16">
        <v>9000</v>
      </c>
      <c r="K161" s="19">
        <f t="shared" si="15"/>
        <v>0</v>
      </c>
      <c r="L161" s="9">
        <v>0</v>
      </c>
      <c r="M161" s="9">
        <v>0</v>
      </c>
      <c r="N161" s="9">
        <v>0</v>
      </c>
      <c r="O161" s="18"/>
      <c r="P161" s="9">
        <v>0</v>
      </c>
      <c r="Q161" s="18"/>
      <c r="R161" s="9">
        <v>0</v>
      </c>
      <c r="S161" s="9">
        <v>0</v>
      </c>
      <c r="T161" s="19">
        <f t="shared" si="16"/>
        <v>0</v>
      </c>
      <c r="U161" s="9"/>
      <c r="V161" s="9"/>
      <c r="W161" s="9"/>
      <c r="X161" s="18"/>
      <c r="Y161" s="9"/>
      <c r="Z161" s="18"/>
      <c r="AA161" s="9"/>
      <c r="AB161" s="9"/>
      <c r="AC161" s="20">
        <v>1</v>
      </c>
      <c r="AD161" s="21"/>
      <c r="AE161" s="21"/>
      <c r="AF161" s="22"/>
      <c r="AG161" s="22"/>
      <c r="AH161" s="23"/>
      <c r="AI161" s="23"/>
      <c r="AJ161" s="32"/>
      <c r="AK161" s="33"/>
      <c r="AL161" s="26" t="s">
        <v>118</v>
      </c>
    </row>
    <row r="162" spans="1:40" ht="39" customHeight="1" x14ac:dyDescent="0.25">
      <c r="A162" s="228" t="s">
        <v>32</v>
      </c>
      <c r="B162" s="91" t="s">
        <v>115</v>
      </c>
      <c r="C162" s="91" t="s">
        <v>393</v>
      </c>
      <c r="D162" s="12">
        <v>107</v>
      </c>
      <c r="E162" s="114" t="s">
        <v>412</v>
      </c>
      <c r="F162" s="91" t="s">
        <v>413</v>
      </c>
      <c r="G162" s="92">
        <v>0</v>
      </c>
      <c r="H162" s="92" t="s">
        <v>43</v>
      </c>
      <c r="I162" s="92">
        <v>1</v>
      </c>
      <c r="J162" s="16">
        <v>1</v>
      </c>
      <c r="K162" s="19">
        <f t="shared" si="15"/>
        <v>300000000</v>
      </c>
      <c r="L162" s="9">
        <v>300000000</v>
      </c>
      <c r="M162" s="9">
        <v>0</v>
      </c>
      <c r="N162" s="9">
        <v>0</v>
      </c>
      <c r="O162" s="18"/>
      <c r="P162" s="9">
        <v>0</v>
      </c>
      <c r="Q162" s="18"/>
      <c r="R162" s="9">
        <v>0</v>
      </c>
      <c r="S162" s="9">
        <v>0</v>
      </c>
      <c r="T162" s="19">
        <f t="shared" si="16"/>
        <v>19200000</v>
      </c>
      <c r="U162" s="229">
        <v>19200000</v>
      </c>
      <c r="V162" s="229"/>
      <c r="W162" s="229"/>
      <c r="X162" s="229"/>
      <c r="Y162" s="229"/>
      <c r="Z162" s="229"/>
      <c r="AA162" s="229"/>
      <c r="AB162" s="229"/>
      <c r="AC162" s="20">
        <v>1</v>
      </c>
      <c r="AD162" s="21" t="s">
        <v>414</v>
      </c>
      <c r="AE162" s="21" t="s">
        <v>223</v>
      </c>
      <c r="AF162" s="22">
        <v>100</v>
      </c>
      <c r="AG162" s="22">
        <v>0</v>
      </c>
      <c r="AH162" s="23">
        <v>43466</v>
      </c>
      <c r="AI162" s="23">
        <v>43830</v>
      </c>
      <c r="AJ162" s="32">
        <v>300000000</v>
      </c>
      <c r="AK162" s="33">
        <v>19200000</v>
      </c>
      <c r="AL162" s="26" t="s">
        <v>118</v>
      </c>
    </row>
    <row r="163" spans="1:40" ht="39" customHeight="1" x14ac:dyDescent="0.25">
      <c r="A163" s="228" t="s">
        <v>32</v>
      </c>
      <c r="B163" s="91" t="s">
        <v>415</v>
      </c>
      <c r="C163" s="91" t="s">
        <v>416</v>
      </c>
      <c r="D163" s="12">
        <v>112</v>
      </c>
      <c r="E163" s="114" t="s">
        <v>417</v>
      </c>
      <c r="F163" s="91" t="s">
        <v>418</v>
      </c>
      <c r="G163" s="92">
        <v>20</v>
      </c>
      <c r="H163" s="92" t="s">
        <v>37</v>
      </c>
      <c r="I163" s="92">
        <v>80</v>
      </c>
      <c r="J163" s="16"/>
      <c r="K163" s="124">
        <f t="shared" si="15"/>
        <v>971700000</v>
      </c>
      <c r="L163" s="108">
        <v>970700000</v>
      </c>
      <c r="M163" s="108">
        <v>1000000</v>
      </c>
      <c r="N163" s="108">
        <v>0</v>
      </c>
      <c r="O163" s="108">
        <v>0</v>
      </c>
      <c r="P163" s="108">
        <v>0</v>
      </c>
      <c r="Q163" s="108">
        <v>0</v>
      </c>
      <c r="R163" s="108">
        <v>0</v>
      </c>
      <c r="S163" s="108">
        <v>0</v>
      </c>
      <c r="T163" s="124">
        <f>SUM(U163:AB163)</f>
        <v>971700000</v>
      </c>
      <c r="U163" s="229">
        <v>970700000</v>
      </c>
      <c r="V163" s="229">
        <v>1000000</v>
      </c>
      <c r="W163" s="229"/>
      <c r="X163" s="229"/>
      <c r="Y163" s="229"/>
      <c r="Z163" s="229"/>
      <c r="AA163" s="229"/>
      <c r="AB163" s="229"/>
      <c r="AC163" s="20">
        <v>1</v>
      </c>
      <c r="AD163" s="21" t="s">
        <v>419</v>
      </c>
      <c r="AE163" s="44" t="s">
        <v>223</v>
      </c>
      <c r="AF163" s="21">
        <v>100</v>
      </c>
      <c r="AG163" s="21">
        <v>50</v>
      </c>
      <c r="AH163" s="23">
        <v>43466</v>
      </c>
      <c r="AI163" s="23">
        <v>43830</v>
      </c>
      <c r="AJ163" s="44">
        <v>971700000</v>
      </c>
      <c r="AK163" s="33">
        <v>971700000</v>
      </c>
      <c r="AL163" s="26" t="s">
        <v>420</v>
      </c>
    </row>
    <row r="164" spans="1:40" ht="39" customHeight="1" x14ac:dyDescent="0.25">
      <c r="A164" s="228" t="s">
        <v>32</v>
      </c>
      <c r="B164" s="91" t="s">
        <v>415</v>
      </c>
      <c r="C164" s="91" t="s">
        <v>416</v>
      </c>
      <c r="D164" s="12">
        <v>112</v>
      </c>
      <c r="E164" s="114" t="s">
        <v>421</v>
      </c>
      <c r="F164" s="91" t="s">
        <v>418</v>
      </c>
      <c r="G164" s="92">
        <v>21</v>
      </c>
      <c r="H164" s="92" t="s">
        <v>37</v>
      </c>
      <c r="I164" s="92">
        <v>81</v>
      </c>
      <c r="J164" s="16"/>
      <c r="K164" s="19">
        <f t="shared" si="15"/>
        <v>0</v>
      </c>
      <c r="L164" s="9"/>
      <c r="M164" s="9"/>
      <c r="N164" s="9"/>
      <c r="O164" s="18"/>
      <c r="P164" s="9"/>
      <c r="Q164" s="18"/>
      <c r="R164" s="9"/>
      <c r="S164" s="9"/>
      <c r="T164" s="19">
        <f t="shared" ref="T164:T263" si="17">+U164+V164+W164+Y164+Z164+AA164+AB164</f>
        <v>0</v>
      </c>
      <c r="U164" s="9"/>
      <c r="V164" s="9"/>
      <c r="W164" s="9"/>
      <c r="X164" s="18"/>
      <c r="Y164" s="9"/>
      <c r="Z164" s="18"/>
      <c r="AA164" s="9"/>
      <c r="AB164" s="9"/>
      <c r="AC164" s="20">
        <v>2</v>
      </c>
      <c r="AD164" s="98" t="s">
        <v>422</v>
      </c>
      <c r="AE164" s="21"/>
      <c r="AF164" s="21"/>
      <c r="AG164" s="21"/>
      <c r="AH164" s="23"/>
      <c r="AI164" s="23"/>
      <c r="AJ164" s="125"/>
      <c r="AK164" s="33"/>
      <c r="AL164" s="26" t="s">
        <v>420</v>
      </c>
    </row>
    <row r="165" spans="1:40" ht="39" customHeight="1" x14ac:dyDescent="0.25">
      <c r="A165" s="228" t="s">
        <v>32</v>
      </c>
      <c r="B165" s="91" t="s">
        <v>415</v>
      </c>
      <c r="C165" s="91" t="s">
        <v>416</v>
      </c>
      <c r="D165" s="12">
        <v>112</v>
      </c>
      <c r="E165" s="114" t="s">
        <v>423</v>
      </c>
      <c r="F165" s="91" t="s">
        <v>418</v>
      </c>
      <c r="G165" s="92">
        <v>22</v>
      </c>
      <c r="H165" s="92" t="s">
        <v>37</v>
      </c>
      <c r="I165" s="92">
        <v>82</v>
      </c>
      <c r="J165" s="16"/>
      <c r="K165" s="19">
        <f t="shared" si="15"/>
        <v>0</v>
      </c>
      <c r="L165" s="9"/>
      <c r="M165" s="9"/>
      <c r="N165" s="9"/>
      <c r="O165" s="18"/>
      <c r="P165" s="9"/>
      <c r="Q165" s="18"/>
      <c r="R165" s="9"/>
      <c r="S165" s="9"/>
      <c r="T165" s="19">
        <f t="shared" si="17"/>
        <v>0</v>
      </c>
      <c r="U165" s="9"/>
      <c r="V165" s="9"/>
      <c r="W165" s="9"/>
      <c r="X165" s="18"/>
      <c r="Y165" s="9"/>
      <c r="Z165" s="18"/>
      <c r="AA165" s="9"/>
      <c r="AB165" s="9"/>
      <c r="AC165" s="20"/>
      <c r="AD165" s="21"/>
      <c r="AE165" s="21"/>
      <c r="AF165" s="22"/>
      <c r="AG165" s="22"/>
      <c r="AH165" s="23"/>
      <c r="AI165" s="23"/>
      <c r="AJ165" s="32"/>
      <c r="AK165" s="33"/>
      <c r="AL165" s="26" t="s">
        <v>420</v>
      </c>
    </row>
    <row r="166" spans="1:40" ht="39" customHeight="1" x14ac:dyDescent="0.25">
      <c r="A166" s="228" t="s">
        <v>32</v>
      </c>
      <c r="B166" s="91" t="s">
        <v>415</v>
      </c>
      <c r="C166" s="91" t="s">
        <v>416</v>
      </c>
      <c r="D166" s="12">
        <v>112</v>
      </c>
      <c r="E166" s="114" t="s">
        <v>424</v>
      </c>
      <c r="F166" s="91" t="s">
        <v>418</v>
      </c>
      <c r="G166" s="92">
        <v>23</v>
      </c>
      <c r="H166" s="92" t="s">
        <v>37</v>
      </c>
      <c r="I166" s="92">
        <v>83</v>
      </c>
      <c r="J166" s="16"/>
      <c r="K166" s="19">
        <f t="shared" si="15"/>
        <v>0</v>
      </c>
      <c r="L166" s="9"/>
      <c r="M166" s="9"/>
      <c r="N166" s="9"/>
      <c r="O166" s="18"/>
      <c r="P166" s="9"/>
      <c r="Q166" s="18"/>
      <c r="R166" s="9"/>
      <c r="S166" s="9"/>
      <c r="T166" s="19">
        <f t="shared" si="17"/>
        <v>0</v>
      </c>
      <c r="U166" s="9"/>
      <c r="V166" s="9"/>
      <c r="W166" s="9"/>
      <c r="X166" s="18"/>
      <c r="Y166" s="9"/>
      <c r="Z166" s="18"/>
      <c r="AA166" s="9"/>
      <c r="AB166" s="9"/>
      <c r="AC166" s="20"/>
      <c r="AD166" s="21"/>
      <c r="AE166" s="21"/>
      <c r="AF166" s="22"/>
      <c r="AG166" s="22"/>
      <c r="AH166" s="23"/>
      <c r="AI166" s="23"/>
      <c r="AJ166" s="32"/>
      <c r="AK166" s="33"/>
      <c r="AL166" s="26" t="s">
        <v>420</v>
      </c>
    </row>
    <row r="167" spans="1:40" ht="39" customHeight="1" x14ac:dyDescent="0.25">
      <c r="A167" s="228" t="s">
        <v>32</v>
      </c>
      <c r="B167" s="91" t="s">
        <v>415</v>
      </c>
      <c r="C167" s="91" t="s">
        <v>416</v>
      </c>
      <c r="D167" s="12">
        <v>112</v>
      </c>
      <c r="E167" s="114" t="s">
        <v>425</v>
      </c>
      <c r="F167" s="91" t="s">
        <v>418</v>
      </c>
      <c r="G167" s="92">
        <v>24</v>
      </c>
      <c r="H167" s="92" t="s">
        <v>37</v>
      </c>
      <c r="I167" s="92">
        <v>84</v>
      </c>
      <c r="J167" s="16"/>
      <c r="K167" s="19">
        <f t="shared" si="15"/>
        <v>0</v>
      </c>
      <c r="L167" s="9"/>
      <c r="M167" s="9"/>
      <c r="N167" s="9"/>
      <c r="O167" s="18"/>
      <c r="P167" s="9"/>
      <c r="Q167" s="18"/>
      <c r="R167" s="9"/>
      <c r="S167" s="9"/>
      <c r="T167" s="19">
        <f t="shared" si="17"/>
        <v>0</v>
      </c>
      <c r="U167" s="9"/>
      <c r="V167" s="9"/>
      <c r="W167" s="9"/>
      <c r="X167" s="18"/>
      <c r="Y167" s="9"/>
      <c r="Z167" s="18"/>
      <c r="AA167" s="9"/>
      <c r="AB167" s="9"/>
      <c r="AC167" s="20"/>
      <c r="AD167" s="21"/>
      <c r="AE167" s="21"/>
      <c r="AF167" s="22"/>
      <c r="AG167" s="22"/>
      <c r="AH167" s="23"/>
      <c r="AI167" s="23"/>
      <c r="AJ167" s="32"/>
      <c r="AK167" s="33"/>
      <c r="AL167" s="26" t="s">
        <v>420</v>
      </c>
    </row>
    <row r="168" spans="1:40" ht="39" customHeight="1" x14ac:dyDescent="0.25">
      <c r="A168" s="228" t="s">
        <v>32</v>
      </c>
      <c r="B168" s="91" t="s">
        <v>426</v>
      </c>
      <c r="C168" s="91" t="s">
        <v>427</v>
      </c>
      <c r="D168" s="12">
        <v>135</v>
      </c>
      <c r="E168" s="81" t="s">
        <v>428</v>
      </c>
      <c r="F168" s="82" t="s">
        <v>429</v>
      </c>
      <c r="G168" s="92">
        <v>1</v>
      </c>
      <c r="H168" s="92" t="s">
        <v>43</v>
      </c>
      <c r="I168" s="92">
        <v>1</v>
      </c>
      <c r="J168" s="16">
        <v>1</v>
      </c>
      <c r="K168" s="19">
        <f>+L168+M168+N168+P168+Q168+R168+S168</f>
        <v>9530561253.4700012</v>
      </c>
      <c r="L168" s="9">
        <v>405101892</v>
      </c>
      <c r="M168" s="9">
        <v>3581314939</v>
      </c>
      <c r="N168" s="9">
        <v>0</v>
      </c>
      <c r="O168" s="18">
        <v>0</v>
      </c>
      <c r="P168" s="9">
        <v>1764388645</v>
      </c>
      <c r="Q168" s="18">
        <v>0</v>
      </c>
      <c r="R168" s="9">
        <v>0</v>
      </c>
      <c r="S168" s="9">
        <v>3779755777.4700003</v>
      </c>
      <c r="T168" s="19">
        <f>+U168+V168+W168+Y168+Z168+AA168+AB168</f>
        <v>4594583509.3899994</v>
      </c>
      <c r="U168" s="229">
        <v>248401394.96000001</v>
      </c>
      <c r="V168" s="229">
        <v>1765469349</v>
      </c>
      <c r="W168" s="229"/>
      <c r="X168" s="229"/>
      <c r="Y168" s="229">
        <v>748036252.63999999</v>
      </c>
      <c r="Z168" s="229"/>
      <c r="AA168" s="229"/>
      <c r="AB168" s="229">
        <v>1832676512.79</v>
      </c>
      <c r="AC168" s="20">
        <v>1</v>
      </c>
      <c r="AD168" s="21" t="s">
        <v>430</v>
      </c>
      <c r="AE168" s="53" t="s">
        <v>82</v>
      </c>
      <c r="AF168" s="22">
        <v>12</v>
      </c>
      <c r="AG168" s="22">
        <v>12</v>
      </c>
      <c r="AH168" s="23">
        <v>43466</v>
      </c>
      <c r="AI168" s="23">
        <v>43830</v>
      </c>
      <c r="AJ168" s="32">
        <v>9530561253</v>
      </c>
      <c r="AK168" s="33">
        <v>4594583509.3899994</v>
      </c>
      <c r="AL168" s="26" t="s">
        <v>431</v>
      </c>
      <c r="AM168" s="232"/>
      <c r="AN168" s="126"/>
    </row>
    <row r="169" spans="1:40" ht="39" customHeight="1" x14ac:dyDescent="0.25">
      <c r="A169" s="228" t="s">
        <v>32</v>
      </c>
      <c r="B169" s="91" t="s">
        <v>426</v>
      </c>
      <c r="C169" s="91" t="s">
        <v>427</v>
      </c>
      <c r="D169" s="12">
        <v>135</v>
      </c>
      <c r="E169" s="81" t="s">
        <v>428</v>
      </c>
      <c r="F169" s="82" t="s">
        <v>429</v>
      </c>
      <c r="G169" s="92">
        <v>1</v>
      </c>
      <c r="H169" s="92" t="s">
        <v>43</v>
      </c>
      <c r="I169" s="92">
        <v>1</v>
      </c>
      <c r="J169" s="16">
        <v>1</v>
      </c>
      <c r="K169" s="19"/>
      <c r="L169" s="9">
        <v>0</v>
      </c>
      <c r="M169" s="9">
        <v>0</v>
      </c>
      <c r="N169" s="9">
        <v>0</v>
      </c>
      <c r="O169" s="18"/>
      <c r="P169" s="9">
        <v>0</v>
      </c>
      <c r="Q169" s="18"/>
      <c r="R169" s="9">
        <v>0</v>
      </c>
      <c r="S169" s="9">
        <v>0</v>
      </c>
      <c r="T169" s="19"/>
      <c r="U169" s="9"/>
      <c r="V169" s="9"/>
      <c r="W169" s="9"/>
      <c r="X169" s="18"/>
      <c r="Y169" s="9"/>
      <c r="Z169" s="18"/>
      <c r="AA169" s="9"/>
      <c r="AB169" s="9"/>
      <c r="AC169" s="20">
        <v>2</v>
      </c>
      <c r="AD169" s="21" t="s">
        <v>432</v>
      </c>
      <c r="AE169" s="21" t="s">
        <v>82</v>
      </c>
      <c r="AF169" s="22">
        <v>1</v>
      </c>
      <c r="AG169" s="22">
        <v>0</v>
      </c>
      <c r="AH169" s="23"/>
      <c r="AI169" s="23"/>
      <c r="AJ169" s="32"/>
      <c r="AK169" s="33"/>
      <c r="AL169" s="26" t="s">
        <v>431</v>
      </c>
      <c r="AM169" s="232"/>
      <c r="AN169" s="126"/>
    </row>
    <row r="170" spans="1:40" ht="39" customHeight="1" x14ac:dyDescent="0.25">
      <c r="A170" s="228" t="s">
        <v>32</v>
      </c>
      <c r="B170" s="91" t="s">
        <v>426</v>
      </c>
      <c r="C170" s="91" t="s">
        <v>427</v>
      </c>
      <c r="D170" s="12">
        <v>136</v>
      </c>
      <c r="E170" s="81" t="s">
        <v>433</v>
      </c>
      <c r="F170" s="82" t="s">
        <v>434</v>
      </c>
      <c r="G170" s="92">
        <v>2</v>
      </c>
      <c r="H170" s="92" t="s">
        <v>37</v>
      </c>
      <c r="I170" s="92">
        <v>8</v>
      </c>
      <c r="J170" s="16">
        <v>1</v>
      </c>
      <c r="K170" s="19">
        <f t="shared" ref="K170:K179" si="18">+L170+M170+N170+P170+Q170+R170+S170</f>
        <v>0</v>
      </c>
      <c r="L170" s="9">
        <v>0</v>
      </c>
      <c r="M170" s="9">
        <v>0</v>
      </c>
      <c r="N170" s="9">
        <v>0</v>
      </c>
      <c r="O170" s="18"/>
      <c r="P170" s="9">
        <v>0</v>
      </c>
      <c r="Q170" s="18"/>
      <c r="R170" s="9">
        <v>0</v>
      </c>
      <c r="S170" s="9">
        <v>0</v>
      </c>
      <c r="T170" s="19">
        <f t="shared" ref="T170:T179" si="19">+U170+V170+W170+Y170+Z170+AA170+AB170</f>
        <v>0</v>
      </c>
      <c r="U170" s="9"/>
      <c r="V170" s="9"/>
      <c r="W170" s="9"/>
      <c r="X170" s="18"/>
      <c r="Y170" s="9"/>
      <c r="Z170" s="18"/>
      <c r="AA170" s="9"/>
      <c r="AB170" s="9"/>
      <c r="AC170" s="20">
        <v>1</v>
      </c>
      <c r="AD170" s="21" t="s">
        <v>435</v>
      </c>
      <c r="AE170" s="53" t="s">
        <v>82</v>
      </c>
      <c r="AF170" s="22">
        <v>1</v>
      </c>
      <c r="AG170" s="22">
        <v>5</v>
      </c>
      <c r="AH170" s="23"/>
      <c r="AI170" s="23"/>
      <c r="AJ170" s="32">
        <v>0</v>
      </c>
      <c r="AK170" s="33">
        <v>0</v>
      </c>
      <c r="AL170" s="26" t="s">
        <v>431</v>
      </c>
      <c r="AN170" s="126"/>
    </row>
    <row r="171" spans="1:40" ht="39" customHeight="1" x14ac:dyDescent="0.25">
      <c r="A171" s="228" t="s">
        <v>32</v>
      </c>
      <c r="B171" s="91" t="s">
        <v>426</v>
      </c>
      <c r="C171" s="91" t="s">
        <v>427</v>
      </c>
      <c r="D171" s="12">
        <v>137</v>
      </c>
      <c r="E171" s="81" t="s">
        <v>436</v>
      </c>
      <c r="F171" s="82" t="s">
        <v>437</v>
      </c>
      <c r="G171" s="92">
        <v>1</v>
      </c>
      <c r="H171" s="92" t="s">
        <v>43</v>
      </c>
      <c r="I171" s="92">
        <v>1</v>
      </c>
      <c r="J171" s="16">
        <v>1</v>
      </c>
      <c r="K171" s="19">
        <f t="shared" si="18"/>
        <v>0</v>
      </c>
      <c r="L171" s="9">
        <v>0</v>
      </c>
      <c r="M171" s="9">
        <v>0</v>
      </c>
      <c r="N171" s="9">
        <v>0</v>
      </c>
      <c r="O171" s="18"/>
      <c r="P171" s="9">
        <v>0</v>
      </c>
      <c r="Q171" s="18"/>
      <c r="R171" s="9">
        <v>0</v>
      </c>
      <c r="S171" s="9">
        <v>0</v>
      </c>
      <c r="T171" s="19">
        <f t="shared" si="19"/>
        <v>0</v>
      </c>
      <c r="U171" s="9"/>
      <c r="V171" s="9"/>
      <c r="W171" s="9"/>
      <c r="X171" s="18"/>
      <c r="Y171" s="9"/>
      <c r="Z171" s="18"/>
      <c r="AA171" s="9"/>
      <c r="AB171" s="9"/>
      <c r="AC171" s="20">
        <v>1</v>
      </c>
      <c r="AD171" s="21" t="s">
        <v>438</v>
      </c>
      <c r="AE171" s="53" t="s">
        <v>82</v>
      </c>
      <c r="AF171" s="53">
        <v>12</v>
      </c>
      <c r="AG171" s="22">
        <v>12</v>
      </c>
      <c r="AH171" s="23"/>
      <c r="AI171" s="23"/>
      <c r="AJ171" s="32">
        <v>0</v>
      </c>
      <c r="AK171" s="33">
        <v>0</v>
      </c>
      <c r="AL171" s="26" t="s">
        <v>431</v>
      </c>
      <c r="AN171" s="126"/>
    </row>
    <row r="172" spans="1:40" ht="39" customHeight="1" x14ac:dyDescent="0.25">
      <c r="A172" s="228" t="s">
        <v>32</v>
      </c>
      <c r="B172" s="91" t="s">
        <v>426</v>
      </c>
      <c r="C172" s="91" t="s">
        <v>427</v>
      </c>
      <c r="D172" s="12">
        <v>138</v>
      </c>
      <c r="E172" s="81" t="s">
        <v>439</v>
      </c>
      <c r="F172" s="82" t="s">
        <v>440</v>
      </c>
      <c r="G172" s="92">
        <v>2</v>
      </c>
      <c r="H172" s="92" t="s">
        <v>37</v>
      </c>
      <c r="I172" s="92">
        <v>16</v>
      </c>
      <c r="J172" s="16">
        <v>4</v>
      </c>
      <c r="K172" s="19">
        <f t="shared" si="18"/>
        <v>0</v>
      </c>
      <c r="L172" s="9">
        <v>0</v>
      </c>
      <c r="M172" s="9">
        <v>0</v>
      </c>
      <c r="N172" s="9">
        <v>0</v>
      </c>
      <c r="O172" s="18"/>
      <c r="P172" s="9">
        <v>0</v>
      </c>
      <c r="Q172" s="18"/>
      <c r="R172" s="9">
        <v>0</v>
      </c>
      <c r="S172" s="9">
        <v>0</v>
      </c>
      <c r="T172" s="19">
        <f t="shared" si="19"/>
        <v>0</v>
      </c>
      <c r="U172" s="9"/>
      <c r="V172" s="9"/>
      <c r="W172" s="9"/>
      <c r="X172" s="18"/>
      <c r="Y172" s="9"/>
      <c r="Z172" s="18"/>
      <c r="AA172" s="9"/>
      <c r="AB172" s="9"/>
      <c r="AC172" s="20">
        <v>1</v>
      </c>
      <c r="AD172" s="21" t="s">
        <v>441</v>
      </c>
      <c r="AE172" s="53" t="s">
        <v>82</v>
      </c>
      <c r="AF172" s="53">
        <v>4</v>
      </c>
      <c r="AG172" s="22">
        <v>3</v>
      </c>
      <c r="AH172" s="23"/>
      <c r="AI172" s="23"/>
      <c r="AJ172" s="32"/>
      <c r="AK172" s="33"/>
      <c r="AL172" s="26" t="s">
        <v>431</v>
      </c>
      <c r="AN172" s="126"/>
    </row>
    <row r="173" spans="1:40" ht="39" customHeight="1" x14ac:dyDescent="0.25">
      <c r="A173" s="228" t="s">
        <v>32</v>
      </c>
      <c r="B173" s="91" t="s">
        <v>426</v>
      </c>
      <c r="C173" s="91" t="s">
        <v>427</v>
      </c>
      <c r="D173" s="12">
        <v>139</v>
      </c>
      <c r="E173" s="81" t="s">
        <v>442</v>
      </c>
      <c r="F173" s="82" t="s">
        <v>443</v>
      </c>
      <c r="G173" s="92">
        <v>120</v>
      </c>
      <c r="H173" s="92" t="s">
        <v>37</v>
      </c>
      <c r="I173" s="92">
        <v>360</v>
      </c>
      <c r="J173" s="16">
        <v>90</v>
      </c>
      <c r="K173" s="19">
        <f t="shared" si="18"/>
        <v>0</v>
      </c>
      <c r="L173" s="9">
        <v>0</v>
      </c>
      <c r="M173" s="9">
        <v>0</v>
      </c>
      <c r="N173" s="9">
        <v>0</v>
      </c>
      <c r="O173" s="18"/>
      <c r="P173" s="9">
        <v>0</v>
      </c>
      <c r="Q173" s="18"/>
      <c r="R173" s="9">
        <v>0</v>
      </c>
      <c r="S173" s="9">
        <v>0</v>
      </c>
      <c r="T173" s="19">
        <f t="shared" si="19"/>
        <v>0</v>
      </c>
      <c r="U173" s="9"/>
      <c r="V173" s="9"/>
      <c r="W173" s="9"/>
      <c r="X173" s="18"/>
      <c r="Y173" s="9"/>
      <c r="Z173" s="18"/>
      <c r="AA173" s="9"/>
      <c r="AB173" s="9"/>
      <c r="AC173" s="20">
        <v>1</v>
      </c>
      <c r="AD173" s="21" t="s">
        <v>444</v>
      </c>
      <c r="AE173" s="21" t="s">
        <v>82</v>
      </c>
      <c r="AF173" s="22">
        <v>90</v>
      </c>
      <c r="AG173" s="22">
        <v>59</v>
      </c>
      <c r="AH173" s="23">
        <v>43539</v>
      </c>
      <c r="AI173" s="23">
        <v>43799</v>
      </c>
      <c r="AJ173" s="32"/>
      <c r="AK173" s="33"/>
      <c r="AL173" s="26" t="s">
        <v>431</v>
      </c>
      <c r="AN173" s="126"/>
    </row>
    <row r="174" spans="1:40" ht="39" customHeight="1" x14ac:dyDescent="0.25">
      <c r="A174" s="228" t="s">
        <v>32</v>
      </c>
      <c r="B174" s="91" t="s">
        <v>426</v>
      </c>
      <c r="C174" s="91" t="s">
        <v>427</v>
      </c>
      <c r="D174" s="12">
        <v>140</v>
      </c>
      <c r="E174" s="81" t="s">
        <v>445</v>
      </c>
      <c r="F174" s="82" t="s">
        <v>446</v>
      </c>
      <c r="G174" s="92">
        <v>1</v>
      </c>
      <c r="H174" s="92" t="s">
        <v>43</v>
      </c>
      <c r="I174" s="92">
        <v>1</v>
      </c>
      <c r="J174" s="16">
        <v>1</v>
      </c>
      <c r="K174" s="19">
        <f t="shared" si="18"/>
        <v>0</v>
      </c>
      <c r="L174" s="9">
        <v>0</v>
      </c>
      <c r="M174" s="9">
        <v>0</v>
      </c>
      <c r="N174" s="9">
        <v>0</v>
      </c>
      <c r="O174" s="18"/>
      <c r="P174" s="9">
        <v>0</v>
      </c>
      <c r="Q174" s="18"/>
      <c r="R174" s="9">
        <v>0</v>
      </c>
      <c r="S174" s="9">
        <v>0</v>
      </c>
      <c r="T174" s="19">
        <f t="shared" si="19"/>
        <v>0</v>
      </c>
      <c r="U174" s="9"/>
      <c r="V174" s="9"/>
      <c r="W174" s="9"/>
      <c r="X174" s="18"/>
      <c r="Y174" s="9"/>
      <c r="Z174" s="18"/>
      <c r="AA174" s="9"/>
      <c r="AB174" s="9"/>
      <c r="AC174" s="20">
        <v>1</v>
      </c>
      <c r="AD174" s="21" t="s">
        <v>447</v>
      </c>
      <c r="AE174" s="21">
        <v>1</v>
      </c>
      <c r="AF174" s="22"/>
      <c r="AG174" s="22">
        <v>1</v>
      </c>
      <c r="AH174" s="23"/>
      <c r="AI174" s="23"/>
      <c r="AJ174" s="32"/>
      <c r="AK174" s="33"/>
      <c r="AL174" s="26" t="s">
        <v>431</v>
      </c>
      <c r="AN174" s="126"/>
    </row>
    <row r="175" spans="1:40" ht="39" customHeight="1" x14ac:dyDescent="0.25">
      <c r="A175" s="228" t="s">
        <v>32</v>
      </c>
      <c r="B175" s="91" t="s">
        <v>426</v>
      </c>
      <c r="C175" s="91" t="s">
        <v>427</v>
      </c>
      <c r="D175" s="12">
        <v>141</v>
      </c>
      <c r="E175" s="81" t="s">
        <v>448</v>
      </c>
      <c r="F175" s="82" t="s">
        <v>449</v>
      </c>
      <c r="G175" s="92">
        <v>1</v>
      </c>
      <c r="H175" s="92" t="s">
        <v>43</v>
      </c>
      <c r="I175" s="92">
        <v>1</v>
      </c>
      <c r="J175" s="16">
        <v>1</v>
      </c>
      <c r="K175" s="19">
        <f t="shared" si="18"/>
        <v>205130993</v>
      </c>
      <c r="L175" s="9">
        <v>0</v>
      </c>
      <c r="M175" s="9">
        <v>205130993</v>
      </c>
      <c r="N175" s="9">
        <v>0</v>
      </c>
      <c r="O175" s="18"/>
      <c r="P175" s="9">
        <v>0</v>
      </c>
      <c r="Q175" s="18"/>
      <c r="R175" s="9">
        <v>0</v>
      </c>
      <c r="S175" s="9">
        <v>0</v>
      </c>
      <c r="T175" s="19">
        <f t="shared" si="19"/>
        <v>203949109</v>
      </c>
      <c r="U175" s="229"/>
      <c r="V175" s="229">
        <f>197650595+6298514</f>
        <v>203949109</v>
      </c>
      <c r="W175" s="229"/>
      <c r="X175" s="229"/>
      <c r="Y175" s="229"/>
      <c r="Z175" s="229"/>
      <c r="AA175" s="229"/>
      <c r="AB175" s="229"/>
      <c r="AC175" s="20">
        <v>1</v>
      </c>
      <c r="AD175" s="21" t="s">
        <v>450</v>
      </c>
      <c r="AE175" s="21" t="s">
        <v>82</v>
      </c>
      <c r="AF175" s="22">
        <v>1</v>
      </c>
      <c r="AG175" s="22">
        <v>1</v>
      </c>
      <c r="AH175" s="23">
        <v>43466</v>
      </c>
      <c r="AI175" s="23">
        <v>43830</v>
      </c>
      <c r="AJ175" s="32">
        <v>205130993</v>
      </c>
      <c r="AK175" s="33">
        <v>203949109</v>
      </c>
      <c r="AL175" s="26" t="s">
        <v>431</v>
      </c>
      <c r="AM175" s="232"/>
      <c r="AN175" s="126"/>
    </row>
    <row r="176" spans="1:40" ht="39" customHeight="1" x14ac:dyDescent="0.25">
      <c r="A176" s="228" t="s">
        <v>32</v>
      </c>
      <c r="B176" s="91" t="s">
        <v>426</v>
      </c>
      <c r="C176" s="91" t="s">
        <v>451</v>
      </c>
      <c r="D176" s="12">
        <v>142</v>
      </c>
      <c r="E176" s="81" t="s">
        <v>452</v>
      </c>
      <c r="F176" s="82" t="s">
        <v>453</v>
      </c>
      <c r="G176" s="92">
        <v>0</v>
      </c>
      <c r="H176" s="92" t="s">
        <v>37</v>
      </c>
      <c r="I176" s="92">
        <v>1</v>
      </c>
      <c r="J176" s="16">
        <v>0.25</v>
      </c>
      <c r="K176" s="19">
        <f t="shared" si="18"/>
        <v>48000000</v>
      </c>
      <c r="L176" s="9">
        <v>48000000</v>
      </c>
      <c r="M176" s="9">
        <v>0</v>
      </c>
      <c r="N176" s="9">
        <v>0</v>
      </c>
      <c r="O176" s="18"/>
      <c r="P176" s="9">
        <v>0</v>
      </c>
      <c r="Q176" s="18"/>
      <c r="R176" s="9">
        <v>0</v>
      </c>
      <c r="S176" s="9">
        <v>0</v>
      </c>
      <c r="T176" s="19">
        <f t="shared" si="19"/>
        <v>48000000</v>
      </c>
      <c r="U176" s="229">
        <v>48000000</v>
      </c>
      <c r="V176" s="9"/>
      <c r="W176" s="9"/>
      <c r="X176" s="18"/>
      <c r="Y176" s="9"/>
      <c r="Z176" s="18"/>
      <c r="AA176" s="9"/>
      <c r="AB176" s="9"/>
      <c r="AC176" s="20">
        <v>1</v>
      </c>
      <c r="AD176" s="21" t="s">
        <v>454</v>
      </c>
      <c r="AE176" s="21" t="s">
        <v>82</v>
      </c>
      <c r="AF176" s="22">
        <v>12</v>
      </c>
      <c r="AG176" s="22">
        <v>6</v>
      </c>
      <c r="AH176" s="23">
        <v>43521</v>
      </c>
      <c r="AI176" s="23">
        <v>43812</v>
      </c>
      <c r="AJ176" s="32">
        <v>48000000</v>
      </c>
      <c r="AK176" s="33">
        <v>48000000</v>
      </c>
      <c r="AL176" s="26" t="s">
        <v>431</v>
      </c>
      <c r="AM176" s="232"/>
      <c r="AN176" s="126"/>
    </row>
    <row r="177" spans="1:40" ht="39" customHeight="1" x14ac:dyDescent="0.25">
      <c r="A177" s="228" t="s">
        <v>32</v>
      </c>
      <c r="B177" s="91" t="s">
        <v>426</v>
      </c>
      <c r="C177" s="91" t="s">
        <v>451</v>
      </c>
      <c r="D177" s="12">
        <v>143</v>
      </c>
      <c r="E177" s="81" t="s">
        <v>455</v>
      </c>
      <c r="F177" s="82" t="s">
        <v>456</v>
      </c>
      <c r="G177" s="92">
        <v>1</v>
      </c>
      <c r="H177" s="92" t="s">
        <v>43</v>
      </c>
      <c r="I177" s="92">
        <v>1</v>
      </c>
      <c r="J177" s="16">
        <v>1</v>
      </c>
      <c r="K177" s="19">
        <f t="shared" si="18"/>
        <v>29000000</v>
      </c>
      <c r="L177" s="9">
        <v>29000000</v>
      </c>
      <c r="M177" s="9">
        <v>0</v>
      </c>
      <c r="N177" s="9">
        <v>0</v>
      </c>
      <c r="O177" s="18"/>
      <c r="P177" s="9">
        <v>0</v>
      </c>
      <c r="Q177" s="18"/>
      <c r="R177" s="9">
        <v>0</v>
      </c>
      <c r="S177" s="9">
        <v>0</v>
      </c>
      <c r="T177" s="19">
        <f t="shared" si="19"/>
        <v>29000000</v>
      </c>
      <c r="U177" s="9">
        <v>29000000</v>
      </c>
      <c r="V177" s="9"/>
      <c r="W177" s="9"/>
      <c r="X177" s="18"/>
      <c r="Y177" s="9"/>
      <c r="Z177" s="18"/>
      <c r="AA177" s="9"/>
      <c r="AB177" s="9"/>
      <c r="AC177" s="20">
        <v>1</v>
      </c>
      <c r="AD177" s="21" t="s">
        <v>457</v>
      </c>
      <c r="AE177" s="21" t="s">
        <v>39</v>
      </c>
      <c r="AF177" s="22">
        <v>100</v>
      </c>
      <c r="AG177" s="22">
        <v>50</v>
      </c>
      <c r="AH177" s="23">
        <v>43518</v>
      </c>
      <c r="AI177" s="23">
        <v>43799</v>
      </c>
      <c r="AJ177" s="32">
        <v>29000000</v>
      </c>
      <c r="AK177" s="33">
        <v>29000000</v>
      </c>
      <c r="AL177" s="26" t="s">
        <v>431</v>
      </c>
      <c r="AM177" s="232"/>
      <c r="AN177" s="126"/>
    </row>
    <row r="178" spans="1:40" ht="39" customHeight="1" x14ac:dyDescent="0.25">
      <c r="A178" s="228" t="s">
        <v>32</v>
      </c>
      <c r="B178" s="91" t="s">
        <v>426</v>
      </c>
      <c r="C178" s="91" t="s">
        <v>451</v>
      </c>
      <c r="D178" s="12">
        <v>144</v>
      </c>
      <c r="E178" s="81" t="s">
        <v>458</v>
      </c>
      <c r="F178" s="82" t="s">
        <v>459</v>
      </c>
      <c r="G178" s="92">
        <v>12</v>
      </c>
      <c r="H178" s="92" t="s">
        <v>37</v>
      </c>
      <c r="I178" s="92">
        <v>120</v>
      </c>
      <c r="J178" s="16">
        <v>30</v>
      </c>
      <c r="K178" s="19">
        <f t="shared" si="18"/>
        <v>0</v>
      </c>
      <c r="L178" s="9">
        <v>0</v>
      </c>
      <c r="M178" s="9">
        <v>0</v>
      </c>
      <c r="N178" s="9">
        <v>0</v>
      </c>
      <c r="O178" s="18"/>
      <c r="P178" s="9">
        <v>0</v>
      </c>
      <c r="Q178" s="18"/>
      <c r="R178" s="9">
        <v>0</v>
      </c>
      <c r="S178" s="9">
        <v>0</v>
      </c>
      <c r="T178" s="19">
        <f t="shared" si="19"/>
        <v>0</v>
      </c>
      <c r="U178" s="9"/>
      <c r="V178" s="9"/>
      <c r="W178" s="9"/>
      <c r="X178" s="18"/>
      <c r="Y178" s="9"/>
      <c r="Z178" s="18"/>
      <c r="AA178" s="9"/>
      <c r="AB178" s="9"/>
      <c r="AC178" s="20">
        <v>1</v>
      </c>
      <c r="AD178" s="21" t="s">
        <v>460</v>
      </c>
      <c r="AE178" s="21" t="s">
        <v>82</v>
      </c>
      <c r="AF178" s="22">
        <v>30</v>
      </c>
      <c r="AG178" s="22">
        <v>4</v>
      </c>
      <c r="AH178" s="23"/>
      <c r="AI178" s="23"/>
      <c r="AJ178" s="32"/>
      <c r="AK178" s="33"/>
      <c r="AL178" s="26" t="s">
        <v>431</v>
      </c>
      <c r="AN178" s="126"/>
    </row>
    <row r="179" spans="1:40" ht="39" customHeight="1" x14ac:dyDescent="0.25">
      <c r="A179" s="228" t="s">
        <v>32</v>
      </c>
      <c r="B179" s="91" t="s">
        <v>426</v>
      </c>
      <c r="C179" s="91" t="s">
        <v>451</v>
      </c>
      <c r="D179" s="12">
        <v>145</v>
      </c>
      <c r="E179" s="127" t="s">
        <v>461</v>
      </c>
      <c r="F179" s="82" t="s">
        <v>462</v>
      </c>
      <c r="G179" s="92">
        <v>56</v>
      </c>
      <c r="H179" s="92" t="s">
        <v>37</v>
      </c>
      <c r="I179" s="92">
        <v>332</v>
      </c>
      <c r="J179" s="16">
        <v>63</v>
      </c>
      <c r="K179" s="19">
        <f t="shared" si="18"/>
        <v>39000000</v>
      </c>
      <c r="L179" s="9">
        <v>39000000</v>
      </c>
      <c r="M179" s="9">
        <v>0</v>
      </c>
      <c r="N179" s="9">
        <v>0</v>
      </c>
      <c r="O179" s="18"/>
      <c r="P179" s="9">
        <v>0</v>
      </c>
      <c r="Q179" s="18"/>
      <c r="R179" s="9">
        <v>0</v>
      </c>
      <c r="S179" s="9">
        <v>0</v>
      </c>
      <c r="T179" s="19">
        <f t="shared" si="19"/>
        <v>39000000</v>
      </c>
      <c r="U179" s="9">
        <v>39000000</v>
      </c>
      <c r="V179" s="9"/>
      <c r="W179" s="9"/>
      <c r="X179" s="18"/>
      <c r="Y179" s="9"/>
      <c r="Z179" s="18"/>
      <c r="AA179" s="9"/>
      <c r="AB179" s="9"/>
      <c r="AC179" s="20">
        <v>1</v>
      </c>
      <c r="AD179" s="21" t="s">
        <v>463</v>
      </c>
      <c r="AE179" s="21" t="s">
        <v>49</v>
      </c>
      <c r="AF179" s="22">
        <v>63</v>
      </c>
      <c r="AG179" s="22">
        <v>40</v>
      </c>
      <c r="AH179" s="23">
        <v>43518</v>
      </c>
      <c r="AI179" s="23">
        <v>43799</v>
      </c>
      <c r="AJ179" s="32">
        <v>29400000</v>
      </c>
      <c r="AK179" s="33">
        <v>29400000</v>
      </c>
      <c r="AL179" s="26" t="s">
        <v>431</v>
      </c>
      <c r="AM179" s="232"/>
      <c r="AN179" s="126"/>
    </row>
    <row r="180" spans="1:40" ht="39" customHeight="1" x14ac:dyDescent="0.25">
      <c r="A180" s="228" t="s">
        <v>32</v>
      </c>
      <c r="B180" s="91" t="s">
        <v>426</v>
      </c>
      <c r="C180" s="91" t="s">
        <v>451</v>
      </c>
      <c r="D180" s="12">
        <v>145</v>
      </c>
      <c r="E180" s="81" t="s">
        <v>461</v>
      </c>
      <c r="F180" s="82" t="s">
        <v>462</v>
      </c>
      <c r="G180" s="92">
        <v>56</v>
      </c>
      <c r="H180" s="92" t="s">
        <v>37</v>
      </c>
      <c r="I180" s="92">
        <v>332</v>
      </c>
      <c r="J180" s="16">
        <v>63</v>
      </c>
      <c r="K180" s="19"/>
      <c r="L180" s="9">
        <v>0</v>
      </c>
      <c r="M180" s="9">
        <v>0</v>
      </c>
      <c r="N180" s="9">
        <v>0</v>
      </c>
      <c r="O180" s="18"/>
      <c r="P180" s="9">
        <v>0</v>
      </c>
      <c r="Q180" s="18"/>
      <c r="R180" s="9">
        <v>0</v>
      </c>
      <c r="S180" s="9">
        <v>0</v>
      </c>
      <c r="T180" s="19"/>
      <c r="U180" s="9"/>
      <c r="V180" s="9"/>
      <c r="W180" s="9"/>
      <c r="X180" s="18"/>
      <c r="Y180" s="9"/>
      <c r="Z180" s="18"/>
      <c r="AA180" s="9"/>
      <c r="AB180" s="9"/>
      <c r="AC180" s="20">
        <v>2</v>
      </c>
      <c r="AD180" s="21" t="s">
        <v>464</v>
      </c>
      <c r="AE180" s="21" t="s">
        <v>49</v>
      </c>
      <c r="AF180" s="22">
        <v>63</v>
      </c>
      <c r="AG180" s="22">
        <v>40</v>
      </c>
      <c r="AH180" s="23">
        <v>43518</v>
      </c>
      <c r="AI180" s="23">
        <v>43799</v>
      </c>
      <c r="AJ180" s="32">
        <v>9600000</v>
      </c>
      <c r="AK180" s="33">
        <v>9600000</v>
      </c>
      <c r="AL180" s="26" t="s">
        <v>431</v>
      </c>
      <c r="AM180" s="232"/>
      <c r="AN180" s="126"/>
    </row>
    <row r="181" spans="1:40" ht="39" customHeight="1" x14ac:dyDescent="0.25">
      <c r="A181" s="228" t="s">
        <v>32</v>
      </c>
      <c r="B181" s="91" t="s">
        <v>426</v>
      </c>
      <c r="C181" s="91" t="s">
        <v>451</v>
      </c>
      <c r="D181" s="12">
        <v>146</v>
      </c>
      <c r="E181" s="81" t="s">
        <v>465</v>
      </c>
      <c r="F181" s="82" t="s">
        <v>466</v>
      </c>
      <c r="G181" s="92">
        <v>0</v>
      </c>
      <c r="H181" s="92" t="s">
        <v>37</v>
      </c>
      <c r="I181" s="92">
        <v>96</v>
      </c>
      <c r="J181" s="16">
        <v>24</v>
      </c>
      <c r="K181" s="19">
        <f>+L181+M181+N181+P181+Q181+R181+S181</f>
        <v>10000000</v>
      </c>
      <c r="L181" s="9">
        <v>10000000</v>
      </c>
      <c r="M181" s="9">
        <v>0</v>
      </c>
      <c r="N181" s="9">
        <v>0</v>
      </c>
      <c r="O181" s="18"/>
      <c r="P181" s="9">
        <v>0</v>
      </c>
      <c r="Q181" s="18"/>
      <c r="R181" s="9">
        <v>0</v>
      </c>
      <c r="S181" s="9">
        <v>0</v>
      </c>
      <c r="T181" s="19">
        <f>+U181+V181+W181+Y181+Z181+AA181+AB181</f>
        <v>10000000</v>
      </c>
      <c r="U181" s="9">
        <v>10000000</v>
      </c>
      <c r="V181" s="9"/>
      <c r="W181" s="9"/>
      <c r="X181" s="18"/>
      <c r="Y181" s="9"/>
      <c r="Z181" s="18"/>
      <c r="AA181" s="9"/>
      <c r="AB181" s="9"/>
      <c r="AC181" s="20">
        <v>1</v>
      </c>
      <c r="AD181" s="21" t="s">
        <v>467</v>
      </c>
      <c r="AE181" s="21" t="s">
        <v>49</v>
      </c>
      <c r="AF181" s="22">
        <v>24</v>
      </c>
      <c r="AG181" s="22">
        <v>0</v>
      </c>
      <c r="AH181" s="23">
        <v>43518</v>
      </c>
      <c r="AI181" s="23">
        <v>43799</v>
      </c>
      <c r="AJ181" s="32">
        <v>10000000</v>
      </c>
      <c r="AK181" s="33">
        <v>10000000</v>
      </c>
      <c r="AL181" s="26" t="s">
        <v>431</v>
      </c>
      <c r="AM181" s="232"/>
      <c r="AN181" s="126"/>
    </row>
    <row r="182" spans="1:40" ht="39" customHeight="1" x14ac:dyDescent="0.25">
      <c r="A182" s="228" t="s">
        <v>32</v>
      </c>
      <c r="B182" s="91" t="s">
        <v>426</v>
      </c>
      <c r="C182" s="91" t="s">
        <v>451</v>
      </c>
      <c r="D182" s="12">
        <v>147</v>
      </c>
      <c r="E182" s="81" t="s">
        <v>468</v>
      </c>
      <c r="F182" s="82" t="s">
        <v>469</v>
      </c>
      <c r="G182" s="92">
        <v>1</v>
      </c>
      <c r="H182" s="92" t="s">
        <v>43</v>
      </c>
      <c r="I182" s="92">
        <v>1</v>
      </c>
      <c r="J182" s="16">
        <v>1</v>
      </c>
      <c r="K182" s="19">
        <f>+L182+M182+N182+P182+Q182+R182+S182</f>
        <v>125000000</v>
      </c>
      <c r="L182" s="9">
        <v>125000000</v>
      </c>
      <c r="M182" s="9">
        <v>0</v>
      </c>
      <c r="N182" s="9">
        <v>0</v>
      </c>
      <c r="O182" s="18"/>
      <c r="P182" s="9">
        <v>0</v>
      </c>
      <c r="Q182" s="18"/>
      <c r="R182" s="9">
        <v>0</v>
      </c>
      <c r="S182" s="9">
        <v>0</v>
      </c>
      <c r="T182" s="19">
        <f>+U182+V182+W182+Y182+Z182+AA182+AB182</f>
        <v>125000000</v>
      </c>
      <c r="U182" s="9">
        <v>125000000</v>
      </c>
      <c r="V182" s="9"/>
      <c r="W182" s="9"/>
      <c r="X182" s="18"/>
      <c r="Y182" s="9"/>
      <c r="Z182" s="18"/>
      <c r="AA182" s="9"/>
      <c r="AB182" s="9"/>
      <c r="AC182" s="20">
        <v>1</v>
      </c>
      <c r="AD182" s="21" t="s">
        <v>470</v>
      </c>
      <c r="AE182" s="21" t="s">
        <v>39</v>
      </c>
      <c r="AF182" s="22">
        <v>100</v>
      </c>
      <c r="AG182" s="22">
        <v>50</v>
      </c>
      <c r="AH182" s="23">
        <v>43673</v>
      </c>
      <c r="AI182" s="23">
        <v>43825</v>
      </c>
      <c r="AJ182" s="32">
        <v>125000000</v>
      </c>
      <c r="AK182" s="33">
        <v>125000000</v>
      </c>
      <c r="AL182" s="26" t="s">
        <v>431</v>
      </c>
      <c r="AN182" s="126"/>
    </row>
    <row r="183" spans="1:40" ht="39" customHeight="1" x14ac:dyDescent="0.25">
      <c r="A183" s="228" t="s">
        <v>32</v>
      </c>
      <c r="B183" s="91" t="s">
        <v>426</v>
      </c>
      <c r="C183" s="91" t="s">
        <v>451</v>
      </c>
      <c r="D183" s="12">
        <v>147</v>
      </c>
      <c r="E183" s="81" t="s">
        <v>468</v>
      </c>
      <c r="F183" s="82" t="s">
        <v>469</v>
      </c>
      <c r="G183" s="92">
        <v>1</v>
      </c>
      <c r="H183" s="92" t="s">
        <v>43</v>
      </c>
      <c r="I183" s="92">
        <v>1</v>
      </c>
      <c r="J183" s="16">
        <v>1</v>
      </c>
      <c r="K183" s="19">
        <f>+L183+M183+N183+P183+Q183+R183+S183</f>
        <v>0</v>
      </c>
      <c r="L183" s="9"/>
      <c r="M183" s="9"/>
      <c r="N183" s="9"/>
      <c r="O183" s="18"/>
      <c r="P183" s="9"/>
      <c r="Q183" s="18"/>
      <c r="R183" s="9"/>
      <c r="S183" s="9"/>
      <c r="T183" s="19">
        <f>+U183+V183+W183+Y183+Z183+AA183+AB183</f>
        <v>0</v>
      </c>
      <c r="U183" s="9"/>
      <c r="V183" s="9"/>
      <c r="W183" s="9"/>
      <c r="X183" s="18"/>
      <c r="Y183" s="9"/>
      <c r="Z183" s="18"/>
      <c r="AA183" s="9"/>
      <c r="AB183" s="9"/>
      <c r="AC183" s="20"/>
      <c r="AD183" s="21"/>
      <c r="AE183" s="21"/>
      <c r="AF183" s="22"/>
      <c r="AG183" s="22"/>
      <c r="AH183" s="23"/>
      <c r="AI183" s="23"/>
      <c r="AJ183" s="23"/>
      <c r="AK183" s="146"/>
      <c r="AL183" s="26" t="s">
        <v>431</v>
      </c>
      <c r="AM183" s="232"/>
      <c r="AN183" s="126"/>
    </row>
    <row r="184" spans="1:40" ht="39" customHeight="1" x14ac:dyDescent="0.25">
      <c r="A184" s="228" t="s">
        <v>32</v>
      </c>
      <c r="B184" s="91" t="s">
        <v>426</v>
      </c>
      <c r="C184" s="91" t="s">
        <v>451</v>
      </c>
      <c r="D184" s="12">
        <v>148</v>
      </c>
      <c r="E184" s="128" t="s">
        <v>471</v>
      </c>
      <c r="F184" s="82" t="s">
        <v>472</v>
      </c>
      <c r="G184" s="92">
        <v>1</v>
      </c>
      <c r="H184" s="92" t="s">
        <v>37</v>
      </c>
      <c r="I184" s="92">
        <v>4</v>
      </c>
      <c r="J184" s="16">
        <v>1</v>
      </c>
      <c r="K184" s="19">
        <f>+L184+M184+N184+P184+Q184+R184+S184</f>
        <v>85201886</v>
      </c>
      <c r="L184" s="9"/>
      <c r="M184" s="9">
        <v>85201886</v>
      </c>
      <c r="N184" s="9"/>
      <c r="O184" s="18"/>
      <c r="P184" s="9"/>
      <c r="Q184" s="18"/>
      <c r="R184" s="9"/>
      <c r="S184" s="9"/>
      <c r="T184" s="19">
        <f>+U184+V184+W184+Y184+Z184+AA184+AB184</f>
        <v>85147419</v>
      </c>
      <c r="U184" s="9"/>
      <c r="V184" s="9">
        <v>85147419</v>
      </c>
      <c r="W184" s="9"/>
      <c r="X184" s="18"/>
      <c r="Y184" s="9"/>
      <c r="Z184" s="18"/>
      <c r="AA184" s="9"/>
      <c r="AB184" s="9"/>
      <c r="AC184" s="20">
        <v>1</v>
      </c>
      <c r="AD184" s="21" t="s">
        <v>473</v>
      </c>
      <c r="AE184" s="21" t="s">
        <v>82</v>
      </c>
      <c r="AF184" s="22">
        <v>1</v>
      </c>
      <c r="AG184" s="51">
        <v>1</v>
      </c>
      <c r="AH184" s="23">
        <v>43586</v>
      </c>
      <c r="AI184" s="23">
        <v>43830</v>
      </c>
      <c r="AJ184" s="32">
        <v>85201886</v>
      </c>
      <c r="AK184" s="33">
        <v>85147419</v>
      </c>
      <c r="AL184" s="26" t="s">
        <v>431</v>
      </c>
      <c r="AN184" s="126"/>
    </row>
    <row r="185" spans="1:40" ht="39" customHeight="1" x14ac:dyDescent="0.25">
      <c r="A185" s="228" t="s">
        <v>32</v>
      </c>
      <c r="B185" s="91" t="s">
        <v>426</v>
      </c>
      <c r="C185" s="91" t="s">
        <v>474</v>
      </c>
      <c r="D185" s="12">
        <v>149</v>
      </c>
      <c r="E185" s="81" t="s">
        <v>475</v>
      </c>
      <c r="F185" s="82" t="s">
        <v>476</v>
      </c>
      <c r="G185" s="92">
        <v>50</v>
      </c>
      <c r="H185" s="92" t="s">
        <v>37</v>
      </c>
      <c r="I185" s="92">
        <v>200</v>
      </c>
      <c r="J185" s="16">
        <v>5</v>
      </c>
      <c r="K185" s="19">
        <f>+L185+M185+N185+P185+Q185+R185+S185</f>
        <v>50745000</v>
      </c>
      <c r="L185" s="9"/>
      <c r="M185" s="9">
        <v>50745000</v>
      </c>
      <c r="N185" s="9">
        <v>0</v>
      </c>
      <c r="O185" s="18">
        <v>0</v>
      </c>
      <c r="P185" s="9">
        <v>0</v>
      </c>
      <c r="Q185" s="18">
        <v>0</v>
      </c>
      <c r="R185" s="9">
        <v>0</v>
      </c>
      <c r="S185" s="9">
        <v>0</v>
      </c>
      <c r="T185" s="19">
        <f>+U185+V185+W185+Y185+Z185+AA185+AB185</f>
        <v>50745000</v>
      </c>
      <c r="U185" s="9"/>
      <c r="V185" s="9">
        <v>50745000</v>
      </c>
      <c r="W185" s="9">
        <v>0</v>
      </c>
      <c r="X185" s="18">
        <v>0</v>
      </c>
      <c r="Y185" s="9">
        <v>0</v>
      </c>
      <c r="Z185" s="18">
        <v>0</v>
      </c>
      <c r="AA185" s="9">
        <v>0</v>
      </c>
      <c r="AB185" s="9">
        <v>0</v>
      </c>
      <c r="AC185" s="20">
        <v>1</v>
      </c>
      <c r="AD185" s="21" t="s">
        <v>477</v>
      </c>
      <c r="AE185" s="21" t="s">
        <v>39</v>
      </c>
      <c r="AF185" s="22">
        <v>100</v>
      </c>
      <c r="AG185" s="22">
        <v>50</v>
      </c>
      <c r="AH185" s="23">
        <v>43466</v>
      </c>
      <c r="AI185" s="23">
        <v>43830</v>
      </c>
      <c r="AJ185" s="32">
        <v>30745000</v>
      </c>
      <c r="AK185" s="33">
        <v>30745000</v>
      </c>
      <c r="AL185" s="26" t="s">
        <v>431</v>
      </c>
      <c r="AM185" s="232"/>
      <c r="AN185" s="126"/>
    </row>
    <row r="186" spans="1:40" ht="39" customHeight="1" x14ac:dyDescent="0.25">
      <c r="A186" s="228" t="s">
        <v>32</v>
      </c>
      <c r="B186" s="91" t="s">
        <v>426</v>
      </c>
      <c r="C186" s="91" t="s">
        <v>474</v>
      </c>
      <c r="D186" s="12">
        <v>149</v>
      </c>
      <c r="E186" s="81" t="s">
        <v>475</v>
      </c>
      <c r="F186" s="82" t="s">
        <v>476</v>
      </c>
      <c r="G186" s="92">
        <v>50</v>
      </c>
      <c r="H186" s="92" t="s">
        <v>37</v>
      </c>
      <c r="I186" s="92">
        <v>200</v>
      </c>
      <c r="J186" s="16">
        <v>5</v>
      </c>
      <c r="K186" s="19"/>
      <c r="L186" s="9">
        <v>0</v>
      </c>
      <c r="M186" s="9">
        <v>0</v>
      </c>
      <c r="N186" s="9">
        <v>0</v>
      </c>
      <c r="O186" s="18"/>
      <c r="P186" s="9">
        <v>0</v>
      </c>
      <c r="Q186" s="18"/>
      <c r="R186" s="9">
        <v>0</v>
      </c>
      <c r="S186" s="9">
        <v>0</v>
      </c>
      <c r="T186" s="19"/>
      <c r="U186" s="9"/>
      <c r="V186" s="9"/>
      <c r="W186" s="9"/>
      <c r="X186" s="18"/>
      <c r="Y186" s="9"/>
      <c r="Z186" s="18"/>
      <c r="AA186" s="9"/>
      <c r="AB186" s="9"/>
      <c r="AC186" s="20">
        <v>2</v>
      </c>
      <c r="AD186" s="21" t="s">
        <v>478</v>
      </c>
      <c r="AE186" s="21" t="s">
        <v>39</v>
      </c>
      <c r="AF186" s="22">
        <v>100</v>
      </c>
      <c r="AG186" s="22">
        <v>50</v>
      </c>
      <c r="AH186" s="23">
        <v>43466</v>
      </c>
      <c r="AI186" s="23">
        <v>43830</v>
      </c>
      <c r="AJ186" s="32">
        <v>20000000</v>
      </c>
      <c r="AK186" s="33">
        <v>20000000</v>
      </c>
      <c r="AL186" s="26" t="s">
        <v>431</v>
      </c>
      <c r="AM186" s="232"/>
      <c r="AN186" s="126"/>
    </row>
    <row r="187" spans="1:40" ht="39" customHeight="1" x14ac:dyDescent="0.25">
      <c r="A187" s="228" t="s">
        <v>32</v>
      </c>
      <c r="B187" s="91" t="s">
        <v>426</v>
      </c>
      <c r="C187" s="91" t="s">
        <v>474</v>
      </c>
      <c r="D187" s="12">
        <v>150</v>
      </c>
      <c r="E187" s="129" t="s">
        <v>479</v>
      </c>
      <c r="F187" s="91" t="s">
        <v>480</v>
      </c>
      <c r="G187" s="92">
        <v>1</v>
      </c>
      <c r="H187" s="92" t="s">
        <v>37</v>
      </c>
      <c r="I187" s="92">
        <v>1</v>
      </c>
      <c r="J187" s="16">
        <v>0.3</v>
      </c>
      <c r="K187" s="19">
        <f>+L187+M187+N187+P187+Q187+R187+S187</f>
        <v>53800000</v>
      </c>
      <c r="L187" s="9">
        <v>10800000</v>
      </c>
      <c r="M187" s="9">
        <v>43000000</v>
      </c>
      <c r="N187" s="9">
        <v>0</v>
      </c>
      <c r="O187" s="18">
        <v>0</v>
      </c>
      <c r="P187" s="9">
        <v>0</v>
      </c>
      <c r="Q187" s="18">
        <v>0</v>
      </c>
      <c r="R187" s="9">
        <v>0</v>
      </c>
      <c r="S187" s="9">
        <v>0</v>
      </c>
      <c r="T187" s="19">
        <f>+U187+V187+W187+Y187+Z187+AA187+AB187</f>
        <v>53800000</v>
      </c>
      <c r="U187" s="9">
        <v>10800000</v>
      </c>
      <c r="V187" s="9">
        <v>43000000</v>
      </c>
      <c r="W187" s="9">
        <v>0</v>
      </c>
      <c r="X187" s="18">
        <v>0</v>
      </c>
      <c r="Y187" s="9">
        <v>0</v>
      </c>
      <c r="Z187" s="18">
        <v>0</v>
      </c>
      <c r="AA187" s="9">
        <v>0</v>
      </c>
      <c r="AB187" s="9">
        <v>0</v>
      </c>
      <c r="AC187" s="20">
        <v>1</v>
      </c>
      <c r="AD187" s="21" t="s">
        <v>481</v>
      </c>
      <c r="AE187" s="21" t="s">
        <v>39</v>
      </c>
      <c r="AF187" s="22">
        <v>100</v>
      </c>
      <c r="AG187" s="22">
        <v>50</v>
      </c>
      <c r="AH187" s="23">
        <v>43497</v>
      </c>
      <c r="AI187" s="23">
        <v>43830</v>
      </c>
      <c r="AJ187" s="32">
        <v>30800000</v>
      </c>
      <c r="AK187" s="33">
        <v>30800000</v>
      </c>
      <c r="AL187" s="26" t="s">
        <v>431</v>
      </c>
      <c r="AM187" s="232"/>
      <c r="AN187" s="126"/>
    </row>
    <row r="188" spans="1:40" ht="39" customHeight="1" x14ac:dyDescent="0.25">
      <c r="A188" s="228" t="s">
        <v>32</v>
      </c>
      <c r="B188" s="91" t="s">
        <v>426</v>
      </c>
      <c r="C188" s="91" t="s">
        <v>474</v>
      </c>
      <c r="D188" s="12">
        <v>150</v>
      </c>
      <c r="E188" s="114" t="s">
        <v>479</v>
      </c>
      <c r="F188" s="91" t="s">
        <v>480</v>
      </c>
      <c r="G188" s="92">
        <v>1</v>
      </c>
      <c r="H188" s="92" t="s">
        <v>37</v>
      </c>
      <c r="I188" s="92">
        <v>1</v>
      </c>
      <c r="J188" s="16">
        <v>0.3</v>
      </c>
      <c r="K188" s="19"/>
      <c r="L188" s="9">
        <v>0</v>
      </c>
      <c r="M188" s="9">
        <v>0</v>
      </c>
      <c r="N188" s="9">
        <v>0</v>
      </c>
      <c r="O188" s="18"/>
      <c r="P188" s="9">
        <v>0</v>
      </c>
      <c r="Q188" s="18"/>
      <c r="R188" s="9">
        <v>0</v>
      </c>
      <c r="S188" s="9">
        <v>0</v>
      </c>
      <c r="T188" s="19"/>
      <c r="U188" s="9"/>
      <c r="V188" s="9"/>
      <c r="W188" s="9"/>
      <c r="X188" s="18"/>
      <c r="Y188" s="9"/>
      <c r="Z188" s="18"/>
      <c r="AA188" s="9"/>
      <c r="AB188" s="9"/>
      <c r="AC188" s="20">
        <v>2</v>
      </c>
      <c r="AD188" s="21" t="s">
        <v>482</v>
      </c>
      <c r="AE188" s="21" t="s">
        <v>39</v>
      </c>
      <c r="AF188" s="22">
        <v>100</v>
      </c>
      <c r="AG188" s="22">
        <v>50</v>
      </c>
      <c r="AH188" s="23">
        <v>43497</v>
      </c>
      <c r="AI188" s="23">
        <v>43830</v>
      </c>
      <c r="AJ188" s="32">
        <v>23000000</v>
      </c>
      <c r="AK188" s="33">
        <v>23000000</v>
      </c>
      <c r="AL188" s="26" t="s">
        <v>431</v>
      </c>
      <c r="AM188" s="232"/>
      <c r="AN188" s="126"/>
    </row>
    <row r="189" spans="1:40" ht="39" customHeight="1" x14ac:dyDescent="0.25">
      <c r="A189" s="228" t="s">
        <v>32</v>
      </c>
      <c r="B189" s="91" t="s">
        <v>426</v>
      </c>
      <c r="C189" s="91" t="s">
        <v>474</v>
      </c>
      <c r="D189" s="12">
        <v>150</v>
      </c>
      <c r="E189" s="114" t="s">
        <v>479</v>
      </c>
      <c r="F189" s="91" t="s">
        <v>480</v>
      </c>
      <c r="G189" s="92">
        <v>1</v>
      </c>
      <c r="H189" s="92" t="s">
        <v>37</v>
      </c>
      <c r="I189" s="92">
        <v>1</v>
      </c>
      <c r="J189" s="16">
        <v>0.3</v>
      </c>
      <c r="K189" s="19"/>
      <c r="L189" s="9">
        <v>0</v>
      </c>
      <c r="M189" s="9">
        <v>0</v>
      </c>
      <c r="N189" s="9">
        <v>0</v>
      </c>
      <c r="O189" s="18"/>
      <c r="P189" s="9">
        <v>0</v>
      </c>
      <c r="Q189" s="18"/>
      <c r="R189" s="9">
        <v>0</v>
      </c>
      <c r="S189" s="9">
        <v>0</v>
      </c>
      <c r="T189" s="19"/>
      <c r="U189" s="9"/>
      <c r="V189" s="9"/>
      <c r="W189" s="9"/>
      <c r="X189" s="18"/>
      <c r="Y189" s="9"/>
      <c r="Z189" s="18"/>
      <c r="AA189" s="9"/>
      <c r="AB189" s="9"/>
      <c r="AC189" s="20">
        <v>3</v>
      </c>
      <c r="AD189" s="21" t="s">
        <v>483</v>
      </c>
      <c r="AE189" s="21" t="s">
        <v>39</v>
      </c>
      <c r="AF189" s="22">
        <v>100</v>
      </c>
      <c r="AG189" s="22">
        <v>10</v>
      </c>
      <c r="AH189" s="23">
        <v>43466</v>
      </c>
      <c r="AI189" s="23">
        <v>43830</v>
      </c>
      <c r="AJ189" s="32"/>
      <c r="AK189" s="33"/>
      <c r="AL189" s="26" t="s">
        <v>431</v>
      </c>
      <c r="AM189" s="232"/>
      <c r="AN189" s="126"/>
    </row>
    <row r="190" spans="1:40" ht="39" customHeight="1" x14ac:dyDescent="0.25">
      <c r="A190" s="228" t="s">
        <v>32</v>
      </c>
      <c r="B190" s="91" t="s">
        <v>426</v>
      </c>
      <c r="C190" s="91" t="s">
        <v>474</v>
      </c>
      <c r="D190" s="12">
        <v>151</v>
      </c>
      <c r="E190" s="129" t="s">
        <v>484</v>
      </c>
      <c r="F190" s="91" t="s">
        <v>485</v>
      </c>
      <c r="G190" s="92">
        <v>0</v>
      </c>
      <c r="H190" s="92" t="s">
        <v>43</v>
      </c>
      <c r="I190" s="92">
        <v>100</v>
      </c>
      <c r="J190" s="16">
        <v>100</v>
      </c>
      <c r="K190" s="19">
        <f>+L190+M190+N190+P190+Q190+R190+S190</f>
        <v>91440000</v>
      </c>
      <c r="L190" s="108">
        <v>26440000</v>
      </c>
      <c r="M190" s="108">
        <v>65000000</v>
      </c>
      <c r="N190" s="108"/>
      <c r="O190" s="108"/>
      <c r="P190" s="108"/>
      <c r="Q190" s="108"/>
      <c r="R190" s="108"/>
      <c r="S190" s="108"/>
      <c r="T190" s="19">
        <f>+U190+V190+W190+Y190+Z190+AA190+AB190</f>
        <v>91440000</v>
      </c>
      <c r="U190" s="229">
        <v>26440000</v>
      </c>
      <c r="V190" s="9">
        <v>65000000</v>
      </c>
      <c r="W190" s="9"/>
      <c r="X190" s="18"/>
      <c r="Y190" s="9"/>
      <c r="Z190" s="18"/>
      <c r="AA190" s="9"/>
      <c r="AB190" s="9"/>
      <c r="AC190" s="20">
        <v>1</v>
      </c>
      <c r="AD190" s="21" t="s">
        <v>486</v>
      </c>
      <c r="AE190" s="21" t="s">
        <v>49</v>
      </c>
      <c r="AF190" s="22">
        <v>1</v>
      </c>
      <c r="AG190" s="22">
        <v>50</v>
      </c>
      <c r="AH190" s="23">
        <v>43466</v>
      </c>
      <c r="AI190" s="23">
        <v>43830</v>
      </c>
      <c r="AJ190" s="130">
        <v>39950000</v>
      </c>
      <c r="AK190" s="33">
        <v>39950000</v>
      </c>
      <c r="AL190" s="26" t="s">
        <v>431</v>
      </c>
      <c r="AM190" s="232"/>
      <c r="AN190" s="126"/>
    </row>
    <row r="191" spans="1:40" ht="39" customHeight="1" x14ac:dyDescent="0.25">
      <c r="A191" s="228" t="s">
        <v>32</v>
      </c>
      <c r="B191" s="91" t="s">
        <v>426</v>
      </c>
      <c r="C191" s="91" t="s">
        <v>474</v>
      </c>
      <c r="D191" s="12">
        <v>151</v>
      </c>
      <c r="E191" s="129" t="s">
        <v>484</v>
      </c>
      <c r="F191" s="91" t="s">
        <v>485</v>
      </c>
      <c r="G191" s="92">
        <v>0</v>
      </c>
      <c r="H191" s="92" t="s">
        <v>43</v>
      </c>
      <c r="I191" s="92">
        <v>100</v>
      </c>
      <c r="J191" s="16">
        <v>100</v>
      </c>
      <c r="K191" s="19">
        <f>+L191+M191+N191+P191+Q191+R191+S191</f>
        <v>0</v>
      </c>
      <c r="L191" s="9"/>
      <c r="M191" s="9"/>
      <c r="N191" s="9"/>
      <c r="O191" s="18"/>
      <c r="P191" s="9"/>
      <c r="Q191" s="18"/>
      <c r="R191" s="9"/>
      <c r="S191" s="9"/>
      <c r="T191" s="19"/>
      <c r="U191" s="9"/>
      <c r="V191" s="9"/>
      <c r="W191" s="9"/>
      <c r="X191" s="18"/>
      <c r="Y191" s="9"/>
      <c r="Z191" s="18"/>
      <c r="AA191" s="9"/>
      <c r="AB191" s="9"/>
      <c r="AC191" s="20">
        <v>2</v>
      </c>
      <c r="AD191" s="21" t="s">
        <v>487</v>
      </c>
      <c r="AE191" s="21" t="s">
        <v>49</v>
      </c>
      <c r="AF191" s="22">
        <v>1</v>
      </c>
      <c r="AG191" s="22">
        <v>50</v>
      </c>
      <c r="AH191" s="23">
        <v>43466</v>
      </c>
      <c r="AI191" s="23">
        <v>43830</v>
      </c>
      <c r="AJ191" s="130">
        <v>39027300</v>
      </c>
      <c r="AK191" s="33">
        <v>39027300</v>
      </c>
      <c r="AL191" s="26" t="s">
        <v>431</v>
      </c>
      <c r="AM191" s="232"/>
      <c r="AN191" s="126"/>
    </row>
    <row r="192" spans="1:40" ht="39" customHeight="1" x14ac:dyDescent="0.25">
      <c r="A192" s="228" t="s">
        <v>32</v>
      </c>
      <c r="B192" s="91" t="s">
        <v>426</v>
      </c>
      <c r="C192" s="91" t="s">
        <v>474</v>
      </c>
      <c r="D192" s="12">
        <v>151</v>
      </c>
      <c r="E192" s="114" t="s">
        <v>484</v>
      </c>
      <c r="F192" s="91" t="s">
        <v>485</v>
      </c>
      <c r="G192" s="92">
        <v>0</v>
      </c>
      <c r="H192" s="92" t="s">
        <v>43</v>
      </c>
      <c r="I192" s="92">
        <v>100</v>
      </c>
      <c r="J192" s="16">
        <v>100</v>
      </c>
      <c r="K192" s="19"/>
      <c r="L192" s="9">
        <v>0</v>
      </c>
      <c r="M192" s="9">
        <v>0</v>
      </c>
      <c r="N192" s="9">
        <v>0</v>
      </c>
      <c r="O192" s="18"/>
      <c r="P192" s="9">
        <v>0</v>
      </c>
      <c r="Q192" s="18"/>
      <c r="R192" s="9">
        <v>0</v>
      </c>
      <c r="S192" s="9">
        <v>0</v>
      </c>
      <c r="T192" s="19"/>
      <c r="U192" s="9"/>
      <c r="V192" s="9"/>
      <c r="W192" s="9"/>
      <c r="X192" s="18"/>
      <c r="Y192" s="9"/>
      <c r="Z192" s="18"/>
      <c r="AA192" s="9"/>
      <c r="AB192" s="9"/>
      <c r="AC192" s="20">
        <v>3</v>
      </c>
      <c r="AD192" s="21" t="s">
        <v>488</v>
      </c>
      <c r="AE192" s="21" t="s">
        <v>49</v>
      </c>
      <c r="AF192" s="22">
        <v>2</v>
      </c>
      <c r="AG192" s="22">
        <v>1</v>
      </c>
      <c r="AH192" s="23">
        <v>43466</v>
      </c>
      <c r="AI192" s="23">
        <v>43830</v>
      </c>
      <c r="AJ192" s="130">
        <v>12462700</v>
      </c>
      <c r="AK192" s="33">
        <v>12462700</v>
      </c>
      <c r="AL192" s="26" t="s">
        <v>431</v>
      </c>
      <c r="AM192" s="232"/>
      <c r="AN192" s="126"/>
    </row>
    <row r="193" spans="1:40" ht="39" customHeight="1" x14ac:dyDescent="0.25">
      <c r="A193" s="228" t="s">
        <v>32</v>
      </c>
      <c r="B193" s="91" t="s">
        <v>426</v>
      </c>
      <c r="C193" s="91" t="s">
        <v>474</v>
      </c>
      <c r="D193" s="12">
        <v>152</v>
      </c>
      <c r="E193" s="114" t="s">
        <v>489</v>
      </c>
      <c r="F193" s="91" t="s">
        <v>490</v>
      </c>
      <c r="G193" s="92">
        <v>1</v>
      </c>
      <c r="H193" s="92" t="s">
        <v>37</v>
      </c>
      <c r="I193" s="92">
        <v>4</v>
      </c>
      <c r="J193" s="16">
        <v>1</v>
      </c>
      <c r="K193" s="19">
        <f>+L193+M193+N193+P193+Q193+R193+S193</f>
        <v>58000000</v>
      </c>
      <c r="L193" s="9">
        <v>13000000</v>
      </c>
      <c r="M193" s="9">
        <v>45000000</v>
      </c>
      <c r="N193" s="9">
        <v>0</v>
      </c>
      <c r="O193" s="18"/>
      <c r="P193" s="9">
        <v>0</v>
      </c>
      <c r="Q193" s="18"/>
      <c r="R193" s="9">
        <v>0</v>
      </c>
      <c r="S193" s="9">
        <v>0</v>
      </c>
      <c r="T193" s="19">
        <f>+U193+V193+W193+Y193+Z193+AA193+AB193</f>
        <v>58000000</v>
      </c>
      <c r="U193" s="9">
        <v>13000000</v>
      </c>
      <c r="V193" s="9">
        <v>45000000</v>
      </c>
      <c r="W193" s="9">
        <v>0</v>
      </c>
      <c r="X193" s="18">
        <v>0</v>
      </c>
      <c r="Y193" s="9">
        <v>0</v>
      </c>
      <c r="Z193" s="18">
        <v>0</v>
      </c>
      <c r="AA193" s="9">
        <v>0</v>
      </c>
      <c r="AB193" s="9">
        <v>0</v>
      </c>
      <c r="AC193" s="20">
        <v>1</v>
      </c>
      <c r="AD193" s="21" t="s">
        <v>491</v>
      </c>
      <c r="AE193" s="21" t="s">
        <v>39</v>
      </c>
      <c r="AF193" s="22">
        <v>100</v>
      </c>
      <c r="AG193" s="22">
        <v>50</v>
      </c>
      <c r="AH193" s="23">
        <v>43466</v>
      </c>
      <c r="AI193" s="23">
        <v>43830</v>
      </c>
      <c r="AJ193" s="32">
        <v>30800000</v>
      </c>
      <c r="AK193" s="33">
        <v>30800000</v>
      </c>
      <c r="AL193" s="26" t="s">
        <v>431</v>
      </c>
      <c r="AM193" s="232"/>
      <c r="AN193" s="126"/>
    </row>
    <row r="194" spans="1:40" ht="39" customHeight="1" x14ac:dyDescent="0.25">
      <c r="A194" s="228" t="s">
        <v>32</v>
      </c>
      <c r="B194" s="91" t="s">
        <v>426</v>
      </c>
      <c r="C194" s="91" t="s">
        <v>474</v>
      </c>
      <c r="D194" s="12">
        <v>152</v>
      </c>
      <c r="E194" s="114" t="s">
        <v>489</v>
      </c>
      <c r="F194" s="91" t="s">
        <v>490</v>
      </c>
      <c r="G194" s="92">
        <v>1</v>
      </c>
      <c r="H194" s="92" t="s">
        <v>37</v>
      </c>
      <c r="I194" s="92">
        <v>4</v>
      </c>
      <c r="J194" s="16">
        <v>1</v>
      </c>
      <c r="K194" s="19"/>
      <c r="L194" s="9">
        <v>0</v>
      </c>
      <c r="M194" s="9">
        <v>0</v>
      </c>
      <c r="N194" s="9">
        <v>0</v>
      </c>
      <c r="O194" s="18"/>
      <c r="P194" s="9">
        <v>0</v>
      </c>
      <c r="Q194" s="18"/>
      <c r="R194" s="9">
        <v>0</v>
      </c>
      <c r="S194" s="9">
        <v>0</v>
      </c>
      <c r="T194" s="19"/>
      <c r="U194" s="9"/>
      <c r="V194" s="9"/>
      <c r="W194" s="9"/>
      <c r="X194" s="18"/>
      <c r="Y194" s="9"/>
      <c r="Z194" s="18"/>
      <c r="AA194" s="9"/>
      <c r="AB194" s="9"/>
      <c r="AC194" s="20">
        <v>2</v>
      </c>
      <c r="AD194" s="21" t="s">
        <v>492</v>
      </c>
      <c r="AE194" s="21" t="s">
        <v>39</v>
      </c>
      <c r="AF194" s="22">
        <v>100</v>
      </c>
      <c r="AG194" s="22">
        <v>50</v>
      </c>
      <c r="AH194" s="23">
        <v>43466</v>
      </c>
      <c r="AI194" s="23">
        <v>43830</v>
      </c>
      <c r="AJ194" s="32">
        <v>27200000</v>
      </c>
      <c r="AK194" s="33">
        <v>27200000</v>
      </c>
      <c r="AL194" s="26" t="s">
        <v>431</v>
      </c>
      <c r="AM194" s="232"/>
      <c r="AN194" s="126"/>
    </row>
    <row r="195" spans="1:40" ht="39" customHeight="1" x14ac:dyDescent="0.25">
      <c r="A195" s="228" t="s">
        <v>32</v>
      </c>
      <c r="B195" s="91" t="s">
        <v>426</v>
      </c>
      <c r="C195" s="91" t="s">
        <v>474</v>
      </c>
      <c r="D195" s="12">
        <v>153</v>
      </c>
      <c r="E195" s="81" t="s">
        <v>493</v>
      </c>
      <c r="F195" s="82" t="s">
        <v>494</v>
      </c>
      <c r="G195" s="92">
        <v>12000</v>
      </c>
      <c r="H195" s="92" t="s">
        <v>37</v>
      </c>
      <c r="I195" s="92">
        <v>36000</v>
      </c>
      <c r="J195" s="16">
        <v>6766</v>
      </c>
      <c r="K195" s="19">
        <f>+L195+M195+N195+P195+Q195+R195+S195</f>
        <v>178434598</v>
      </c>
      <c r="L195" s="9">
        <v>68082755</v>
      </c>
      <c r="M195" s="9">
        <v>110351843</v>
      </c>
      <c r="N195" s="9"/>
      <c r="O195" s="18"/>
      <c r="P195" s="9"/>
      <c r="Q195" s="18"/>
      <c r="R195" s="9"/>
      <c r="S195" s="9"/>
      <c r="T195" s="19">
        <f>+U195+V195+W195+Y195+Z195+AA195+AB195</f>
        <v>169733782</v>
      </c>
      <c r="U195" s="229">
        <v>39994234</v>
      </c>
      <c r="V195" s="229">
        <v>101656793</v>
      </c>
      <c r="W195" s="229">
        <v>28082755</v>
      </c>
      <c r="X195" s="229"/>
      <c r="Y195" s="229"/>
      <c r="Z195" s="229"/>
      <c r="AA195" s="229"/>
      <c r="AB195" s="229"/>
      <c r="AC195" s="20">
        <v>1</v>
      </c>
      <c r="AD195" s="21" t="s">
        <v>492</v>
      </c>
      <c r="AE195" s="21" t="s">
        <v>49</v>
      </c>
      <c r="AF195" s="22">
        <v>10000</v>
      </c>
      <c r="AG195" s="22">
        <v>50</v>
      </c>
      <c r="AH195" s="23">
        <v>43466</v>
      </c>
      <c r="AI195" s="23">
        <v>43830</v>
      </c>
      <c r="AJ195" s="32">
        <v>66800000</v>
      </c>
      <c r="AK195" s="33">
        <v>66800000</v>
      </c>
      <c r="AL195" s="26" t="s">
        <v>431</v>
      </c>
      <c r="AM195" s="232"/>
      <c r="AN195" s="126"/>
    </row>
    <row r="196" spans="1:40" ht="39" customHeight="1" x14ac:dyDescent="0.25">
      <c r="A196" s="228" t="s">
        <v>32</v>
      </c>
      <c r="B196" s="91" t="s">
        <v>426</v>
      </c>
      <c r="C196" s="91" t="s">
        <v>474</v>
      </c>
      <c r="D196" s="12">
        <v>153</v>
      </c>
      <c r="E196" s="81" t="s">
        <v>493</v>
      </c>
      <c r="F196" s="82" t="s">
        <v>494</v>
      </c>
      <c r="G196" s="92">
        <v>12000</v>
      </c>
      <c r="H196" s="92" t="s">
        <v>37</v>
      </c>
      <c r="I196" s="92">
        <v>36000</v>
      </c>
      <c r="J196" s="16">
        <v>6766</v>
      </c>
      <c r="K196" s="19"/>
      <c r="L196" s="9">
        <v>0</v>
      </c>
      <c r="M196" s="9">
        <v>0</v>
      </c>
      <c r="N196" s="9">
        <v>0</v>
      </c>
      <c r="O196" s="18"/>
      <c r="P196" s="9">
        <v>0</v>
      </c>
      <c r="Q196" s="18"/>
      <c r="R196" s="9">
        <v>0</v>
      </c>
      <c r="S196" s="9">
        <v>0</v>
      </c>
      <c r="T196" s="19"/>
      <c r="U196" s="9"/>
      <c r="V196" s="9"/>
      <c r="W196" s="9"/>
      <c r="X196" s="18"/>
      <c r="Y196" s="9"/>
      <c r="Z196" s="18"/>
      <c r="AA196" s="9"/>
      <c r="AB196" s="9"/>
      <c r="AC196" s="20">
        <v>1</v>
      </c>
      <c r="AD196" s="21" t="s">
        <v>495</v>
      </c>
      <c r="AE196" s="21" t="s">
        <v>49</v>
      </c>
      <c r="AF196" s="22">
        <v>10000</v>
      </c>
      <c r="AG196" s="22">
        <v>50</v>
      </c>
      <c r="AH196" s="23">
        <v>43466</v>
      </c>
      <c r="AI196" s="23">
        <v>43830</v>
      </c>
      <c r="AJ196" s="32">
        <v>111634598</v>
      </c>
      <c r="AK196" s="33">
        <v>102933782</v>
      </c>
      <c r="AL196" s="26" t="s">
        <v>431</v>
      </c>
      <c r="AM196" s="232"/>
      <c r="AN196" s="126"/>
    </row>
    <row r="197" spans="1:40" ht="39" customHeight="1" x14ac:dyDescent="0.25">
      <c r="A197" s="228" t="s">
        <v>32</v>
      </c>
      <c r="B197" s="91" t="s">
        <v>426</v>
      </c>
      <c r="C197" s="91" t="s">
        <v>474</v>
      </c>
      <c r="D197" s="12">
        <v>154</v>
      </c>
      <c r="E197" s="81" t="s">
        <v>496</v>
      </c>
      <c r="F197" s="82" t="s">
        <v>497</v>
      </c>
      <c r="G197" s="92">
        <v>96</v>
      </c>
      <c r="H197" s="92" t="s">
        <v>37</v>
      </c>
      <c r="I197" s="92">
        <v>384</v>
      </c>
      <c r="J197" s="16">
        <v>96</v>
      </c>
      <c r="K197" s="19">
        <f>+L197+M197+N197+P197+Q197+R197+S197</f>
        <v>50000000</v>
      </c>
      <c r="L197" s="9">
        <v>50000000</v>
      </c>
      <c r="M197" s="9">
        <v>0</v>
      </c>
      <c r="N197" s="9">
        <v>0</v>
      </c>
      <c r="O197" s="18"/>
      <c r="P197" s="9">
        <v>0</v>
      </c>
      <c r="Q197" s="18"/>
      <c r="R197" s="9">
        <v>0</v>
      </c>
      <c r="S197" s="9">
        <v>0</v>
      </c>
      <c r="T197" s="19">
        <f>+U197+V197+W197+Y197+Z197+AA197+AB197</f>
        <v>50000000</v>
      </c>
      <c r="U197" s="9">
        <v>50000000</v>
      </c>
      <c r="V197" s="9"/>
      <c r="W197" s="9"/>
      <c r="X197" s="18"/>
      <c r="Y197" s="9"/>
      <c r="Z197" s="18"/>
      <c r="AA197" s="9"/>
      <c r="AB197" s="9"/>
      <c r="AC197" s="20">
        <v>1</v>
      </c>
      <c r="AD197" s="21" t="s">
        <v>498</v>
      </c>
      <c r="AE197" s="21" t="s">
        <v>49</v>
      </c>
      <c r="AF197" s="22">
        <v>12</v>
      </c>
      <c r="AG197" s="22">
        <v>6</v>
      </c>
      <c r="AH197" s="23">
        <v>43508</v>
      </c>
      <c r="AI197" s="23">
        <v>43829</v>
      </c>
      <c r="AJ197" s="32">
        <v>50000000</v>
      </c>
      <c r="AK197" s="33">
        <v>50000000</v>
      </c>
      <c r="AL197" s="26" t="s">
        <v>431</v>
      </c>
      <c r="AM197" s="232"/>
      <c r="AN197" s="126"/>
    </row>
    <row r="198" spans="1:40" ht="39" customHeight="1" x14ac:dyDescent="0.25">
      <c r="A198" s="228" t="s">
        <v>32</v>
      </c>
      <c r="B198" s="91" t="s">
        <v>426</v>
      </c>
      <c r="C198" s="91" t="s">
        <v>474</v>
      </c>
      <c r="D198" s="12">
        <v>155</v>
      </c>
      <c r="E198" s="81" t="s">
        <v>499</v>
      </c>
      <c r="F198" s="82" t="s">
        <v>500</v>
      </c>
      <c r="G198" s="92">
        <v>95</v>
      </c>
      <c r="H198" s="92" t="s">
        <v>43</v>
      </c>
      <c r="I198" s="92">
        <v>95</v>
      </c>
      <c r="J198" s="16">
        <v>95</v>
      </c>
      <c r="K198" s="19">
        <f>+L198+M198+N198+P198+Q198+R198+S198</f>
        <v>24000000</v>
      </c>
      <c r="L198" s="9">
        <v>0</v>
      </c>
      <c r="M198" s="9">
        <v>24000000</v>
      </c>
      <c r="N198" s="9">
        <v>0</v>
      </c>
      <c r="O198" s="18"/>
      <c r="P198" s="9">
        <v>0</v>
      </c>
      <c r="Q198" s="18"/>
      <c r="R198" s="9">
        <v>0</v>
      </c>
      <c r="S198" s="9">
        <v>0</v>
      </c>
      <c r="T198" s="19">
        <f>+U198+V198+W198+Y198+Z198+AA198+AB198</f>
        <v>24000000</v>
      </c>
      <c r="U198" s="9">
        <v>0</v>
      </c>
      <c r="V198" s="9">
        <v>24000000</v>
      </c>
      <c r="W198" s="9">
        <v>0</v>
      </c>
      <c r="X198" s="18"/>
      <c r="Y198" s="9">
        <v>0</v>
      </c>
      <c r="Z198" s="18"/>
      <c r="AA198" s="9">
        <v>0</v>
      </c>
      <c r="AB198" s="9">
        <v>0</v>
      </c>
      <c r="AC198" s="20">
        <v>1</v>
      </c>
      <c r="AD198" s="21" t="s">
        <v>501</v>
      </c>
      <c r="AE198" s="21" t="s">
        <v>39</v>
      </c>
      <c r="AF198" s="22">
        <v>100</v>
      </c>
      <c r="AG198" s="22">
        <v>50</v>
      </c>
      <c r="AH198" s="23">
        <v>43466</v>
      </c>
      <c r="AI198" s="23">
        <v>43830</v>
      </c>
      <c r="AJ198" s="32">
        <v>24000000</v>
      </c>
      <c r="AK198" s="33">
        <v>24000000</v>
      </c>
      <c r="AL198" s="26" t="s">
        <v>431</v>
      </c>
      <c r="AM198" s="232"/>
      <c r="AN198" s="126"/>
    </row>
    <row r="199" spans="1:40" ht="39" customHeight="1" x14ac:dyDescent="0.25">
      <c r="A199" s="228" t="s">
        <v>32</v>
      </c>
      <c r="B199" s="91" t="s">
        <v>426</v>
      </c>
      <c r="C199" s="91" t="s">
        <v>474</v>
      </c>
      <c r="D199" s="12">
        <v>156</v>
      </c>
      <c r="E199" s="81" t="s">
        <v>502</v>
      </c>
      <c r="F199" s="82" t="s">
        <v>503</v>
      </c>
      <c r="G199" s="92">
        <v>120</v>
      </c>
      <c r="H199" s="92" t="s">
        <v>37</v>
      </c>
      <c r="I199" s="92">
        <v>360</v>
      </c>
      <c r="J199" s="16">
        <v>21</v>
      </c>
      <c r="K199" s="19">
        <f>+L199+M199+N199+P199+Q199+R199+S199</f>
        <v>20000000</v>
      </c>
      <c r="L199" s="9">
        <v>20000000</v>
      </c>
      <c r="M199" s="9">
        <v>0</v>
      </c>
      <c r="N199" s="9">
        <v>0</v>
      </c>
      <c r="O199" s="18"/>
      <c r="P199" s="9">
        <v>0</v>
      </c>
      <c r="Q199" s="18"/>
      <c r="R199" s="9">
        <v>0</v>
      </c>
      <c r="S199" s="9">
        <v>0</v>
      </c>
      <c r="T199" s="19">
        <f>+U199+V199+W199+Y199+Z199+AA199+AB199</f>
        <v>20000000</v>
      </c>
      <c r="U199" s="9">
        <v>20000000</v>
      </c>
      <c r="V199" s="9"/>
      <c r="W199" s="9"/>
      <c r="X199" s="18"/>
      <c r="Y199" s="9"/>
      <c r="Z199" s="18"/>
      <c r="AA199" s="9"/>
      <c r="AB199" s="9"/>
      <c r="AC199" s="20">
        <v>1</v>
      </c>
      <c r="AD199" s="21" t="s">
        <v>504</v>
      </c>
      <c r="AE199" s="21" t="s">
        <v>49</v>
      </c>
      <c r="AF199" s="21">
        <v>21</v>
      </c>
      <c r="AG199" s="21">
        <v>59</v>
      </c>
      <c r="AH199" s="21">
        <v>43466</v>
      </c>
      <c r="AI199" s="21">
        <v>43830</v>
      </c>
      <c r="AJ199" s="44">
        <v>20000000</v>
      </c>
      <c r="AK199" s="90">
        <v>20000000</v>
      </c>
      <c r="AL199" s="26" t="s">
        <v>431</v>
      </c>
      <c r="AM199" s="232"/>
      <c r="AN199" s="126"/>
    </row>
    <row r="200" spans="1:40" ht="39" customHeight="1" x14ac:dyDescent="0.25">
      <c r="A200" s="228" t="s">
        <v>32</v>
      </c>
      <c r="B200" s="91" t="s">
        <v>426</v>
      </c>
      <c r="C200" s="91" t="s">
        <v>474</v>
      </c>
      <c r="D200" s="12">
        <v>157</v>
      </c>
      <c r="E200" s="114" t="s">
        <v>505</v>
      </c>
      <c r="F200" s="91" t="s">
        <v>506</v>
      </c>
      <c r="G200" s="92">
        <v>182</v>
      </c>
      <c r="H200" s="92" t="s">
        <v>37</v>
      </c>
      <c r="I200" s="92">
        <v>800</v>
      </c>
      <c r="J200" s="16">
        <v>200</v>
      </c>
      <c r="K200" s="19">
        <f>+L200+M200+N200+P200+Q200+R200+S200</f>
        <v>21000000</v>
      </c>
      <c r="L200" s="9">
        <v>0</v>
      </c>
      <c r="M200" s="9">
        <v>21000000</v>
      </c>
      <c r="N200" s="9">
        <v>0</v>
      </c>
      <c r="O200" s="18"/>
      <c r="P200" s="9">
        <v>0</v>
      </c>
      <c r="Q200" s="18"/>
      <c r="R200" s="9">
        <v>0</v>
      </c>
      <c r="S200" s="9">
        <v>0</v>
      </c>
      <c r="T200" s="19">
        <f>+U200+V200+W200+Y200+Z200+AA200+AB200</f>
        <v>21000000</v>
      </c>
      <c r="U200" s="9">
        <v>0</v>
      </c>
      <c r="V200" s="9">
        <v>21000000</v>
      </c>
      <c r="W200" s="9">
        <v>0</v>
      </c>
      <c r="X200" s="18"/>
      <c r="Y200" s="9">
        <v>0</v>
      </c>
      <c r="Z200" s="18"/>
      <c r="AA200" s="9">
        <v>0</v>
      </c>
      <c r="AB200" s="9">
        <v>0</v>
      </c>
      <c r="AC200" s="20">
        <v>1</v>
      </c>
      <c r="AD200" s="21" t="s">
        <v>507</v>
      </c>
      <c r="AE200" s="21" t="s">
        <v>49</v>
      </c>
      <c r="AF200" s="22">
        <v>1</v>
      </c>
      <c r="AG200" s="22">
        <v>1</v>
      </c>
      <c r="AH200" s="23">
        <v>43466</v>
      </c>
      <c r="AI200" s="23">
        <v>43830</v>
      </c>
      <c r="AJ200" s="32">
        <v>21000000</v>
      </c>
      <c r="AK200" s="33">
        <v>21000000</v>
      </c>
      <c r="AL200" s="26" t="s">
        <v>431</v>
      </c>
      <c r="AM200" s="232"/>
      <c r="AN200" s="126"/>
    </row>
    <row r="201" spans="1:40" ht="39" customHeight="1" x14ac:dyDescent="0.25">
      <c r="A201" s="228" t="s">
        <v>32</v>
      </c>
      <c r="B201" s="91" t="s">
        <v>508</v>
      </c>
      <c r="C201" s="91" t="s">
        <v>509</v>
      </c>
      <c r="D201" s="12">
        <v>184</v>
      </c>
      <c r="E201" s="131" t="s">
        <v>510</v>
      </c>
      <c r="F201" s="132" t="s">
        <v>511</v>
      </c>
      <c r="G201" s="92">
        <v>0</v>
      </c>
      <c r="H201" s="92" t="s">
        <v>37</v>
      </c>
      <c r="I201" s="92">
        <v>1</v>
      </c>
      <c r="J201" s="16">
        <v>0.35</v>
      </c>
      <c r="K201" s="19">
        <f t="shared" si="15"/>
        <v>0</v>
      </c>
      <c r="L201" s="9"/>
      <c r="M201" s="9"/>
      <c r="N201" s="9"/>
      <c r="O201" s="18"/>
      <c r="P201" s="9"/>
      <c r="Q201" s="18"/>
      <c r="R201" s="9"/>
      <c r="S201" s="9"/>
      <c r="T201" s="19">
        <f t="shared" si="17"/>
        <v>0</v>
      </c>
      <c r="U201" s="9"/>
      <c r="V201" s="9"/>
      <c r="W201" s="9"/>
      <c r="X201" s="18"/>
      <c r="Y201" s="9"/>
      <c r="Z201" s="18"/>
      <c r="AA201" s="9"/>
      <c r="AB201" s="9"/>
      <c r="AC201" s="20"/>
      <c r="AD201" s="21"/>
      <c r="AE201" s="21"/>
      <c r="AF201" s="22"/>
      <c r="AG201" s="22"/>
      <c r="AH201" s="23"/>
      <c r="AI201" s="23"/>
      <c r="AJ201" s="32"/>
      <c r="AK201" s="33"/>
      <c r="AL201" s="26" t="s">
        <v>420</v>
      </c>
    </row>
    <row r="202" spans="1:40" ht="39" customHeight="1" x14ac:dyDescent="0.25">
      <c r="A202" s="228" t="s">
        <v>32</v>
      </c>
      <c r="B202" s="91" t="s">
        <v>508</v>
      </c>
      <c r="C202" s="91" t="s">
        <v>509</v>
      </c>
      <c r="D202" s="12">
        <v>184</v>
      </c>
      <c r="E202" s="131" t="s">
        <v>510</v>
      </c>
      <c r="F202" s="132" t="s">
        <v>511</v>
      </c>
      <c r="G202" s="92">
        <v>0</v>
      </c>
      <c r="H202" s="92" t="s">
        <v>37</v>
      </c>
      <c r="I202" s="92">
        <v>1</v>
      </c>
      <c r="J202" s="16">
        <v>0.35</v>
      </c>
      <c r="K202" s="19">
        <f t="shared" si="15"/>
        <v>0</v>
      </c>
      <c r="L202" s="9">
        <v>0</v>
      </c>
      <c r="M202" s="9">
        <v>0</v>
      </c>
      <c r="N202" s="9">
        <v>0</v>
      </c>
      <c r="O202" s="18"/>
      <c r="P202" s="9">
        <v>0</v>
      </c>
      <c r="Q202" s="18"/>
      <c r="R202" s="9">
        <v>0</v>
      </c>
      <c r="S202" s="9">
        <v>0</v>
      </c>
      <c r="T202" s="19">
        <f t="shared" si="17"/>
        <v>0</v>
      </c>
      <c r="U202" s="9"/>
      <c r="V202" s="9"/>
      <c r="W202" s="9"/>
      <c r="X202" s="18"/>
      <c r="Y202" s="9"/>
      <c r="Z202" s="18"/>
      <c r="AA202" s="9"/>
      <c r="AB202" s="9"/>
      <c r="AC202" s="20">
        <v>2</v>
      </c>
      <c r="AD202" s="21"/>
      <c r="AE202" s="21"/>
      <c r="AF202" s="22"/>
      <c r="AG202" s="22"/>
      <c r="AH202" s="23"/>
      <c r="AI202" s="23"/>
      <c r="AJ202" s="32"/>
      <c r="AK202" s="33"/>
      <c r="AL202" s="26" t="s">
        <v>420</v>
      </c>
    </row>
    <row r="203" spans="1:40" ht="39" customHeight="1" x14ac:dyDescent="0.25">
      <c r="A203" s="228" t="s">
        <v>32</v>
      </c>
      <c r="B203" s="91" t="s">
        <v>508</v>
      </c>
      <c r="C203" s="91" t="s">
        <v>509</v>
      </c>
      <c r="D203" s="12">
        <v>184</v>
      </c>
      <c r="E203" s="131" t="s">
        <v>510</v>
      </c>
      <c r="F203" s="132" t="s">
        <v>511</v>
      </c>
      <c r="G203" s="92">
        <v>0</v>
      </c>
      <c r="H203" s="92" t="s">
        <v>37</v>
      </c>
      <c r="I203" s="92">
        <v>1</v>
      </c>
      <c r="J203" s="16">
        <v>0.35</v>
      </c>
      <c r="K203" s="19">
        <f t="shared" si="15"/>
        <v>0</v>
      </c>
      <c r="L203" s="9">
        <v>0</v>
      </c>
      <c r="M203" s="9">
        <v>0</v>
      </c>
      <c r="N203" s="9">
        <v>0</v>
      </c>
      <c r="O203" s="18"/>
      <c r="P203" s="9">
        <v>0</v>
      </c>
      <c r="Q203" s="18"/>
      <c r="R203" s="9">
        <v>0</v>
      </c>
      <c r="S203" s="9">
        <v>0</v>
      </c>
      <c r="T203" s="19">
        <f t="shared" si="17"/>
        <v>0</v>
      </c>
      <c r="U203" s="9"/>
      <c r="V203" s="9"/>
      <c r="W203" s="9"/>
      <c r="X203" s="18"/>
      <c r="Y203" s="9"/>
      <c r="Z203" s="18"/>
      <c r="AA203" s="9"/>
      <c r="AB203" s="9"/>
      <c r="AC203" s="20">
        <v>3</v>
      </c>
      <c r="AD203" s="21"/>
      <c r="AE203" s="21"/>
      <c r="AF203" s="22"/>
      <c r="AG203" s="22"/>
      <c r="AH203" s="23"/>
      <c r="AI203" s="23"/>
      <c r="AJ203" s="32"/>
      <c r="AK203" s="33"/>
      <c r="AL203" s="26" t="s">
        <v>420</v>
      </c>
    </row>
    <row r="204" spans="1:40" ht="39" customHeight="1" x14ac:dyDescent="0.25">
      <c r="A204" s="228" t="s">
        <v>32</v>
      </c>
      <c r="B204" s="91" t="s">
        <v>508</v>
      </c>
      <c r="C204" s="91" t="s">
        <v>509</v>
      </c>
      <c r="D204" s="12">
        <v>184</v>
      </c>
      <c r="E204" s="131" t="s">
        <v>510</v>
      </c>
      <c r="F204" s="132" t="s">
        <v>511</v>
      </c>
      <c r="G204" s="92">
        <v>0</v>
      </c>
      <c r="H204" s="92" t="s">
        <v>37</v>
      </c>
      <c r="I204" s="92">
        <v>1</v>
      </c>
      <c r="J204" s="16">
        <v>0.35</v>
      </c>
      <c r="K204" s="19">
        <f t="shared" si="15"/>
        <v>0</v>
      </c>
      <c r="L204" s="9">
        <v>0</v>
      </c>
      <c r="M204" s="9">
        <v>0</v>
      </c>
      <c r="N204" s="9">
        <v>0</v>
      </c>
      <c r="O204" s="18"/>
      <c r="P204" s="9">
        <v>0</v>
      </c>
      <c r="Q204" s="18"/>
      <c r="R204" s="9">
        <v>0</v>
      </c>
      <c r="S204" s="9">
        <v>0</v>
      </c>
      <c r="T204" s="19">
        <f t="shared" si="17"/>
        <v>0</v>
      </c>
      <c r="U204" s="9"/>
      <c r="V204" s="9"/>
      <c r="W204" s="9"/>
      <c r="X204" s="18"/>
      <c r="Y204" s="9"/>
      <c r="Z204" s="18"/>
      <c r="AA204" s="9"/>
      <c r="AB204" s="9"/>
      <c r="AC204" s="20">
        <v>4</v>
      </c>
      <c r="AD204" s="21"/>
      <c r="AE204" s="21"/>
      <c r="AF204" s="22"/>
      <c r="AG204" s="22"/>
      <c r="AH204" s="23"/>
      <c r="AI204" s="23"/>
      <c r="AJ204" s="32"/>
      <c r="AK204" s="33"/>
      <c r="AL204" s="26" t="s">
        <v>420</v>
      </c>
    </row>
    <row r="205" spans="1:40" ht="39" customHeight="1" x14ac:dyDescent="0.25">
      <c r="A205" s="228" t="s">
        <v>32</v>
      </c>
      <c r="B205" s="91" t="s">
        <v>508</v>
      </c>
      <c r="C205" s="91" t="s">
        <v>509</v>
      </c>
      <c r="D205" s="12">
        <v>184</v>
      </c>
      <c r="E205" s="131" t="s">
        <v>510</v>
      </c>
      <c r="F205" s="132" t="s">
        <v>511</v>
      </c>
      <c r="G205" s="92">
        <v>0</v>
      </c>
      <c r="H205" s="92" t="s">
        <v>37</v>
      </c>
      <c r="I205" s="92">
        <v>1</v>
      </c>
      <c r="J205" s="16">
        <v>0.35</v>
      </c>
      <c r="K205" s="19">
        <f t="shared" si="15"/>
        <v>0</v>
      </c>
      <c r="L205" s="9">
        <v>0</v>
      </c>
      <c r="M205" s="9">
        <v>0</v>
      </c>
      <c r="N205" s="9">
        <v>0</v>
      </c>
      <c r="O205" s="18"/>
      <c r="P205" s="9">
        <v>0</v>
      </c>
      <c r="Q205" s="18"/>
      <c r="R205" s="9">
        <v>0</v>
      </c>
      <c r="S205" s="9">
        <v>0</v>
      </c>
      <c r="T205" s="19">
        <f t="shared" si="17"/>
        <v>0</v>
      </c>
      <c r="U205" s="9"/>
      <c r="V205" s="9"/>
      <c r="W205" s="9"/>
      <c r="X205" s="18"/>
      <c r="Y205" s="9"/>
      <c r="Z205" s="18"/>
      <c r="AA205" s="9"/>
      <c r="AB205" s="9"/>
      <c r="AC205" s="20">
        <v>5</v>
      </c>
      <c r="AD205" s="21"/>
      <c r="AE205" s="21"/>
      <c r="AF205" s="22"/>
      <c r="AG205" s="22"/>
      <c r="AH205" s="23"/>
      <c r="AI205" s="23"/>
      <c r="AJ205" s="32"/>
      <c r="AK205" s="33"/>
      <c r="AL205" s="26" t="s">
        <v>420</v>
      </c>
    </row>
    <row r="206" spans="1:40" ht="39" customHeight="1" x14ac:dyDescent="0.25">
      <c r="A206" s="228" t="s">
        <v>32</v>
      </c>
      <c r="B206" s="91" t="s">
        <v>508</v>
      </c>
      <c r="C206" s="91" t="s">
        <v>509</v>
      </c>
      <c r="D206" s="12">
        <v>184</v>
      </c>
      <c r="E206" s="131" t="s">
        <v>510</v>
      </c>
      <c r="F206" s="132" t="s">
        <v>511</v>
      </c>
      <c r="G206" s="92">
        <v>0</v>
      </c>
      <c r="H206" s="92" t="s">
        <v>37</v>
      </c>
      <c r="I206" s="92">
        <v>1</v>
      </c>
      <c r="J206" s="16">
        <v>0.35</v>
      </c>
      <c r="K206" s="19">
        <f t="shared" si="15"/>
        <v>0</v>
      </c>
      <c r="L206" s="9">
        <v>0</v>
      </c>
      <c r="M206" s="9">
        <v>0</v>
      </c>
      <c r="N206" s="9">
        <v>0</v>
      </c>
      <c r="O206" s="18"/>
      <c r="P206" s="9">
        <v>0</v>
      </c>
      <c r="Q206" s="18"/>
      <c r="R206" s="9">
        <v>0</v>
      </c>
      <c r="S206" s="9">
        <v>0</v>
      </c>
      <c r="T206" s="19">
        <f t="shared" si="17"/>
        <v>0</v>
      </c>
      <c r="U206" s="9"/>
      <c r="V206" s="9"/>
      <c r="W206" s="9"/>
      <c r="X206" s="18"/>
      <c r="Y206" s="9"/>
      <c r="Z206" s="18"/>
      <c r="AA206" s="9"/>
      <c r="AB206" s="9"/>
      <c r="AC206" s="20">
        <v>6</v>
      </c>
      <c r="AD206" s="21"/>
      <c r="AE206" s="21"/>
      <c r="AF206" s="22"/>
      <c r="AG206" s="22"/>
      <c r="AH206" s="23"/>
      <c r="AI206" s="23"/>
      <c r="AJ206" s="32"/>
      <c r="AK206" s="33"/>
      <c r="AL206" s="26" t="s">
        <v>420</v>
      </c>
    </row>
    <row r="207" spans="1:40" s="57" customFormat="1" ht="39" customHeight="1" x14ac:dyDescent="0.25">
      <c r="A207" s="228" t="s">
        <v>32</v>
      </c>
      <c r="B207" s="41" t="s">
        <v>426</v>
      </c>
      <c r="C207" s="41" t="s">
        <v>509</v>
      </c>
      <c r="D207" s="133">
        <v>185</v>
      </c>
      <c r="E207" s="134" t="s">
        <v>512</v>
      </c>
      <c r="F207" s="135" t="s">
        <v>513</v>
      </c>
      <c r="G207" s="136">
        <v>0</v>
      </c>
      <c r="H207" s="136" t="s">
        <v>43</v>
      </c>
      <c r="I207" s="136">
        <v>1</v>
      </c>
      <c r="J207" s="16">
        <v>1</v>
      </c>
      <c r="K207" s="19">
        <f>+L207+M207+N207+P207+Q207+R207+S207</f>
        <v>0</v>
      </c>
      <c r="L207" s="10">
        <v>0</v>
      </c>
      <c r="M207" s="10">
        <v>0</v>
      </c>
      <c r="N207" s="10">
        <v>0</v>
      </c>
      <c r="O207" s="124"/>
      <c r="P207" s="10">
        <v>0</v>
      </c>
      <c r="Q207" s="124"/>
      <c r="R207" s="10">
        <v>0</v>
      </c>
      <c r="S207" s="10">
        <v>0</v>
      </c>
      <c r="T207" s="19">
        <f>+U207+V207+W207+Y207+Z207+AA207+AB207</f>
        <v>0</v>
      </c>
      <c r="U207" s="10"/>
      <c r="V207" s="10"/>
      <c r="W207" s="10"/>
      <c r="X207" s="124"/>
      <c r="Y207" s="10"/>
      <c r="Z207" s="124"/>
      <c r="AA207" s="10"/>
      <c r="AB207" s="10"/>
      <c r="AC207" s="20">
        <v>1</v>
      </c>
      <c r="AD207" s="21" t="s">
        <v>514</v>
      </c>
      <c r="AE207" s="21" t="s">
        <v>82</v>
      </c>
      <c r="AF207" s="22"/>
      <c r="AG207" s="22"/>
      <c r="AH207" s="23"/>
      <c r="AI207" s="23"/>
      <c r="AJ207" s="32"/>
      <c r="AK207" s="33"/>
      <c r="AL207" s="26" t="s">
        <v>431</v>
      </c>
      <c r="AN207" s="137"/>
    </row>
    <row r="208" spans="1:40" ht="39" customHeight="1" x14ac:dyDescent="0.25">
      <c r="A208" s="228" t="s">
        <v>32</v>
      </c>
      <c r="B208" s="91" t="s">
        <v>426</v>
      </c>
      <c r="C208" s="91" t="s">
        <v>509</v>
      </c>
      <c r="D208" s="12">
        <v>186</v>
      </c>
      <c r="E208" s="131" t="s">
        <v>515</v>
      </c>
      <c r="F208" s="132" t="s">
        <v>516</v>
      </c>
      <c r="G208" s="92">
        <v>0</v>
      </c>
      <c r="H208" s="92" t="s">
        <v>43</v>
      </c>
      <c r="I208" s="92">
        <v>1</v>
      </c>
      <c r="J208" s="16">
        <v>1</v>
      </c>
      <c r="K208" s="19">
        <f>+L208+M208+N208+P208+Q208+R208+S208</f>
        <v>0</v>
      </c>
      <c r="L208" s="9">
        <v>0</v>
      </c>
      <c r="M208" s="9">
        <v>0</v>
      </c>
      <c r="N208" s="9">
        <v>0</v>
      </c>
      <c r="O208" s="18"/>
      <c r="P208" s="9">
        <v>0</v>
      </c>
      <c r="Q208" s="18"/>
      <c r="R208" s="9">
        <v>0</v>
      </c>
      <c r="S208" s="9">
        <v>0</v>
      </c>
      <c r="T208" s="19">
        <f t="shared" si="17"/>
        <v>0</v>
      </c>
      <c r="U208" s="9"/>
      <c r="V208" s="9"/>
      <c r="W208" s="9"/>
      <c r="X208" s="18"/>
      <c r="Y208" s="9"/>
      <c r="Z208" s="18"/>
      <c r="AA208" s="9"/>
      <c r="AB208" s="9"/>
      <c r="AC208" s="20">
        <v>1</v>
      </c>
      <c r="AD208" s="21"/>
      <c r="AE208" s="21"/>
      <c r="AF208" s="22"/>
      <c r="AG208" s="22"/>
      <c r="AH208" s="23"/>
      <c r="AI208" s="23"/>
      <c r="AJ208" s="32"/>
      <c r="AK208" s="33"/>
      <c r="AL208" s="26" t="s">
        <v>420</v>
      </c>
    </row>
    <row r="209" spans="1:40" ht="39" customHeight="1" x14ac:dyDescent="0.25">
      <c r="A209" s="228" t="s">
        <v>32</v>
      </c>
      <c r="B209" s="91" t="s">
        <v>426</v>
      </c>
      <c r="C209" s="91" t="s">
        <v>509</v>
      </c>
      <c r="D209" s="12">
        <v>186</v>
      </c>
      <c r="E209" s="131" t="s">
        <v>515</v>
      </c>
      <c r="F209" s="132" t="s">
        <v>516</v>
      </c>
      <c r="G209" s="92">
        <v>0</v>
      </c>
      <c r="H209" s="92" t="s">
        <v>43</v>
      </c>
      <c r="I209" s="92">
        <v>1</v>
      </c>
      <c r="J209" s="16">
        <v>1</v>
      </c>
      <c r="K209" s="19">
        <f t="shared" ref="K209:K274" si="20">+L209+M209+N209+P209+Q209+R209+S209</f>
        <v>0</v>
      </c>
      <c r="L209" s="9">
        <v>0</v>
      </c>
      <c r="M209" s="9">
        <v>0</v>
      </c>
      <c r="N209" s="9">
        <v>0</v>
      </c>
      <c r="O209" s="18"/>
      <c r="P209" s="9">
        <v>0</v>
      </c>
      <c r="Q209" s="18"/>
      <c r="R209" s="9">
        <v>0</v>
      </c>
      <c r="S209" s="9">
        <v>0</v>
      </c>
      <c r="T209" s="19">
        <f t="shared" si="17"/>
        <v>0</v>
      </c>
      <c r="U209" s="9"/>
      <c r="V209" s="9"/>
      <c r="W209" s="9"/>
      <c r="X209" s="18"/>
      <c r="Y209" s="9"/>
      <c r="Z209" s="18"/>
      <c r="AA209" s="9"/>
      <c r="AB209" s="9"/>
      <c r="AC209" s="20">
        <v>2</v>
      </c>
      <c r="AD209" s="21"/>
      <c r="AE209" s="21"/>
      <c r="AF209" s="22"/>
      <c r="AG209" s="22"/>
      <c r="AH209" s="23"/>
      <c r="AI209" s="23"/>
      <c r="AJ209" s="32"/>
      <c r="AK209" s="33"/>
      <c r="AL209" s="26" t="s">
        <v>420</v>
      </c>
    </row>
    <row r="210" spans="1:40" ht="39" customHeight="1" x14ac:dyDescent="0.25">
      <c r="A210" s="228" t="s">
        <v>32</v>
      </c>
      <c r="B210" s="91" t="s">
        <v>426</v>
      </c>
      <c r="C210" s="91" t="s">
        <v>509</v>
      </c>
      <c r="D210" s="12">
        <v>186</v>
      </c>
      <c r="E210" s="131" t="s">
        <v>515</v>
      </c>
      <c r="F210" s="132" t="s">
        <v>516</v>
      </c>
      <c r="G210" s="92">
        <v>0</v>
      </c>
      <c r="H210" s="92" t="s">
        <v>43</v>
      </c>
      <c r="I210" s="92">
        <v>1</v>
      </c>
      <c r="J210" s="16">
        <v>1</v>
      </c>
      <c r="K210" s="19">
        <f t="shared" si="20"/>
        <v>0</v>
      </c>
      <c r="L210" s="9">
        <v>0</v>
      </c>
      <c r="M210" s="9">
        <v>0</v>
      </c>
      <c r="N210" s="9">
        <v>0</v>
      </c>
      <c r="O210" s="18"/>
      <c r="P210" s="9">
        <v>0</v>
      </c>
      <c r="Q210" s="18"/>
      <c r="R210" s="9">
        <v>0</v>
      </c>
      <c r="S210" s="9">
        <v>0</v>
      </c>
      <c r="T210" s="19">
        <f t="shared" si="17"/>
        <v>0</v>
      </c>
      <c r="U210" s="9"/>
      <c r="V210" s="9"/>
      <c r="W210" s="9"/>
      <c r="X210" s="18"/>
      <c r="Y210" s="9"/>
      <c r="Z210" s="18"/>
      <c r="AA210" s="9"/>
      <c r="AB210" s="9"/>
      <c r="AC210" s="20">
        <v>3</v>
      </c>
      <c r="AD210" s="21"/>
      <c r="AE210" s="21"/>
      <c r="AF210" s="22"/>
      <c r="AG210" s="22"/>
      <c r="AH210" s="23"/>
      <c r="AI210" s="23"/>
      <c r="AJ210" s="32"/>
      <c r="AK210" s="33"/>
      <c r="AL210" s="26" t="s">
        <v>420</v>
      </c>
    </row>
    <row r="211" spans="1:40" ht="39" customHeight="1" x14ac:dyDescent="0.25">
      <c r="A211" s="228" t="s">
        <v>32</v>
      </c>
      <c r="B211" s="91" t="s">
        <v>426</v>
      </c>
      <c r="C211" s="91" t="s">
        <v>509</v>
      </c>
      <c r="D211" s="12">
        <v>186</v>
      </c>
      <c r="E211" s="131" t="s">
        <v>515</v>
      </c>
      <c r="F211" s="132" t="s">
        <v>516</v>
      </c>
      <c r="G211" s="92">
        <v>0</v>
      </c>
      <c r="H211" s="92" t="s">
        <v>43</v>
      </c>
      <c r="I211" s="92">
        <v>1</v>
      </c>
      <c r="J211" s="16">
        <v>1</v>
      </c>
      <c r="K211" s="19">
        <f t="shared" si="20"/>
        <v>0</v>
      </c>
      <c r="L211" s="9">
        <v>0</v>
      </c>
      <c r="M211" s="9">
        <v>0</v>
      </c>
      <c r="N211" s="9">
        <v>0</v>
      </c>
      <c r="O211" s="18"/>
      <c r="P211" s="9">
        <v>0</v>
      </c>
      <c r="Q211" s="18"/>
      <c r="R211" s="9">
        <v>0</v>
      </c>
      <c r="S211" s="9">
        <v>0</v>
      </c>
      <c r="T211" s="19">
        <f t="shared" si="17"/>
        <v>0</v>
      </c>
      <c r="U211" s="9"/>
      <c r="V211" s="9"/>
      <c r="W211" s="9"/>
      <c r="X211" s="18"/>
      <c r="Y211" s="9"/>
      <c r="Z211" s="18"/>
      <c r="AA211" s="9"/>
      <c r="AB211" s="9"/>
      <c r="AC211" s="20">
        <v>4</v>
      </c>
      <c r="AD211" s="21"/>
      <c r="AE211" s="21"/>
      <c r="AF211" s="22"/>
      <c r="AG211" s="22"/>
      <c r="AH211" s="23"/>
      <c r="AI211" s="23"/>
      <c r="AJ211" s="32"/>
      <c r="AK211" s="33"/>
      <c r="AL211" s="26" t="s">
        <v>420</v>
      </c>
    </row>
    <row r="212" spans="1:40" ht="39" customHeight="1" x14ac:dyDescent="0.25">
      <c r="A212" s="228" t="s">
        <v>32</v>
      </c>
      <c r="B212" s="91" t="s">
        <v>426</v>
      </c>
      <c r="C212" s="91" t="s">
        <v>509</v>
      </c>
      <c r="D212" s="12">
        <v>186</v>
      </c>
      <c r="E212" s="131" t="s">
        <v>515</v>
      </c>
      <c r="F212" s="132" t="s">
        <v>516</v>
      </c>
      <c r="G212" s="92">
        <v>0</v>
      </c>
      <c r="H212" s="92" t="s">
        <v>43</v>
      </c>
      <c r="I212" s="92">
        <v>1</v>
      </c>
      <c r="J212" s="16">
        <v>1</v>
      </c>
      <c r="K212" s="19">
        <f t="shared" si="20"/>
        <v>0</v>
      </c>
      <c r="L212" s="9">
        <v>0</v>
      </c>
      <c r="M212" s="9">
        <v>0</v>
      </c>
      <c r="N212" s="9">
        <v>0</v>
      </c>
      <c r="O212" s="18"/>
      <c r="P212" s="9">
        <v>0</v>
      </c>
      <c r="Q212" s="18"/>
      <c r="R212" s="9">
        <v>0</v>
      </c>
      <c r="S212" s="9">
        <v>0</v>
      </c>
      <c r="T212" s="19">
        <f t="shared" si="17"/>
        <v>0</v>
      </c>
      <c r="U212" s="9"/>
      <c r="V212" s="9"/>
      <c r="W212" s="9"/>
      <c r="X212" s="18"/>
      <c r="Y212" s="9"/>
      <c r="Z212" s="18"/>
      <c r="AA212" s="9"/>
      <c r="AB212" s="9"/>
      <c r="AC212" s="20">
        <v>5</v>
      </c>
      <c r="AD212" s="21"/>
      <c r="AE212" s="21"/>
      <c r="AF212" s="22"/>
      <c r="AG212" s="22"/>
      <c r="AH212" s="23"/>
      <c r="AI212" s="23"/>
      <c r="AJ212" s="32"/>
      <c r="AK212" s="33"/>
      <c r="AL212" s="26" t="s">
        <v>420</v>
      </c>
    </row>
    <row r="213" spans="1:40" ht="39" customHeight="1" x14ac:dyDescent="0.25">
      <c r="A213" s="228" t="s">
        <v>32</v>
      </c>
      <c r="B213" s="91" t="s">
        <v>426</v>
      </c>
      <c r="C213" s="91" t="s">
        <v>509</v>
      </c>
      <c r="D213" s="12">
        <v>186</v>
      </c>
      <c r="E213" s="131" t="s">
        <v>515</v>
      </c>
      <c r="F213" s="132" t="s">
        <v>516</v>
      </c>
      <c r="G213" s="92">
        <v>0</v>
      </c>
      <c r="H213" s="92" t="s">
        <v>43</v>
      </c>
      <c r="I213" s="92">
        <v>1</v>
      </c>
      <c r="J213" s="16">
        <v>1</v>
      </c>
      <c r="K213" s="19">
        <f t="shared" si="20"/>
        <v>0</v>
      </c>
      <c r="L213" s="9">
        <v>0</v>
      </c>
      <c r="M213" s="9">
        <v>0</v>
      </c>
      <c r="N213" s="9">
        <v>0</v>
      </c>
      <c r="O213" s="18"/>
      <c r="P213" s="9">
        <v>0</v>
      </c>
      <c r="Q213" s="18"/>
      <c r="R213" s="9">
        <v>0</v>
      </c>
      <c r="S213" s="9">
        <v>0</v>
      </c>
      <c r="T213" s="19">
        <f t="shared" si="17"/>
        <v>0</v>
      </c>
      <c r="U213" s="9"/>
      <c r="V213" s="9"/>
      <c r="W213" s="9"/>
      <c r="X213" s="18"/>
      <c r="Y213" s="9"/>
      <c r="Z213" s="18"/>
      <c r="AA213" s="9"/>
      <c r="AB213" s="9"/>
      <c r="AC213" s="20">
        <v>6</v>
      </c>
      <c r="AD213" s="21"/>
      <c r="AE213" s="21"/>
      <c r="AF213" s="22"/>
      <c r="AG213" s="22"/>
      <c r="AH213" s="23"/>
      <c r="AI213" s="23"/>
      <c r="AJ213" s="32"/>
      <c r="AK213" s="33"/>
      <c r="AL213" s="26" t="s">
        <v>420</v>
      </c>
    </row>
    <row r="214" spans="1:40" ht="39" customHeight="1" x14ac:dyDescent="0.25">
      <c r="A214" s="228" t="s">
        <v>32</v>
      </c>
      <c r="B214" s="91" t="s">
        <v>508</v>
      </c>
      <c r="C214" s="91" t="s">
        <v>509</v>
      </c>
      <c r="D214" s="12">
        <v>187</v>
      </c>
      <c r="E214" s="138" t="s">
        <v>517</v>
      </c>
      <c r="F214" s="139" t="s">
        <v>518</v>
      </c>
      <c r="G214" s="92">
        <v>0</v>
      </c>
      <c r="H214" s="92" t="s">
        <v>37</v>
      </c>
      <c r="I214" s="92">
        <v>1</v>
      </c>
      <c r="J214" s="16">
        <v>0.25</v>
      </c>
      <c r="K214" s="19">
        <f t="shared" si="20"/>
        <v>27500000</v>
      </c>
      <c r="L214" s="9">
        <v>27500000</v>
      </c>
      <c r="M214" s="9">
        <v>0</v>
      </c>
      <c r="N214" s="9">
        <v>0</v>
      </c>
      <c r="O214" s="18"/>
      <c r="P214" s="9">
        <v>0</v>
      </c>
      <c r="Q214" s="18"/>
      <c r="R214" s="9">
        <v>0</v>
      </c>
      <c r="S214" s="9">
        <v>0</v>
      </c>
      <c r="T214" s="19">
        <f t="shared" si="17"/>
        <v>26583333</v>
      </c>
      <c r="U214" s="229">
        <v>26583333</v>
      </c>
      <c r="V214" s="229"/>
      <c r="W214" s="229"/>
      <c r="X214" s="229"/>
      <c r="Y214" s="229"/>
      <c r="Z214" s="229"/>
      <c r="AA214" s="229"/>
      <c r="AB214" s="229"/>
      <c r="AC214" s="20">
        <v>1</v>
      </c>
      <c r="AD214" s="21" t="s">
        <v>519</v>
      </c>
      <c r="AE214" s="21" t="s">
        <v>113</v>
      </c>
      <c r="AF214" s="22">
        <v>100</v>
      </c>
      <c r="AG214" s="22">
        <v>50</v>
      </c>
      <c r="AH214" s="23">
        <v>43466</v>
      </c>
      <c r="AI214" s="23">
        <v>43830</v>
      </c>
      <c r="AJ214" s="32">
        <v>26583333</v>
      </c>
      <c r="AK214" s="33">
        <v>26583333</v>
      </c>
      <c r="AL214" s="26" t="s">
        <v>420</v>
      </c>
    </row>
    <row r="215" spans="1:40" ht="39" customHeight="1" x14ac:dyDescent="0.25">
      <c r="A215" s="228" t="s">
        <v>32</v>
      </c>
      <c r="B215" s="91" t="s">
        <v>508</v>
      </c>
      <c r="C215" s="91" t="s">
        <v>509</v>
      </c>
      <c r="D215" s="12">
        <v>187</v>
      </c>
      <c r="E215" s="138" t="s">
        <v>517</v>
      </c>
      <c r="F215" s="139" t="s">
        <v>518</v>
      </c>
      <c r="G215" s="92">
        <v>0</v>
      </c>
      <c r="H215" s="92" t="s">
        <v>37</v>
      </c>
      <c r="I215" s="92">
        <v>1</v>
      </c>
      <c r="J215" s="16">
        <v>0.25</v>
      </c>
      <c r="K215" s="19">
        <f t="shared" si="20"/>
        <v>0</v>
      </c>
      <c r="L215" s="9">
        <v>0</v>
      </c>
      <c r="M215" s="9">
        <v>0</v>
      </c>
      <c r="N215" s="9">
        <v>0</v>
      </c>
      <c r="O215" s="18"/>
      <c r="P215" s="9">
        <v>0</v>
      </c>
      <c r="Q215" s="18"/>
      <c r="R215" s="9">
        <v>0</v>
      </c>
      <c r="S215" s="9">
        <v>0</v>
      </c>
      <c r="T215" s="19">
        <f t="shared" si="17"/>
        <v>0</v>
      </c>
      <c r="U215" s="9"/>
      <c r="V215" s="9"/>
      <c r="W215" s="9"/>
      <c r="X215" s="18"/>
      <c r="Y215" s="9"/>
      <c r="Z215" s="18"/>
      <c r="AA215" s="9"/>
      <c r="AB215" s="9"/>
      <c r="AC215" s="20">
        <v>2</v>
      </c>
      <c r="AD215" s="21" t="s">
        <v>181</v>
      </c>
      <c r="AE215" s="21"/>
      <c r="AF215" s="22"/>
      <c r="AG215" s="22"/>
      <c r="AH215" s="23"/>
      <c r="AI215" s="23"/>
      <c r="AJ215" s="32">
        <v>916667</v>
      </c>
      <c r="AK215" s="33"/>
      <c r="AL215" s="26" t="s">
        <v>420</v>
      </c>
    </row>
    <row r="216" spans="1:40" ht="39" customHeight="1" x14ac:dyDescent="0.25">
      <c r="A216" s="228" t="s">
        <v>32</v>
      </c>
      <c r="B216" s="91" t="s">
        <v>508</v>
      </c>
      <c r="C216" s="91" t="s">
        <v>509</v>
      </c>
      <c r="D216" s="12">
        <v>187</v>
      </c>
      <c r="E216" s="138" t="s">
        <v>517</v>
      </c>
      <c r="F216" s="139" t="s">
        <v>518</v>
      </c>
      <c r="G216" s="92">
        <v>0</v>
      </c>
      <c r="H216" s="92" t="s">
        <v>37</v>
      </c>
      <c r="I216" s="92">
        <v>1</v>
      </c>
      <c r="J216" s="16">
        <v>0.25</v>
      </c>
      <c r="K216" s="19">
        <f t="shared" si="20"/>
        <v>0</v>
      </c>
      <c r="L216" s="9">
        <v>0</v>
      </c>
      <c r="M216" s="9">
        <v>0</v>
      </c>
      <c r="N216" s="9">
        <v>0</v>
      </c>
      <c r="O216" s="18"/>
      <c r="P216" s="9">
        <v>0</v>
      </c>
      <c r="Q216" s="18"/>
      <c r="R216" s="9">
        <v>0</v>
      </c>
      <c r="S216" s="9">
        <v>0</v>
      </c>
      <c r="T216" s="19">
        <f t="shared" si="17"/>
        <v>0</v>
      </c>
      <c r="U216" s="9"/>
      <c r="V216" s="9"/>
      <c r="W216" s="9"/>
      <c r="X216" s="18"/>
      <c r="Y216" s="9"/>
      <c r="Z216" s="18"/>
      <c r="AA216" s="9"/>
      <c r="AB216" s="9"/>
      <c r="AC216" s="20">
        <v>3</v>
      </c>
      <c r="AD216" s="21"/>
      <c r="AE216" s="21"/>
      <c r="AF216" s="22"/>
      <c r="AG216" s="22"/>
      <c r="AH216" s="23"/>
      <c r="AI216" s="23"/>
      <c r="AJ216" s="32"/>
      <c r="AK216" s="33"/>
      <c r="AL216" s="26" t="s">
        <v>420</v>
      </c>
    </row>
    <row r="217" spans="1:40" ht="39" customHeight="1" x14ac:dyDescent="0.25">
      <c r="A217" s="228" t="s">
        <v>32</v>
      </c>
      <c r="B217" s="91" t="s">
        <v>508</v>
      </c>
      <c r="C217" s="91" t="s">
        <v>509</v>
      </c>
      <c r="D217" s="12">
        <v>187</v>
      </c>
      <c r="E217" s="138" t="s">
        <v>517</v>
      </c>
      <c r="F217" s="139" t="s">
        <v>518</v>
      </c>
      <c r="G217" s="92">
        <v>0</v>
      </c>
      <c r="H217" s="92" t="s">
        <v>37</v>
      </c>
      <c r="I217" s="92">
        <v>1</v>
      </c>
      <c r="J217" s="16">
        <v>0.25</v>
      </c>
      <c r="K217" s="19">
        <f t="shared" si="20"/>
        <v>0</v>
      </c>
      <c r="L217" s="9">
        <v>0</v>
      </c>
      <c r="M217" s="9">
        <v>0</v>
      </c>
      <c r="N217" s="9">
        <v>0</v>
      </c>
      <c r="O217" s="18"/>
      <c r="P217" s="9">
        <v>0</v>
      </c>
      <c r="Q217" s="18"/>
      <c r="R217" s="9">
        <v>0</v>
      </c>
      <c r="S217" s="9">
        <v>0</v>
      </c>
      <c r="T217" s="19">
        <f t="shared" si="17"/>
        <v>0</v>
      </c>
      <c r="U217" s="9"/>
      <c r="V217" s="9"/>
      <c r="W217" s="9"/>
      <c r="X217" s="18"/>
      <c r="Y217" s="9"/>
      <c r="Z217" s="18"/>
      <c r="AA217" s="9"/>
      <c r="AB217" s="9"/>
      <c r="AC217" s="20">
        <v>4</v>
      </c>
      <c r="AD217" s="21"/>
      <c r="AE217" s="21"/>
      <c r="AF217" s="22"/>
      <c r="AG217" s="22"/>
      <c r="AH217" s="23"/>
      <c r="AI217" s="23"/>
      <c r="AJ217" s="32"/>
      <c r="AK217" s="33"/>
      <c r="AL217" s="26" t="s">
        <v>420</v>
      </c>
    </row>
    <row r="218" spans="1:40" ht="39" customHeight="1" x14ac:dyDescent="0.25">
      <c r="A218" s="228" t="s">
        <v>32</v>
      </c>
      <c r="B218" s="91" t="s">
        <v>508</v>
      </c>
      <c r="C218" s="91" t="s">
        <v>509</v>
      </c>
      <c r="D218" s="12">
        <v>187</v>
      </c>
      <c r="E218" s="138" t="s">
        <v>517</v>
      </c>
      <c r="F218" s="139" t="s">
        <v>518</v>
      </c>
      <c r="G218" s="92">
        <v>0</v>
      </c>
      <c r="H218" s="92" t="s">
        <v>37</v>
      </c>
      <c r="I218" s="92">
        <v>1</v>
      </c>
      <c r="J218" s="16">
        <v>0.25</v>
      </c>
      <c r="K218" s="19">
        <f t="shared" si="20"/>
        <v>0</v>
      </c>
      <c r="L218" s="9">
        <v>0</v>
      </c>
      <c r="M218" s="9">
        <v>0</v>
      </c>
      <c r="N218" s="9">
        <v>0</v>
      </c>
      <c r="O218" s="18"/>
      <c r="P218" s="9">
        <v>0</v>
      </c>
      <c r="Q218" s="18"/>
      <c r="R218" s="9">
        <v>0</v>
      </c>
      <c r="S218" s="9">
        <v>0</v>
      </c>
      <c r="T218" s="19">
        <f t="shared" si="17"/>
        <v>0</v>
      </c>
      <c r="U218" s="9"/>
      <c r="V218" s="9"/>
      <c r="W218" s="9"/>
      <c r="X218" s="18"/>
      <c r="Y218" s="9"/>
      <c r="Z218" s="18"/>
      <c r="AA218" s="9"/>
      <c r="AB218" s="9"/>
      <c r="AC218" s="20">
        <v>5</v>
      </c>
      <c r="AD218" s="21"/>
      <c r="AE218" s="21"/>
      <c r="AF218" s="22"/>
      <c r="AG218" s="22"/>
      <c r="AH218" s="23"/>
      <c r="AI218" s="23"/>
      <c r="AJ218" s="32"/>
      <c r="AK218" s="33"/>
      <c r="AL218" s="26" t="s">
        <v>420</v>
      </c>
    </row>
    <row r="219" spans="1:40" ht="39" customHeight="1" x14ac:dyDescent="0.25">
      <c r="A219" s="228" t="s">
        <v>32</v>
      </c>
      <c r="B219" s="91" t="s">
        <v>508</v>
      </c>
      <c r="C219" s="91" t="s">
        <v>509</v>
      </c>
      <c r="D219" s="12">
        <v>187</v>
      </c>
      <c r="E219" s="138" t="s">
        <v>517</v>
      </c>
      <c r="F219" s="139" t="s">
        <v>518</v>
      </c>
      <c r="G219" s="92">
        <v>0</v>
      </c>
      <c r="H219" s="92" t="s">
        <v>37</v>
      </c>
      <c r="I219" s="92">
        <v>1</v>
      </c>
      <c r="J219" s="16">
        <v>0.25</v>
      </c>
      <c r="K219" s="19">
        <f t="shared" si="20"/>
        <v>0</v>
      </c>
      <c r="L219" s="9">
        <v>0</v>
      </c>
      <c r="M219" s="9">
        <v>0</v>
      </c>
      <c r="N219" s="9">
        <v>0</v>
      </c>
      <c r="O219" s="18"/>
      <c r="P219" s="9">
        <v>0</v>
      </c>
      <c r="Q219" s="18"/>
      <c r="R219" s="9">
        <v>0</v>
      </c>
      <c r="S219" s="9">
        <v>0</v>
      </c>
      <c r="T219" s="19">
        <f t="shared" si="17"/>
        <v>0</v>
      </c>
      <c r="U219" s="9"/>
      <c r="V219" s="9"/>
      <c r="W219" s="9"/>
      <c r="X219" s="18"/>
      <c r="Y219" s="9"/>
      <c r="Z219" s="18"/>
      <c r="AA219" s="9"/>
      <c r="AB219" s="9"/>
      <c r="AC219" s="20">
        <v>6</v>
      </c>
      <c r="AD219" s="21"/>
      <c r="AE219" s="21"/>
      <c r="AF219" s="22"/>
      <c r="AG219" s="22"/>
      <c r="AH219" s="23"/>
      <c r="AI219" s="23"/>
      <c r="AJ219" s="32"/>
      <c r="AK219" s="33"/>
      <c r="AL219" s="26" t="s">
        <v>420</v>
      </c>
    </row>
    <row r="220" spans="1:40" ht="39" customHeight="1" x14ac:dyDescent="0.25">
      <c r="A220" s="228" t="s">
        <v>32</v>
      </c>
      <c r="B220" s="91" t="s">
        <v>508</v>
      </c>
      <c r="C220" s="91" t="s">
        <v>509</v>
      </c>
      <c r="D220" s="12">
        <v>189</v>
      </c>
      <c r="E220" s="131" t="s">
        <v>520</v>
      </c>
      <c r="F220" s="132" t="s">
        <v>521</v>
      </c>
      <c r="G220" s="92">
        <v>0</v>
      </c>
      <c r="H220" s="92" t="s">
        <v>37</v>
      </c>
      <c r="I220" s="92">
        <v>4</v>
      </c>
      <c r="J220" s="16">
        <v>0</v>
      </c>
      <c r="K220" s="19">
        <f t="shared" si="20"/>
        <v>0</v>
      </c>
      <c r="L220" s="9">
        <v>0</v>
      </c>
      <c r="M220" s="9">
        <v>0</v>
      </c>
      <c r="N220" s="9">
        <v>0</v>
      </c>
      <c r="O220" s="18"/>
      <c r="P220" s="9">
        <v>0</v>
      </c>
      <c r="Q220" s="18"/>
      <c r="R220" s="9">
        <v>0</v>
      </c>
      <c r="S220" s="9">
        <v>0</v>
      </c>
      <c r="T220" s="19">
        <f t="shared" si="17"/>
        <v>0</v>
      </c>
      <c r="U220" s="9"/>
      <c r="V220" s="9"/>
      <c r="W220" s="9"/>
      <c r="X220" s="18"/>
      <c r="Y220" s="9"/>
      <c r="Z220" s="18"/>
      <c r="AA220" s="9"/>
      <c r="AB220" s="9"/>
      <c r="AC220" s="20">
        <v>6</v>
      </c>
      <c r="AD220" s="21"/>
      <c r="AE220" s="21"/>
      <c r="AF220" s="22"/>
      <c r="AG220" s="22"/>
      <c r="AH220" s="23"/>
      <c r="AI220" s="23"/>
      <c r="AJ220" s="32"/>
      <c r="AK220" s="33"/>
      <c r="AL220" s="26" t="s">
        <v>420</v>
      </c>
    </row>
    <row r="221" spans="1:40" ht="39" customHeight="1" x14ac:dyDescent="0.25">
      <c r="A221" s="228" t="s">
        <v>32</v>
      </c>
      <c r="B221" s="91" t="s">
        <v>53</v>
      </c>
      <c r="C221" s="91" t="s">
        <v>509</v>
      </c>
      <c r="D221" s="12">
        <v>190</v>
      </c>
      <c r="E221" s="131" t="s">
        <v>522</v>
      </c>
      <c r="F221" s="132" t="s">
        <v>523</v>
      </c>
      <c r="G221" s="92">
        <v>3</v>
      </c>
      <c r="H221" s="92" t="s">
        <v>43</v>
      </c>
      <c r="I221" s="92">
        <v>3</v>
      </c>
      <c r="J221" s="16">
        <v>3</v>
      </c>
      <c r="K221" s="19">
        <f>+L221+M221+N221+P221+Q221+R221+S221</f>
        <v>0</v>
      </c>
      <c r="L221" s="9">
        <v>0</v>
      </c>
      <c r="M221" s="9">
        <v>0</v>
      </c>
      <c r="N221" s="9">
        <v>0</v>
      </c>
      <c r="O221" s="18"/>
      <c r="P221" s="9">
        <v>0</v>
      </c>
      <c r="Q221" s="18"/>
      <c r="R221" s="9">
        <v>0</v>
      </c>
      <c r="S221" s="9">
        <v>0</v>
      </c>
      <c r="T221" s="19">
        <f>+U221+V221+W221+Y221+Z221+AA221+AB221</f>
        <v>0</v>
      </c>
      <c r="U221" s="9"/>
      <c r="V221" s="9"/>
      <c r="W221" s="9"/>
      <c r="X221" s="18"/>
      <c r="Y221" s="9"/>
      <c r="Z221" s="18"/>
      <c r="AA221" s="9"/>
      <c r="AB221" s="9"/>
      <c r="AC221" s="20">
        <v>1</v>
      </c>
      <c r="AD221" s="21"/>
      <c r="AE221" s="21"/>
      <c r="AF221" s="22"/>
      <c r="AG221" s="22"/>
      <c r="AH221" s="23"/>
      <c r="AI221" s="23"/>
      <c r="AJ221" s="107"/>
      <c r="AK221" s="33"/>
      <c r="AL221" s="26" t="s">
        <v>57</v>
      </c>
    </row>
    <row r="222" spans="1:40" s="57" customFormat="1" ht="39" customHeight="1" x14ac:dyDescent="0.25">
      <c r="A222" s="228" t="s">
        <v>32</v>
      </c>
      <c r="B222" s="41" t="s">
        <v>426</v>
      </c>
      <c r="C222" s="41" t="s">
        <v>509</v>
      </c>
      <c r="D222" s="133">
        <v>191</v>
      </c>
      <c r="E222" s="134" t="s">
        <v>524</v>
      </c>
      <c r="F222" s="135" t="s">
        <v>525</v>
      </c>
      <c r="G222" s="136">
        <v>0</v>
      </c>
      <c r="H222" s="136" t="s">
        <v>37</v>
      </c>
      <c r="I222" s="136">
        <v>1</v>
      </c>
      <c r="J222" s="16">
        <v>0.25</v>
      </c>
      <c r="K222" s="19">
        <f>+L222+M222+N222+P222+Q222+R222+S222</f>
        <v>0</v>
      </c>
      <c r="L222" s="10">
        <v>0</v>
      </c>
      <c r="M222" s="10">
        <v>0</v>
      </c>
      <c r="N222" s="10">
        <v>0</v>
      </c>
      <c r="O222" s="124"/>
      <c r="P222" s="10">
        <v>0</v>
      </c>
      <c r="Q222" s="124"/>
      <c r="R222" s="10">
        <v>0</v>
      </c>
      <c r="S222" s="10">
        <v>0</v>
      </c>
      <c r="T222" s="19">
        <f>+U222+V222+W222+Y222+Z222+AA222+AB222</f>
        <v>0</v>
      </c>
      <c r="U222" s="10"/>
      <c r="V222" s="10"/>
      <c r="W222" s="10"/>
      <c r="X222" s="124"/>
      <c r="Y222" s="10"/>
      <c r="Z222" s="124"/>
      <c r="AA222" s="10"/>
      <c r="AB222" s="10"/>
      <c r="AC222" s="20">
        <v>1</v>
      </c>
      <c r="AD222" s="21"/>
      <c r="AE222" s="21"/>
      <c r="AF222" s="22"/>
      <c r="AG222" s="22"/>
      <c r="AH222" s="23"/>
      <c r="AI222" s="23"/>
      <c r="AJ222" s="32"/>
      <c r="AK222" s="33"/>
      <c r="AL222" s="26" t="s">
        <v>431</v>
      </c>
      <c r="AN222" s="137"/>
    </row>
    <row r="223" spans="1:40" ht="39" customHeight="1" x14ac:dyDescent="0.25">
      <c r="A223" s="233" t="s">
        <v>526</v>
      </c>
      <c r="B223" s="91" t="s">
        <v>527</v>
      </c>
      <c r="C223" s="91" t="s">
        <v>528</v>
      </c>
      <c r="D223" s="12">
        <v>192</v>
      </c>
      <c r="E223" s="132" t="s">
        <v>529</v>
      </c>
      <c r="F223" s="91" t="s">
        <v>530</v>
      </c>
      <c r="G223" s="14">
        <v>1</v>
      </c>
      <c r="H223" s="14" t="s">
        <v>37</v>
      </c>
      <c r="I223" s="14">
        <v>1</v>
      </c>
      <c r="J223" s="16">
        <v>0</v>
      </c>
      <c r="K223" s="19">
        <f>+L223+M223+N223+P223+Q223+R223+S223</f>
        <v>0</v>
      </c>
      <c r="L223" s="9">
        <v>0</v>
      </c>
      <c r="M223" s="9">
        <v>0</v>
      </c>
      <c r="N223" s="9">
        <v>0</v>
      </c>
      <c r="O223" s="18"/>
      <c r="P223" s="9">
        <v>0</v>
      </c>
      <c r="Q223" s="18"/>
      <c r="R223" s="9">
        <v>0</v>
      </c>
      <c r="S223" s="9">
        <v>0</v>
      </c>
      <c r="T223" s="19">
        <f>+U223+V223+W223+Y223+Z223+AA223+AB223</f>
        <v>0</v>
      </c>
      <c r="U223" s="9"/>
      <c r="V223" s="9"/>
      <c r="W223" s="9"/>
      <c r="X223" s="18"/>
      <c r="Y223" s="9"/>
      <c r="Z223" s="18"/>
      <c r="AA223" s="9"/>
      <c r="AB223" s="9"/>
      <c r="AC223" s="20">
        <v>1</v>
      </c>
      <c r="AD223" s="21"/>
      <c r="AE223" s="21"/>
      <c r="AF223" s="22"/>
      <c r="AG223" s="22"/>
      <c r="AH223" s="23"/>
      <c r="AI223" s="23"/>
      <c r="AJ223" s="32"/>
      <c r="AK223" s="33"/>
      <c r="AL223" s="26" t="s">
        <v>40</v>
      </c>
    </row>
    <row r="224" spans="1:40" ht="39" customHeight="1" x14ac:dyDescent="0.25">
      <c r="A224" s="233" t="s">
        <v>526</v>
      </c>
      <c r="B224" s="91" t="s">
        <v>508</v>
      </c>
      <c r="C224" s="91" t="s">
        <v>528</v>
      </c>
      <c r="D224" s="12">
        <v>193</v>
      </c>
      <c r="E224" s="132" t="s">
        <v>531</v>
      </c>
      <c r="F224" s="132" t="s">
        <v>532</v>
      </c>
      <c r="G224" s="14">
        <v>0</v>
      </c>
      <c r="H224" s="14" t="s">
        <v>37</v>
      </c>
      <c r="I224" s="14">
        <v>1</v>
      </c>
      <c r="J224" s="140">
        <v>0.25</v>
      </c>
      <c r="K224" s="19">
        <f t="shared" si="20"/>
        <v>0</v>
      </c>
      <c r="L224" s="9">
        <v>0</v>
      </c>
      <c r="M224" s="9">
        <v>0</v>
      </c>
      <c r="N224" s="9">
        <v>0</v>
      </c>
      <c r="O224" s="18"/>
      <c r="P224" s="9">
        <v>0</v>
      </c>
      <c r="Q224" s="18"/>
      <c r="R224" s="9">
        <v>0</v>
      </c>
      <c r="S224" s="9">
        <v>0</v>
      </c>
      <c r="T224" s="19">
        <f t="shared" si="17"/>
        <v>0</v>
      </c>
      <c r="U224" s="9"/>
      <c r="V224" s="9"/>
      <c r="W224" s="9"/>
      <c r="X224" s="18"/>
      <c r="Y224" s="9"/>
      <c r="Z224" s="18"/>
      <c r="AA224" s="9"/>
      <c r="AB224" s="9"/>
      <c r="AC224" s="20">
        <v>1</v>
      </c>
      <c r="AD224" s="21"/>
      <c r="AE224" s="21"/>
      <c r="AF224" s="22"/>
      <c r="AG224" s="22"/>
      <c r="AH224" s="23"/>
      <c r="AI224" s="23"/>
      <c r="AJ224" s="32"/>
      <c r="AK224" s="33"/>
      <c r="AL224" s="26" t="s">
        <v>420</v>
      </c>
    </row>
    <row r="225" spans="1:38" ht="39" customHeight="1" x14ac:dyDescent="0.25">
      <c r="A225" s="233" t="s">
        <v>526</v>
      </c>
      <c r="B225" s="91" t="s">
        <v>508</v>
      </c>
      <c r="C225" s="91" t="s">
        <v>528</v>
      </c>
      <c r="D225" s="12">
        <v>193</v>
      </c>
      <c r="E225" s="132" t="s">
        <v>531</v>
      </c>
      <c r="F225" s="132" t="s">
        <v>532</v>
      </c>
      <c r="G225" s="14">
        <v>0</v>
      </c>
      <c r="H225" s="14" t="s">
        <v>37</v>
      </c>
      <c r="I225" s="14">
        <v>1</v>
      </c>
      <c r="J225" s="140">
        <v>0.25</v>
      </c>
      <c r="K225" s="19">
        <f t="shared" si="20"/>
        <v>0</v>
      </c>
      <c r="L225" s="9">
        <v>0</v>
      </c>
      <c r="M225" s="9">
        <v>0</v>
      </c>
      <c r="N225" s="9">
        <v>0</v>
      </c>
      <c r="O225" s="18"/>
      <c r="P225" s="9">
        <v>0</v>
      </c>
      <c r="Q225" s="18"/>
      <c r="R225" s="9">
        <v>0</v>
      </c>
      <c r="S225" s="9">
        <v>0</v>
      </c>
      <c r="T225" s="19">
        <f t="shared" si="17"/>
        <v>0</v>
      </c>
      <c r="U225" s="9"/>
      <c r="V225" s="9"/>
      <c r="W225" s="9"/>
      <c r="X225" s="18"/>
      <c r="Y225" s="9"/>
      <c r="Z225" s="18"/>
      <c r="AA225" s="9"/>
      <c r="AB225" s="9"/>
      <c r="AC225" s="20">
        <v>2</v>
      </c>
      <c r="AD225" s="21"/>
      <c r="AE225" s="21"/>
      <c r="AF225" s="22"/>
      <c r="AG225" s="22"/>
      <c r="AH225" s="23"/>
      <c r="AI225" s="23"/>
      <c r="AJ225" s="32"/>
      <c r="AK225" s="33"/>
      <c r="AL225" s="26" t="s">
        <v>420</v>
      </c>
    </row>
    <row r="226" spans="1:38" ht="39" customHeight="1" x14ac:dyDescent="0.25">
      <c r="A226" s="233" t="s">
        <v>526</v>
      </c>
      <c r="B226" s="91" t="s">
        <v>508</v>
      </c>
      <c r="C226" s="91" t="s">
        <v>528</v>
      </c>
      <c r="D226" s="12">
        <v>193</v>
      </c>
      <c r="E226" s="132" t="s">
        <v>531</v>
      </c>
      <c r="F226" s="132" t="s">
        <v>532</v>
      </c>
      <c r="G226" s="14">
        <v>0</v>
      </c>
      <c r="H226" s="14" t="s">
        <v>37</v>
      </c>
      <c r="I226" s="14">
        <v>1</v>
      </c>
      <c r="J226" s="140">
        <v>0.25</v>
      </c>
      <c r="K226" s="19">
        <f t="shared" si="20"/>
        <v>0</v>
      </c>
      <c r="L226" s="9">
        <v>0</v>
      </c>
      <c r="M226" s="9">
        <v>0</v>
      </c>
      <c r="N226" s="9">
        <v>0</v>
      </c>
      <c r="O226" s="18"/>
      <c r="P226" s="9">
        <v>0</v>
      </c>
      <c r="Q226" s="18"/>
      <c r="R226" s="9">
        <v>0</v>
      </c>
      <c r="S226" s="9">
        <v>0</v>
      </c>
      <c r="T226" s="19">
        <f t="shared" si="17"/>
        <v>0</v>
      </c>
      <c r="U226" s="9"/>
      <c r="V226" s="9"/>
      <c r="W226" s="9"/>
      <c r="X226" s="18"/>
      <c r="Y226" s="9"/>
      <c r="Z226" s="18"/>
      <c r="AA226" s="9"/>
      <c r="AB226" s="9"/>
      <c r="AC226" s="20">
        <v>3</v>
      </c>
      <c r="AD226" s="21"/>
      <c r="AE226" s="21"/>
      <c r="AF226" s="22"/>
      <c r="AG226" s="22"/>
      <c r="AH226" s="23"/>
      <c r="AI226" s="23"/>
      <c r="AJ226" s="32"/>
      <c r="AK226" s="33"/>
      <c r="AL226" s="26" t="s">
        <v>420</v>
      </c>
    </row>
    <row r="227" spans="1:38" ht="39" customHeight="1" x14ac:dyDescent="0.25">
      <c r="A227" s="233" t="s">
        <v>526</v>
      </c>
      <c r="B227" s="91" t="s">
        <v>508</v>
      </c>
      <c r="C227" s="91" t="s">
        <v>528</v>
      </c>
      <c r="D227" s="12">
        <v>193</v>
      </c>
      <c r="E227" s="132" t="s">
        <v>531</v>
      </c>
      <c r="F227" s="132" t="s">
        <v>532</v>
      </c>
      <c r="G227" s="14">
        <v>0</v>
      </c>
      <c r="H227" s="14" t="s">
        <v>37</v>
      </c>
      <c r="I227" s="14">
        <v>1</v>
      </c>
      <c r="J227" s="140">
        <v>0.25</v>
      </c>
      <c r="K227" s="19">
        <f t="shared" si="20"/>
        <v>0</v>
      </c>
      <c r="L227" s="9">
        <v>0</v>
      </c>
      <c r="M227" s="9">
        <v>0</v>
      </c>
      <c r="N227" s="9">
        <v>0</v>
      </c>
      <c r="O227" s="18"/>
      <c r="P227" s="9">
        <v>0</v>
      </c>
      <c r="Q227" s="18"/>
      <c r="R227" s="9">
        <v>0</v>
      </c>
      <c r="S227" s="9">
        <v>0</v>
      </c>
      <c r="T227" s="19">
        <f t="shared" si="17"/>
        <v>0</v>
      </c>
      <c r="U227" s="9"/>
      <c r="V227" s="9"/>
      <c r="W227" s="9"/>
      <c r="X227" s="18"/>
      <c r="Y227" s="9"/>
      <c r="Z227" s="18"/>
      <c r="AA227" s="9"/>
      <c r="AB227" s="9"/>
      <c r="AC227" s="20">
        <v>4</v>
      </c>
      <c r="AD227" s="21"/>
      <c r="AE227" s="21"/>
      <c r="AF227" s="22"/>
      <c r="AG227" s="22"/>
      <c r="AH227" s="23"/>
      <c r="AI227" s="23"/>
      <c r="AJ227" s="32"/>
      <c r="AK227" s="33"/>
      <c r="AL227" s="26" t="s">
        <v>420</v>
      </c>
    </row>
    <row r="228" spans="1:38" ht="39" customHeight="1" x14ac:dyDescent="0.25">
      <c r="A228" s="233" t="s">
        <v>526</v>
      </c>
      <c r="B228" s="91" t="s">
        <v>508</v>
      </c>
      <c r="C228" s="91" t="s">
        <v>528</v>
      </c>
      <c r="D228" s="12">
        <v>193</v>
      </c>
      <c r="E228" s="132" t="s">
        <v>531</v>
      </c>
      <c r="F228" s="132" t="s">
        <v>532</v>
      </c>
      <c r="G228" s="14">
        <v>0</v>
      </c>
      <c r="H228" s="14" t="s">
        <v>37</v>
      </c>
      <c r="I228" s="14">
        <v>1</v>
      </c>
      <c r="J228" s="140">
        <v>0.25</v>
      </c>
      <c r="K228" s="19">
        <f t="shared" si="20"/>
        <v>0</v>
      </c>
      <c r="L228" s="9">
        <v>0</v>
      </c>
      <c r="M228" s="9">
        <v>0</v>
      </c>
      <c r="N228" s="9">
        <v>0</v>
      </c>
      <c r="O228" s="18"/>
      <c r="P228" s="9">
        <v>0</v>
      </c>
      <c r="Q228" s="18"/>
      <c r="R228" s="9">
        <v>0</v>
      </c>
      <c r="S228" s="9">
        <v>0</v>
      </c>
      <c r="T228" s="19">
        <f t="shared" si="17"/>
        <v>0</v>
      </c>
      <c r="U228" s="9"/>
      <c r="V228" s="9"/>
      <c r="W228" s="9"/>
      <c r="X228" s="18"/>
      <c r="Y228" s="9"/>
      <c r="Z228" s="18"/>
      <c r="AA228" s="9"/>
      <c r="AB228" s="9"/>
      <c r="AC228" s="20">
        <v>5</v>
      </c>
      <c r="AD228" s="21"/>
      <c r="AE228" s="21"/>
      <c r="AF228" s="22"/>
      <c r="AG228" s="22"/>
      <c r="AH228" s="23"/>
      <c r="AI228" s="23"/>
      <c r="AJ228" s="32"/>
      <c r="AK228" s="33"/>
      <c r="AL228" s="26" t="s">
        <v>420</v>
      </c>
    </row>
    <row r="229" spans="1:38" ht="39" customHeight="1" x14ac:dyDescent="0.25">
      <c r="A229" s="233" t="s">
        <v>526</v>
      </c>
      <c r="B229" s="91" t="s">
        <v>508</v>
      </c>
      <c r="C229" s="91" t="s">
        <v>528</v>
      </c>
      <c r="D229" s="12">
        <v>193</v>
      </c>
      <c r="E229" s="132" t="s">
        <v>531</v>
      </c>
      <c r="F229" s="132" t="s">
        <v>532</v>
      </c>
      <c r="G229" s="14">
        <v>0</v>
      </c>
      <c r="H229" s="14" t="s">
        <v>37</v>
      </c>
      <c r="I229" s="14">
        <v>1</v>
      </c>
      <c r="J229" s="140">
        <v>0.25</v>
      </c>
      <c r="K229" s="19">
        <f t="shared" si="20"/>
        <v>0</v>
      </c>
      <c r="L229" s="9">
        <v>0</v>
      </c>
      <c r="M229" s="9">
        <v>0</v>
      </c>
      <c r="N229" s="9">
        <v>0</v>
      </c>
      <c r="O229" s="18"/>
      <c r="P229" s="9">
        <v>0</v>
      </c>
      <c r="Q229" s="18"/>
      <c r="R229" s="9">
        <v>0</v>
      </c>
      <c r="S229" s="9">
        <v>0</v>
      </c>
      <c r="T229" s="19">
        <f t="shared" si="17"/>
        <v>0</v>
      </c>
      <c r="U229" s="9"/>
      <c r="V229" s="9"/>
      <c r="W229" s="9"/>
      <c r="X229" s="18"/>
      <c r="Y229" s="9"/>
      <c r="Z229" s="18"/>
      <c r="AA229" s="9"/>
      <c r="AB229" s="9"/>
      <c r="AC229" s="20">
        <v>6</v>
      </c>
      <c r="AD229" s="21"/>
      <c r="AE229" s="21"/>
      <c r="AF229" s="22"/>
      <c r="AG229" s="22"/>
      <c r="AH229" s="23"/>
      <c r="AI229" s="23"/>
      <c r="AJ229" s="32"/>
      <c r="AK229" s="33"/>
      <c r="AL229" s="26" t="s">
        <v>420</v>
      </c>
    </row>
    <row r="230" spans="1:38" ht="39" customHeight="1" x14ac:dyDescent="0.25">
      <c r="A230" s="233" t="s">
        <v>526</v>
      </c>
      <c r="B230" s="91" t="s">
        <v>508</v>
      </c>
      <c r="C230" s="91" t="s">
        <v>528</v>
      </c>
      <c r="D230" s="12">
        <v>194</v>
      </c>
      <c r="E230" s="132" t="s">
        <v>533</v>
      </c>
      <c r="F230" s="132" t="s">
        <v>534</v>
      </c>
      <c r="G230" s="14">
        <v>0</v>
      </c>
      <c r="H230" s="14" t="s">
        <v>37</v>
      </c>
      <c r="I230" s="14">
        <v>1</v>
      </c>
      <c r="J230" s="140">
        <v>0.25</v>
      </c>
      <c r="K230" s="19">
        <f t="shared" si="20"/>
        <v>0</v>
      </c>
      <c r="L230" s="9">
        <v>0</v>
      </c>
      <c r="M230" s="9">
        <v>0</v>
      </c>
      <c r="N230" s="9">
        <v>0</v>
      </c>
      <c r="O230" s="18"/>
      <c r="P230" s="9">
        <v>0</v>
      </c>
      <c r="Q230" s="18"/>
      <c r="R230" s="9">
        <v>0</v>
      </c>
      <c r="S230" s="9">
        <v>0</v>
      </c>
      <c r="T230" s="19">
        <f t="shared" si="17"/>
        <v>0</v>
      </c>
      <c r="U230" s="9"/>
      <c r="V230" s="9"/>
      <c r="W230" s="9"/>
      <c r="X230" s="18"/>
      <c r="Y230" s="9"/>
      <c r="Z230" s="18"/>
      <c r="AA230" s="9"/>
      <c r="AB230" s="9"/>
      <c r="AC230" s="20">
        <v>1</v>
      </c>
      <c r="AD230" s="21"/>
      <c r="AE230" s="21"/>
      <c r="AF230" s="22"/>
      <c r="AG230" s="22"/>
      <c r="AH230" s="23"/>
      <c r="AI230" s="23"/>
      <c r="AJ230" s="32"/>
      <c r="AK230" s="33"/>
      <c r="AL230" s="26" t="s">
        <v>420</v>
      </c>
    </row>
    <row r="231" spans="1:38" ht="39" customHeight="1" x14ac:dyDescent="0.25">
      <c r="A231" s="233" t="s">
        <v>526</v>
      </c>
      <c r="B231" s="91" t="s">
        <v>508</v>
      </c>
      <c r="C231" s="91" t="s">
        <v>528</v>
      </c>
      <c r="D231" s="12">
        <v>194</v>
      </c>
      <c r="E231" s="132" t="s">
        <v>533</v>
      </c>
      <c r="F231" s="132" t="s">
        <v>534</v>
      </c>
      <c r="G231" s="14">
        <v>0</v>
      </c>
      <c r="H231" s="14" t="s">
        <v>37</v>
      </c>
      <c r="I231" s="14">
        <v>1</v>
      </c>
      <c r="J231" s="140">
        <v>0.25</v>
      </c>
      <c r="K231" s="19">
        <f t="shared" si="20"/>
        <v>0</v>
      </c>
      <c r="L231" s="9">
        <v>0</v>
      </c>
      <c r="M231" s="9">
        <v>0</v>
      </c>
      <c r="N231" s="9">
        <v>0</v>
      </c>
      <c r="O231" s="18"/>
      <c r="P231" s="9">
        <v>0</v>
      </c>
      <c r="Q231" s="18"/>
      <c r="R231" s="9">
        <v>0</v>
      </c>
      <c r="S231" s="9">
        <v>0</v>
      </c>
      <c r="T231" s="19">
        <f t="shared" si="17"/>
        <v>0</v>
      </c>
      <c r="U231" s="9"/>
      <c r="V231" s="9"/>
      <c r="W231" s="9"/>
      <c r="X231" s="18"/>
      <c r="Y231" s="9"/>
      <c r="Z231" s="18"/>
      <c r="AA231" s="9"/>
      <c r="AB231" s="9"/>
      <c r="AC231" s="20">
        <v>2</v>
      </c>
      <c r="AD231" s="21"/>
      <c r="AE231" s="21"/>
      <c r="AF231" s="22"/>
      <c r="AG231" s="22"/>
      <c r="AH231" s="23"/>
      <c r="AI231" s="23"/>
      <c r="AJ231" s="32"/>
      <c r="AK231" s="33"/>
      <c r="AL231" s="26" t="s">
        <v>420</v>
      </c>
    </row>
    <row r="232" spans="1:38" ht="39" customHeight="1" x14ac:dyDescent="0.25">
      <c r="A232" s="233" t="s">
        <v>526</v>
      </c>
      <c r="B232" s="91" t="s">
        <v>508</v>
      </c>
      <c r="C232" s="91" t="s">
        <v>528</v>
      </c>
      <c r="D232" s="12">
        <v>194</v>
      </c>
      <c r="E232" s="132" t="s">
        <v>533</v>
      </c>
      <c r="F232" s="132" t="s">
        <v>534</v>
      </c>
      <c r="G232" s="14">
        <v>0</v>
      </c>
      <c r="H232" s="14" t="s">
        <v>37</v>
      </c>
      <c r="I232" s="14">
        <v>1</v>
      </c>
      <c r="J232" s="140">
        <v>0.25</v>
      </c>
      <c r="K232" s="19">
        <f t="shared" si="20"/>
        <v>0</v>
      </c>
      <c r="L232" s="9">
        <v>0</v>
      </c>
      <c r="M232" s="9">
        <v>0</v>
      </c>
      <c r="N232" s="9">
        <v>0</v>
      </c>
      <c r="O232" s="18"/>
      <c r="P232" s="9">
        <v>0</v>
      </c>
      <c r="Q232" s="18"/>
      <c r="R232" s="9">
        <v>0</v>
      </c>
      <c r="S232" s="9">
        <v>0</v>
      </c>
      <c r="T232" s="19">
        <f t="shared" si="17"/>
        <v>0</v>
      </c>
      <c r="U232" s="9"/>
      <c r="V232" s="9"/>
      <c r="W232" s="9"/>
      <c r="X232" s="18"/>
      <c r="Y232" s="9"/>
      <c r="Z232" s="18"/>
      <c r="AA232" s="9"/>
      <c r="AB232" s="9"/>
      <c r="AC232" s="20">
        <v>3</v>
      </c>
      <c r="AD232" s="21"/>
      <c r="AE232" s="21"/>
      <c r="AF232" s="22"/>
      <c r="AG232" s="22"/>
      <c r="AH232" s="23"/>
      <c r="AI232" s="23"/>
      <c r="AJ232" s="32"/>
      <c r="AK232" s="33"/>
      <c r="AL232" s="26" t="s">
        <v>420</v>
      </c>
    </row>
    <row r="233" spans="1:38" ht="39" customHeight="1" x14ac:dyDescent="0.25">
      <c r="A233" s="233" t="s">
        <v>526</v>
      </c>
      <c r="B233" s="91" t="s">
        <v>508</v>
      </c>
      <c r="C233" s="91" t="s">
        <v>528</v>
      </c>
      <c r="D233" s="12">
        <v>194</v>
      </c>
      <c r="E233" s="132" t="s">
        <v>533</v>
      </c>
      <c r="F233" s="132" t="s">
        <v>534</v>
      </c>
      <c r="G233" s="14">
        <v>0</v>
      </c>
      <c r="H233" s="14" t="s">
        <v>37</v>
      </c>
      <c r="I233" s="14">
        <v>1</v>
      </c>
      <c r="J233" s="140">
        <v>0.25</v>
      </c>
      <c r="K233" s="19">
        <f t="shared" si="20"/>
        <v>0</v>
      </c>
      <c r="L233" s="9">
        <v>0</v>
      </c>
      <c r="M233" s="9">
        <v>0</v>
      </c>
      <c r="N233" s="9">
        <v>0</v>
      </c>
      <c r="O233" s="18"/>
      <c r="P233" s="9">
        <v>0</v>
      </c>
      <c r="Q233" s="18"/>
      <c r="R233" s="9">
        <v>0</v>
      </c>
      <c r="S233" s="9">
        <v>0</v>
      </c>
      <c r="T233" s="19">
        <f t="shared" si="17"/>
        <v>0</v>
      </c>
      <c r="U233" s="9"/>
      <c r="V233" s="9"/>
      <c r="W233" s="9"/>
      <c r="X233" s="18"/>
      <c r="Y233" s="9"/>
      <c r="Z233" s="18"/>
      <c r="AA233" s="9"/>
      <c r="AB233" s="9"/>
      <c r="AC233" s="20">
        <v>4</v>
      </c>
      <c r="AD233" s="21"/>
      <c r="AE233" s="21"/>
      <c r="AF233" s="22"/>
      <c r="AG233" s="22"/>
      <c r="AH233" s="23"/>
      <c r="AI233" s="23"/>
      <c r="AJ233" s="32"/>
      <c r="AK233" s="33"/>
      <c r="AL233" s="26" t="s">
        <v>420</v>
      </c>
    </row>
    <row r="234" spans="1:38" ht="39" customHeight="1" x14ac:dyDescent="0.25">
      <c r="A234" s="233" t="s">
        <v>526</v>
      </c>
      <c r="B234" s="91" t="s">
        <v>508</v>
      </c>
      <c r="C234" s="91" t="s">
        <v>528</v>
      </c>
      <c r="D234" s="12">
        <v>194</v>
      </c>
      <c r="E234" s="132" t="s">
        <v>533</v>
      </c>
      <c r="F234" s="132" t="s">
        <v>534</v>
      </c>
      <c r="G234" s="14">
        <v>0</v>
      </c>
      <c r="H234" s="14" t="s">
        <v>37</v>
      </c>
      <c r="I234" s="14">
        <v>1</v>
      </c>
      <c r="J234" s="140">
        <v>0.25</v>
      </c>
      <c r="K234" s="19">
        <f t="shared" si="20"/>
        <v>0</v>
      </c>
      <c r="L234" s="9">
        <v>0</v>
      </c>
      <c r="M234" s="9">
        <v>0</v>
      </c>
      <c r="N234" s="9">
        <v>0</v>
      </c>
      <c r="O234" s="18"/>
      <c r="P234" s="9">
        <v>0</v>
      </c>
      <c r="Q234" s="18"/>
      <c r="R234" s="9">
        <v>0</v>
      </c>
      <c r="S234" s="9">
        <v>0</v>
      </c>
      <c r="T234" s="19">
        <f t="shared" si="17"/>
        <v>0</v>
      </c>
      <c r="U234" s="9"/>
      <c r="V234" s="9"/>
      <c r="W234" s="9"/>
      <c r="X234" s="18"/>
      <c r="Y234" s="9"/>
      <c r="Z234" s="18"/>
      <c r="AA234" s="9"/>
      <c r="AB234" s="9"/>
      <c r="AC234" s="20">
        <v>5</v>
      </c>
      <c r="AD234" s="21"/>
      <c r="AE234" s="21"/>
      <c r="AF234" s="22"/>
      <c r="AG234" s="22"/>
      <c r="AH234" s="23"/>
      <c r="AI234" s="23"/>
      <c r="AJ234" s="32"/>
      <c r="AK234" s="33"/>
      <c r="AL234" s="26" t="s">
        <v>420</v>
      </c>
    </row>
    <row r="235" spans="1:38" ht="39" customHeight="1" x14ac:dyDescent="0.25">
      <c r="A235" s="233" t="s">
        <v>526</v>
      </c>
      <c r="B235" s="91" t="s">
        <v>508</v>
      </c>
      <c r="C235" s="91" t="s">
        <v>528</v>
      </c>
      <c r="D235" s="12">
        <v>194</v>
      </c>
      <c r="E235" s="132" t="s">
        <v>533</v>
      </c>
      <c r="F235" s="132" t="s">
        <v>534</v>
      </c>
      <c r="G235" s="14">
        <v>0</v>
      </c>
      <c r="H235" s="14" t="s">
        <v>37</v>
      </c>
      <c r="I235" s="14">
        <v>1</v>
      </c>
      <c r="J235" s="140">
        <v>0.25</v>
      </c>
      <c r="K235" s="19">
        <f t="shared" si="20"/>
        <v>0</v>
      </c>
      <c r="L235" s="9">
        <v>0</v>
      </c>
      <c r="M235" s="9">
        <v>0</v>
      </c>
      <c r="N235" s="9">
        <v>0</v>
      </c>
      <c r="O235" s="18"/>
      <c r="P235" s="9">
        <v>0</v>
      </c>
      <c r="Q235" s="18"/>
      <c r="R235" s="9">
        <v>0</v>
      </c>
      <c r="S235" s="9">
        <v>0</v>
      </c>
      <c r="T235" s="19">
        <f t="shared" si="17"/>
        <v>0</v>
      </c>
      <c r="U235" s="9"/>
      <c r="V235" s="9"/>
      <c r="W235" s="9"/>
      <c r="X235" s="18"/>
      <c r="Y235" s="9"/>
      <c r="Z235" s="18"/>
      <c r="AA235" s="9"/>
      <c r="AB235" s="9"/>
      <c r="AC235" s="20">
        <v>6</v>
      </c>
      <c r="AD235" s="21"/>
      <c r="AE235" s="21"/>
      <c r="AF235" s="22"/>
      <c r="AG235" s="22"/>
      <c r="AH235" s="23"/>
      <c r="AI235" s="23"/>
      <c r="AJ235" s="32"/>
      <c r="AK235" s="33"/>
      <c r="AL235" s="26" t="s">
        <v>420</v>
      </c>
    </row>
    <row r="236" spans="1:38" ht="39" customHeight="1" x14ac:dyDescent="0.25">
      <c r="A236" s="233" t="s">
        <v>526</v>
      </c>
      <c r="B236" s="91" t="s">
        <v>508</v>
      </c>
      <c r="C236" s="91" t="s">
        <v>528</v>
      </c>
      <c r="D236" s="12">
        <v>195</v>
      </c>
      <c r="E236" s="132" t="s">
        <v>535</v>
      </c>
      <c r="F236" s="132" t="s">
        <v>536</v>
      </c>
      <c r="G236" s="14">
        <v>0</v>
      </c>
      <c r="H236" s="14" t="s">
        <v>37</v>
      </c>
      <c r="I236" s="14">
        <v>1</v>
      </c>
      <c r="J236" s="140">
        <v>0.5</v>
      </c>
      <c r="K236" s="19">
        <f t="shared" si="20"/>
        <v>23000000</v>
      </c>
      <c r="L236" s="9">
        <v>23000000</v>
      </c>
      <c r="M236" s="9">
        <v>0</v>
      </c>
      <c r="N236" s="9">
        <v>0</v>
      </c>
      <c r="O236" s="18"/>
      <c r="P236" s="9">
        <v>0</v>
      </c>
      <c r="Q236" s="18"/>
      <c r="R236" s="9">
        <v>0</v>
      </c>
      <c r="S236" s="9">
        <v>0</v>
      </c>
      <c r="T236" s="19">
        <f t="shared" si="17"/>
        <v>20866666</v>
      </c>
      <c r="U236" s="141">
        <v>20866666</v>
      </c>
      <c r="V236" s="141"/>
      <c r="W236" s="141"/>
      <c r="X236" s="141"/>
      <c r="Y236" s="141"/>
      <c r="Z236" s="141"/>
      <c r="AA236" s="141"/>
      <c r="AB236" s="141"/>
      <c r="AC236" s="20">
        <v>1</v>
      </c>
      <c r="AD236" s="21" t="s">
        <v>537</v>
      </c>
      <c r="AE236" s="21" t="s">
        <v>113</v>
      </c>
      <c r="AF236" s="22">
        <v>100</v>
      </c>
      <c r="AG236" s="22">
        <v>40</v>
      </c>
      <c r="AH236" s="23">
        <v>43466</v>
      </c>
      <c r="AI236" s="23">
        <v>43830</v>
      </c>
      <c r="AJ236" s="32">
        <v>22000000</v>
      </c>
      <c r="AK236" s="33">
        <v>20866666</v>
      </c>
      <c r="AL236" s="26" t="s">
        <v>420</v>
      </c>
    </row>
    <row r="237" spans="1:38" ht="39" customHeight="1" x14ac:dyDescent="0.25">
      <c r="A237" s="233" t="s">
        <v>526</v>
      </c>
      <c r="B237" s="91" t="s">
        <v>508</v>
      </c>
      <c r="C237" s="91" t="s">
        <v>528</v>
      </c>
      <c r="D237" s="12">
        <v>195</v>
      </c>
      <c r="E237" s="132" t="s">
        <v>535</v>
      </c>
      <c r="F237" s="132" t="s">
        <v>536</v>
      </c>
      <c r="G237" s="14">
        <v>0</v>
      </c>
      <c r="H237" s="14" t="s">
        <v>37</v>
      </c>
      <c r="I237" s="14">
        <v>1</v>
      </c>
      <c r="J237" s="140">
        <v>0.5</v>
      </c>
      <c r="K237" s="19">
        <f t="shared" si="20"/>
        <v>0</v>
      </c>
      <c r="L237" s="9">
        <v>0</v>
      </c>
      <c r="M237" s="9">
        <v>0</v>
      </c>
      <c r="N237" s="9">
        <v>0</v>
      </c>
      <c r="O237" s="18"/>
      <c r="P237" s="9">
        <v>0</v>
      </c>
      <c r="Q237" s="18"/>
      <c r="R237" s="9">
        <v>0</v>
      </c>
      <c r="S237" s="9">
        <v>0</v>
      </c>
      <c r="T237" s="19">
        <f t="shared" si="17"/>
        <v>0</v>
      </c>
      <c r="U237" s="9"/>
      <c r="V237" s="9"/>
      <c r="W237" s="9"/>
      <c r="X237" s="18"/>
      <c r="Y237" s="9"/>
      <c r="Z237" s="18"/>
      <c r="AA237" s="9"/>
      <c r="AB237" s="9"/>
      <c r="AC237" s="20">
        <v>2</v>
      </c>
      <c r="AD237" s="21" t="s">
        <v>181</v>
      </c>
      <c r="AE237" s="21"/>
      <c r="AF237" s="22"/>
      <c r="AG237" s="22"/>
      <c r="AH237" s="23"/>
      <c r="AI237" s="23"/>
      <c r="AJ237" s="32">
        <v>1000000</v>
      </c>
      <c r="AK237" s="33"/>
      <c r="AL237" s="26" t="s">
        <v>420</v>
      </c>
    </row>
    <row r="238" spans="1:38" ht="39" customHeight="1" x14ac:dyDescent="0.25">
      <c r="A238" s="233" t="s">
        <v>526</v>
      </c>
      <c r="B238" s="91" t="s">
        <v>508</v>
      </c>
      <c r="C238" s="91" t="s">
        <v>528</v>
      </c>
      <c r="D238" s="12">
        <v>195</v>
      </c>
      <c r="E238" s="132" t="s">
        <v>535</v>
      </c>
      <c r="F238" s="132" t="s">
        <v>536</v>
      </c>
      <c r="G238" s="14">
        <v>0</v>
      </c>
      <c r="H238" s="14" t="s">
        <v>37</v>
      </c>
      <c r="I238" s="14">
        <v>1</v>
      </c>
      <c r="J238" s="140">
        <v>0.5</v>
      </c>
      <c r="K238" s="19">
        <f t="shared" si="20"/>
        <v>0</v>
      </c>
      <c r="L238" s="9">
        <v>0</v>
      </c>
      <c r="M238" s="9">
        <v>0</v>
      </c>
      <c r="N238" s="9">
        <v>0</v>
      </c>
      <c r="O238" s="18"/>
      <c r="P238" s="9">
        <v>0</v>
      </c>
      <c r="Q238" s="18"/>
      <c r="R238" s="9">
        <v>0</v>
      </c>
      <c r="S238" s="9">
        <v>0</v>
      </c>
      <c r="T238" s="19">
        <f t="shared" si="17"/>
        <v>0</v>
      </c>
      <c r="U238" s="9"/>
      <c r="V238" s="9"/>
      <c r="W238" s="9"/>
      <c r="X238" s="18"/>
      <c r="Y238" s="9"/>
      <c r="Z238" s="18"/>
      <c r="AA238" s="9"/>
      <c r="AB238" s="9"/>
      <c r="AC238" s="20">
        <v>3</v>
      </c>
      <c r="AD238" s="21"/>
      <c r="AE238" s="21"/>
      <c r="AF238" s="22"/>
      <c r="AG238" s="22"/>
      <c r="AH238" s="23"/>
      <c r="AI238" s="23"/>
      <c r="AJ238" s="32"/>
      <c r="AK238" s="33"/>
      <c r="AL238" s="26" t="s">
        <v>420</v>
      </c>
    </row>
    <row r="239" spans="1:38" ht="39" customHeight="1" x14ac:dyDescent="0.25">
      <c r="A239" s="233" t="s">
        <v>526</v>
      </c>
      <c r="B239" s="91" t="s">
        <v>508</v>
      </c>
      <c r="C239" s="91" t="s">
        <v>528</v>
      </c>
      <c r="D239" s="12">
        <v>195</v>
      </c>
      <c r="E239" s="132" t="s">
        <v>535</v>
      </c>
      <c r="F239" s="132" t="s">
        <v>536</v>
      </c>
      <c r="G239" s="14">
        <v>0</v>
      </c>
      <c r="H239" s="14" t="s">
        <v>37</v>
      </c>
      <c r="I239" s="14">
        <v>1</v>
      </c>
      <c r="J239" s="140">
        <v>0.5</v>
      </c>
      <c r="K239" s="19">
        <f t="shared" si="20"/>
        <v>0</v>
      </c>
      <c r="L239" s="9">
        <v>0</v>
      </c>
      <c r="M239" s="9">
        <v>0</v>
      </c>
      <c r="N239" s="9">
        <v>0</v>
      </c>
      <c r="O239" s="18"/>
      <c r="P239" s="9">
        <v>0</v>
      </c>
      <c r="Q239" s="18"/>
      <c r="R239" s="9">
        <v>0</v>
      </c>
      <c r="S239" s="9">
        <v>0</v>
      </c>
      <c r="T239" s="19">
        <f t="shared" si="17"/>
        <v>0</v>
      </c>
      <c r="U239" s="9"/>
      <c r="V239" s="9"/>
      <c r="W239" s="9"/>
      <c r="X239" s="18"/>
      <c r="Y239" s="9"/>
      <c r="Z239" s="18"/>
      <c r="AA239" s="9"/>
      <c r="AB239" s="9"/>
      <c r="AC239" s="20">
        <v>4</v>
      </c>
      <c r="AD239" s="21"/>
      <c r="AE239" s="21"/>
      <c r="AF239" s="22"/>
      <c r="AG239" s="22"/>
      <c r="AH239" s="23"/>
      <c r="AI239" s="23"/>
      <c r="AJ239" s="32"/>
      <c r="AK239" s="33"/>
      <c r="AL239" s="26" t="s">
        <v>420</v>
      </c>
    </row>
    <row r="240" spans="1:38" ht="39" customHeight="1" x14ac:dyDescent="0.25">
      <c r="A240" s="233" t="s">
        <v>526</v>
      </c>
      <c r="B240" s="91" t="s">
        <v>508</v>
      </c>
      <c r="C240" s="91" t="s">
        <v>528</v>
      </c>
      <c r="D240" s="12">
        <v>195</v>
      </c>
      <c r="E240" s="132" t="s">
        <v>535</v>
      </c>
      <c r="F240" s="132" t="s">
        <v>536</v>
      </c>
      <c r="G240" s="14">
        <v>0</v>
      </c>
      <c r="H240" s="14" t="s">
        <v>37</v>
      </c>
      <c r="I240" s="14">
        <v>1</v>
      </c>
      <c r="J240" s="140">
        <v>0.5</v>
      </c>
      <c r="K240" s="19">
        <f t="shared" si="20"/>
        <v>0</v>
      </c>
      <c r="L240" s="9">
        <v>0</v>
      </c>
      <c r="M240" s="9">
        <v>0</v>
      </c>
      <c r="N240" s="9">
        <v>0</v>
      </c>
      <c r="O240" s="18"/>
      <c r="P240" s="9">
        <v>0</v>
      </c>
      <c r="Q240" s="18"/>
      <c r="R240" s="9">
        <v>0</v>
      </c>
      <c r="S240" s="9">
        <v>0</v>
      </c>
      <c r="T240" s="19">
        <f t="shared" si="17"/>
        <v>0</v>
      </c>
      <c r="U240" s="9"/>
      <c r="V240" s="9"/>
      <c r="W240" s="9"/>
      <c r="X240" s="18"/>
      <c r="Y240" s="9"/>
      <c r="Z240" s="18"/>
      <c r="AA240" s="9"/>
      <c r="AB240" s="9"/>
      <c r="AC240" s="20">
        <v>5</v>
      </c>
      <c r="AD240" s="21"/>
      <c r="AE240" s="21"/>
      <c r="AF240" s="22"/>
      <c r="AG240" s="22"/>
      <c r="AH240" s="23"/>
      <c r="AI240" s="23"/>
      <c r="AJ240" s="32"/>
      <c r="AK240" s="33"/>
      <c r="AL240" s="26" t="s">
        <v>420</v>
      </c>
    </row>
    <row r="241" spans="1:40" ht="39" customHeight="1" x14ac:dyDescent="0.25">
      <c r="A241" s="233" t="s">
        <v>526</v>
      </c>
      <c r="B241" s="91" t="s">
        <v>508</v>
      </c>
      <c r="C241" s="91" t="s">
        <v>528</v>
      </c>
      <c r="D241" s="12">
        <v>195</v>
      </c>
      <c r="E241" s="132" t="s">
        <v>535</v>
      </c>
      <c r="F241" s="132" t="s">
        <v>536</v>
      </c>
      <c r="G241" s="14">
        <v>0</v>
      </c>
      <c r="H241" s="14" t="s">
        <v>37</v>
      </c>
      <c r="I241" s="14">
        <v>1</v>
      </c>
      <c r="J241" s="140">
        <v>0.5</v>
      </c>
      <c r="K241" s="19">
        <f t="shared" si="20"/>
        <v>0</v>
      </c>
      <c r="L241" s="9">
        <v>0</v>
      </c>
      <c r="M241" s="9">
        <v>0</v>
      </c>
      <c r="N241" s="9">
        <v>0</v>
      </c>
      <c r="O241" s="18"/>
      <c r="P241" s="9">
        <v>0</v>
      </c>
      <c r="Q241" s="18"/>
      <c r="R241" s="9">
        <v>0</v>
      </c>
      <c r="S241" s="9">
        <v>0</v>
      </c>
      <c r="T241" s="19">
        <f t="shared" si="17"/>
        <v>0</v>
      </c>
      <c r="U241" s="9"/>
      <c r="V241" s="9"/>
      <c r="W241" s="9"/>
      <c r="X241" s="18"/>
      <c r="Y241" s="9"/>
      <c r="Z241" s="18"/>
      <c r="AA241" s="9"/>
      <c r="AB241" s="9"/>
      <c r="AC241" s="20">
        <v>6</v>
      </c>
      <c r="AD241" s="21"/>
      <c r="AE241" s="21"/>
      <c r="AF241" s="22"/>
      <c r="AG241" s="22"/>
      <c r="AH241" s="23"/>
      <c r="AI241" s="23"/>
      <c r="AJ241" s="32"/>
      <c r="AK241" s="33"/>
      <c r="AL241" s="26" t="s">
        <v>420</v>
      </c>
    </row>
    <row r="242" spans="1:40" ht="39" customHeight="1" x14ac:dyDescent="0.25">
      <c r="A242" s="233" t="s">
        <v>526</v>
      </c>
      <c r="B242" s="111" t="s">
        <v>538</v>
      </c>
      <c r="C242" s="111" t="s">
        <v>539</v>
      </c>
      <c r="D242" s="12">
        <v>197</v>
      </c>
      <c r="E242" s="111" t="s">
        <v>540</v>
      </c>
      <c r="F242" s="111" t="s">
        <v>541</v>
      </c>
      <c r="G242" s="96">
        <v>0</v>
      </c>
      <c r="H242" s="96" t="s">
        <v>43</v>
      </c>
      <c r="I242" s="96">
        <v>1</v>
      </c>
      <c r="J242" s="142">
        <v>1</v>
      </c>
      <c r="K242" s="19">
        <f>+L242+M242+N242+P242+Q242+R242+S242</f>
        <v>0</v>
      </c>
      <c r="L242" s="9">
        <v>0</v>
      </c>
      <c r="M242" s="9">
        <v>0</v>
      </c>
      <c r="N242" s="9">
        <v>0</v>
      </c>
      <c r="O242" s="18"/>
      <c r="P242" s="9">
        <v>0</v>
      </c>
      <c r="Q242" s="18"/>
      <c r="R242" s="9">
        <v>0</v>
      </c>
      <c r="S242" s="9">
        <v>0</v>
      </c>
      <c r="T242" s="19">
        <f>+U242+V242+W242+Y242+Z242+AA242+AB242</f>
        <v>0</v>
      </c>
      <c r="U242" s="9"/>
      <c r="V242" s="9"/>
      <c r="W242" s="9"/>
      <c r="X242" s="18"/>
      <c r="Y242" s="9"/>
      <c r="Z242" s="18"/>
      <c r="AA242" s="9"/>
      <c r="AB242" s="9"/>
      <c r="AC242" s="20">
        <v>1</v>
      </c>
      <c r="AD242" s="21"/>
      <c r="AE242" s="21"/>
      <c r="AF242" s="22"/>
      <c r="AG242" s="22"/>
      <c r="AH242" s="23"/>
      <c r="AI242" s="23"/>
      <c r="AJ242" s="32"/>
      <c r="AK242" s="33"/>
      <c r="AL242" s="26" t="s">
        <v>63</v>
      </c>
    </row>
    <row r="243" spans="1:40" s="57" customFormat="1" ht="39" customHeight="1" x14ac:dyDescent="0.25">
      <c r="A243" s="233" t="s">
        <v>526</v>
      </c>
      <c r="B243" s="41" t="s">
        <v>426</v>
      </c>
      <c r="C243" s="41" t="s">
        <v>539</v>
      </c>
      <c r="D243" s="133">
        <v>198</v>
      </c>
      <c r="E243" s="143" t="s">
        <v>542</v>
      </c>
      <c r="F243" s="41" t="s">
        <v>543</v>
      </c>
      <c r="G243" s="141">
        <v>5</v>
      </c>
      <c r="H243" s="141" t="s">
        <v>43</v>
      </c>
      <c r="I243" s="141">
        <v>5</v>
      </c>
      <c r="J243" s="16">
        <v>5</v>
      </c>
      <c r="K243" s="19">
        <f>+L243+M243+N243+P243+Q243+R243+S243</f>
        <v>0</v>
      </c>
      <c r="L243" s="10">
        <v>0</v>
      </c>
      <c r="M243" s="10">
        <v>0</v>
      </c>
      <c r="N243" s="10">
        <v>0</v>
      </c>
      <c r="O243" s="124"/>
      <c r="P243" s="10">
        <v>0</v>
      </c>
      <c r="Q243" s="124"/>
      <c r="R243" s="10">
        <v>0</v>
      </c>
      <c r="S243" s="10">
        <v>0</v>
      </c>
      <c r="T243" s="19">
        <f>+U243+V243+W243+Y243+Z243+AA243+AB243</f>
        <v>0</v>
      </c>
      <c r="U243" s="10"/>
      <c r="V243" s="10"/>
      <c r="W243" s="10"/>
      <c r="X243" s="124"/>
      <c r="Y243" s="10"/>
      <c r="Z243" s="124"/>
      <c r="AA243" s="10"/>
      <c r="AB243" s="10"/>
      <c r="AC243" s="20">
        <v>1</v>
      </c>
      <c r="AD243" s="21"/>
      <c r="AE243" s="21"/>
      <c r="AF243" s="22"/>
      <c r="AG243" s="22"/>
      <c r="AH243" s="23"/>
      <c r="AI243" s="23"/>
      <c r="AJ243" s="32"/>
      <c r="AK243" s="33"/>
      <c r="AL243" s="144" t="s">
        <v>431</v>
      </c>
      <c r="AN243" s="137"/>
    </row>
    <row r="244" spans="1:40" s="57" customFormat="1" ht="39" customHeight="1" x14ac:dyDescent="0.25">
      <c r="A244" s="233" t="s">
        <v>526</v>
      </c>
      <c r="B244" s="41" t="s">
        <v>426</v>
      </c>
      <c r="C244" s="41" t="s">
        <v>539</v>
      </c>
      <c r="D244" s="133">
        <v>199</v>
      </c>
      <c r="E244" s="143" t="s">
        <v>544</v>
      </c>
      <c r="F244" s="41" t="s">
        <v>545</v>
      </c>
      <c r="G244" s="141">
        <v>257</v>
      </c>
      <c r="H244" s="141" t="s">
        <v>43</v>
      </c>
      <c r="I244" s="141">
        <v>500</v>
      </c>
      <c r="J244" s="16">
        <v>500</v>
      </c>
      <c r="K244" s="19">
        <f>+L244+M244+N244+P244+Q244+R244+S244</f>
        <v>0</v>
      </c>
      <c r="L244" s="10">
        <v>0</v>
      </c>
      <c r="M244" s="10">
        <v>0</v>
      </c>
      <c r="N244" s="10">
        <v>0</v>
      </c>
      <c r="O244" s="124"/>
      <c r="P244" s="10">
        <v>0</v>
      </c>
      <c r="Q244" s="124"/>
      <c r="R244" s="10">
        <v>0</v>
      </c>
      <c r="S244" s="10">
        <v>0</v>
      </c>
      <c r="T244" s="19">
        <f>+U244+V244+W244+Y244+Z244+AA244+AB244</f>
        <v>0</v>
      </c>
      <c r="U244" s="10"/>
      <c r="V244" s="10"/>
      <c r="W244" s="10"/>
      <c r="X244" s="124"/>
      <c r="Y244" s="10"/>
      <c r="Z244" s="124"/>
      <c r="AA244" s="10"/>
      <c r="AB244" s="10"/>
      <c r="AC244" s="20">
        <v>1</v>
      </c>
      <c r="AD244" s="21"/>
      <c r="AE244" s="21"/>
      <c r="AF244" s="22"/>
      <c r="AG244" s="22"/>
      <c r="AH244" s="23"/>
      <c r="AI244" s="23"/>
      <c r="AJ244" s="32"/>
      <c r="AK244" s="33"/>
      <c r="AL244" s="144" t="s">
        <v>431</v>
      </c>
      <c r="AN244" s="137"/>
    </row>
    <row r="245" spans="1:40" ht="39" customHeight="1" x14ac:dyDescent="0.25">
      <c r="A245" s="233" t="s">
        <v>526</v>
      </c>
      <c r="B245" s="111" t="s">
        <v>303</v>
      </c>
      <c r="C245" s="111" t="s">
        <v>539</v>
      </c>
      <c r="D245" s="12">
        <v>201</v>
      </c>
      <c r="E245" s="111" t="s">
        <v>546</v>
      </c>
      <c r="F245" s="111" t="s">
        <v>547</v>
      </c>
      <c r="G245" s="96">
        <v>10</v>
      </c>
      <c r="H245" s="96" t="s">
        <v>37</v>
      </c>
      <c r="I245" s="96">
        <v>2</v>
      </c>
      <c r="J245" s="142">
        <v>1</v>
      </c>
      <c r="K245" s="19">
        <f>+L245+M245+N245+P245+Q245+R245+S245</f>
        <v>0</v>
      </c>
      <c r="L245" s="9">
        <v>0</v>
      </c>
      <c r="M245" s="9">
        <v>0</v>
      </c>
      <c r="N245" s="9">
        <v>0</v>
      </c>
      <c r="O245" s="18"/>
      <c r="P245" s="9">
        <v>0</v>
      </c>
      <c r="Q245" s="18"/>
      <c r="R245" s="9">
        <v>0</v>
      </c>
      <c r="S245" s="9">
        <v>0</v>
      </c>
      <c r="T245" s="19">
        <f>+U245+V245+W245+Y245+Z245+AA245+AB245</f>
        <v>0</v>
      </c>
      <c r="U245" s="9"/>
      <c r="V245" s="9"/>
      <c r="W245" s="9"/>
      <c r="X245" s="18"/>
      <c r="Y245" s="9"/>
      <c r="Z245" s="18"/>
      <c r="AA245" s="9"/>
      <c r="AB245" s="9"/>
      <c r="AC245" s="20">
        <v>1</v>
      </c>
      <c r="AD245" s="21"/>
      <c r="AE245" s="21"/>
      <c r="AF245" s="22"/>
      <c r="AG245" s="22"/>
      <c r="AH245" s="23"/>
      <c r="AI245" s="23"/>
      <c r="AJ245" s="32"/>
      <c r="AK245" s="33"/>
      <c r="AL245" s="26" t="s">
        <v>63</v>
      </c>
    </row>
    <row r="246" spans="1:40" ht="39" customHeight="1" x14ac:dyDescent="0.25">
      <c r="A246" s="233" t="s">
        <v>526</v>
      </c>
      <c r="B246" s="91" t="s">
        <v>508</v>
      </c>
      <c r="C246" s="91" t="s">
        <v>548</v>
      </c>
      <c r="D246" s="12">
        <v>203</v>
      </c>
      <c r="E246" s="91" t="s">
        <v>549</v>
      </c>
      <c r="F246" s="91" t="s">
        <v>550</v>
      </c>
      <c r="G246" s="14">
        <v>0</v>
      </c>
      <c r="H246" s="14" t="s">
        <v>37</v>
      </c>
      <c r="I246" s="14">
        <v>2</v>
      </c>
      <c r="J246" s="16">
        <v>0</v>
      </c>
      <c r="K246" s="19">
        <f t="shared" si="20"/>
        <v>0</v>
      </c>
      <c r="L246" s="9">
        <v>0</v>
      </c>
      <c r="M246" s="9">
        <v>0</v>
      </c>
      <c r="N246" s="9">
        <v>0</v>
      </c>
      <c r="O246" s="18"/>
      <c r="P246" s="9">
        <v>0</v>
      </c>
      <c r="Q246" s="18"/>
      <c r="R246" s="9">
        <v>0</v>
      </c>
      <c r="S246" s="9">
        <v>0</v>
      </c>
      <c r="T246" s="19">
        <f t="shared" si="17"/>
        <v>0</v>
      </c>
      <c r="U246" s="9"/>
      <c r="V246" s="9"/>
      <c r="W246" s="9"/>
      <c r="X246" s="18"/>
      <c r="Y246" s="9"/>
      <c r="Z246" s="18"/>
      <c r="AA246" s="9"/>
      <c r="AB246" s="9"/>
      <c r="AC246" s="20">
        <v>1</v>
      </c>
      <c r="AD246" s="21"/>
      <c r="AE246" s="21"/>
      <c r="AF246" s="22"/>
      <c r="AG246" s="22"/>
      <c r="AH246" s="23"/>
      <c r="AI246" s="23"/>
      <c r="AJ246" s="32"/>
      <c r="AK246" s="33"/>
      <c r="AL246" s="26" t="s">
        <v>420</v>
      </c>
    </row>
    <row r="247" spans="1:40" ht="39" customHeight="1" x14ac:dyDescent="0.25">
      <c r="A247" s="233" t="s">
        <v>526</v>
      </c>
      <c r="B247" s="91" t="s">
        <v>508</v>
      </c>
      <c r="C247" s="91" t="s">
        <v>548</v>
      </c>
      <c r="D247" s="12">
        <v>203</v>
      </c>
      <c r="E247" s="91" t="s">
        <v>549</v>
      </c>
      <c r="F247" s="91" t="s">
        <v>550</v>
      </c>
      <c r="G247" s="14">
        <v>0</v>
      </c>
      <c r="H247" s="14" t="s">
        <v>37</v>
      </c>
      <c r="I247" s="14">
        <v>2</v>
      </c>
      <c r="J247" s="16">
        <v>0</v>
      </c>
      <c r="K247" s="19">
        <f t="shared" si="20"/>
        <v>0</v>
      </c>
      <c r="L247" s="9">
        <v>0</v>
      </c>
      <c r="M247" s="9">
        <v>0</v>
      </c>
      <c r="N247" s="9">
        <v>0</v>
      </c>
      <c r="O247" s="18"/>
      <c r="P247" s="9">
        <v>0</v>
      </c>
      <c r="Q247" s="18"/>
      <c r="R247" s="9">
        <v>0</v>
      </c>
      <c r="S247" s="9">
        <v>0</v>
      </c>
      <c r="T247" s="19">
        <f t="shared" si="17"/>
        <v>0</v>
      </c>
      <c r="U247" s="9"/>
      <c r="V247" s="9"/>
      <c r="W247" s="9"/>
      <c r="X247" s="18"/>
      <c r="Y247" s="9"/>
      <c r="Z247" s="18"/>
      <c r="AA247" s="9"/>
      <c r="AB247" s="9"/>
      <c r="AC247" s="20">
        <v>2</v>
      </c>
      <c r="AD247" s="21"/>
      <c r="AE247" s="21"/>
      <c r="AF247" s="22"/>
      <c r="AG247" s="22"/>
      <c r="AH247" s="23"/>
      <c r="AI247" s="23"/>
      <c r="AJ247" s="32"/>
      <c r="AK247" s="33"/>
      <c r="AL247" s="26" t="s">
        <v>420</v>
      </c>
    </row>
    <row r="248" spans="1:40" ht="39" customHeight="1" x14ac:dyDescent="0.25">
      <c r="A248" s="233" t="s">
        <v>526</v>
      </c>
      <c r="B248" s="91" t="s">
        <v>508</v>
      </c>
      <c r="C248" s="91" t="s">
        <v>548</v>
      </c>
      <c r="D248" s="12">
        <v>203</v>
      </c>
      <c r="E248" s="91" t="s">
        <v>549</v>
      </c>
      <c r="F248" s="91" t="s">
        <v>550</v>
      </c>
      <c r="G248" s="14">
        <v>0</v>
      </c>
      <c r="H248" s="14" t="s">
        <v>37</v>
      </c>
      <c r="I248" s="14">
        <v>2</v>
      </c>
      <c r="J248" s="16">
        <v>0</v>
      </c>
      <c r="K248" s="19">
        <f t="shared" si="20"/>
        <v>0</v>
      </c>
      <c r="L248" s="9">
        <v>0</v>
      </c>
      <c r="M248" s="9">
        <v>0</v>
      </c>
      <c r="N248" s="9">
        <v>0</v>
      </c>
      <c r="O248" s="18"/>
      <c r="P248" s="9">
        <v>0</v>
      </c>
      <c r="Q248" s="18"/>
      <c r="R248" s="9">
        <v>0</v>
      </c>
      <c r="S248" s="9">
        <v>0</v>
      </c>
      <c r="T248" s="19">
        <f t="shared" si="17"/>
        <v>0</v>
      </c>
      <c r="U248" s="9"/>
      <c r="V248" s="9"/>
      <c r="W248" s="9"/>
      <c r="X248" s="18"/>
      <c r="Y248" s="9"/>
      <c r="Z248" s="18"/>
      <c r="AA248" s="9"/>
      <c r="AB248" s="9"/>
      <c r="AC248" s="20">
        <v>3</v>
      </c>
      <c r="AD248" s="21"/>
      <c r="AE248" s="21"/>
      <c r="AF248" s="22"/>
      <c r="AG248" s="22"/>
      <c r="AH248" s="23"/>
      <c r="AI248" s="23"/>
      <c r="AJ248" s="32"/>
      <c r="AK248" s="33"/>
      <c r="AL248" s="26" t="s">
        <v>420</v>
      </c>
    </row>
    <row r="249" spans="1:40" ht="39" customHeight="1" x14ac:dyDescent="0.25">
      <c r="A249" s="233" t="s">
        <v>526</v>
      </c>
      <c r="B249" s="91" t="s">
        <v>508</v>
      </c>
      <c r="C249" s="91" t="s">
        <v>548</v>
      </c>
      <c r="D249" s="12">
        <v>203</v>
      </c>
      <c r="E249" s="91" t="s">
        <v>549</v>
      </c>
      <c r="F249" s="91" t="s">
        <v>550</v>
      </c>
      <c r="G249" s="14">
        <v>0</v>
      </c>
      <c r="H249" s="14" t="s">
        <v>37</v>
      </c>
      <c r="I249" s="14">
        <v>2</v>
      </c>
      <c r="J249" s="16">
        <v>0</v>
      </c>
      <c r="K249" s="19">
        <f t="shared" si="20"/>
        <v>0</v>
      </c>
      <c r="L249" s="9">
        <v>0</v>
      </c>
      <c r="M249" s="9">
        <v>0</v>
      </c>
      <c r="N249" s="9">
        <v>0</v>
      </c>
      <c r="O249" s="18"/>
      <c r="P249" s="9">
        <v>0</v>
      </c>
      <c r="Q249" s="18"/>
      <c r="R249" s="9">
        <v>0</v>
      </c>
      <c r="S249" s="9">
        <v>0</v>
      </c>
      <c r="T249" s="19">
        <f t="shared" si="17"/>
        <v>0</v>
      </c>
      <c r="U249" s="9"/>
      <c r="V249" s="9"/>
      <c r="W249" s="9"/>
      <c r="X249" s="18"/>
      <c r="Y249" s="9"/>
      <c r="Z249" s="18"/>
      <c r="AA249" s="9"/>
      <c r="AB249" s="9"/>
      <c r="AC249" s="20">
        <v>4</v>
      </c>
      <c r="AD249" s="21"/>
      <c r="AE249" s="21"/>
      <c r="AF249" s="22"/>
      <c r="AG249" s="22"/>
      <c r="AH249" s="23"/>
      <c r="AI249" s="23"/>
      <c r="AJ249" s="32"/>
      <c r="AK249" s="33"/>
      <c r="AL249" s="26" t="s">
        <v>420</v>
      </c>
    </row>
    <row r="250" spans="1:40" ht="39" customHeight="1" x14ac:dyDescent="0.25">
      <c r="A250" s="233" t="s">
        <v>526</v>
      </c>
      <c r="B250" s="91" t="s">
        <v>508</v>
      </c>
      <c r="C250" s="91" t="s">
        <v>548</v>
      </c>
      <c r="D250" s="12">
        <v>203</v>
      </c>
      <c r="E250" s="91" t="s">
        <v>549</v>
      </c>
      <c r="F250" s="91" t="s">
        <v>550</v>
      </c>
      <c r="G250" s="14">
        <v>0</v>
      </c>
      <c r="H250" s="14" t="s">
        <v>37</v>
      </c>
      <c r="I250" s="14">
        <v>2</v>
      </c>
      <c r="J250" s="16">
        <v>0</v>
      </c>
      <c r="K250" s="19">
        <f t="shared" si="20"/>
        <v>0</v>
      </c>
      <c r="L250" s="9">
        <v>0</v>
      </c>
      <c r="M250" s="9">
        <v>0</v>
      </c>
      <c r="N250" s="9">
        <v>0</v>
      </c>
      <c r="O250" s="18"/>
      <c r="P250" s="9">
        <v>0</v>
      </c>
      <c r="Q250" s="18"/>
      <c r="R250" s="9">
        <v>0</v>
      </c>
      <c r="S250" s="9">
        <v>0</v>
      </c>
      <c r="T250" s="19">
        <f t="shared" si="17"/>
        <v>0</v>
      </c>
      <c r="U250" s="9"/>
      <c r="V250" s="9"/>
      <c r="W250" s="9"/>
      <c r="X250" s="18"/>
      <c r="Y250" s="9"/>
      <c r="Z250" s="18"/>
      <c r="AA250" s="9"/>
      <c r="AB250" s="9"/>
      <c r="AC250" s="20">
        <v>5</v>
      </c>
      <c r="AD250" s="21"/>
      <c r="AE250" s="21"/>
      <c r="AF250" s="22"/>
      <c r="AG250" s="22"/>
      <c r="AH250" s="23"/>
      <c r="AI250" s="23"/>
      <c r="AJ250" s="32"/>
      <c r="AK250" s="33"/>
      <c r="AL250" s="26" t="s">
        <v>420</v>
      </c>
    </row>
    <row r="251" spans="1:40" ht="39" customHeight="1" x14ac:dyDescent="0.25">
      <c r="A251" s="233" t="s">
        <v>526</v>
      </c>
      <c r="B251" s="91" t="s">
        <v>508</v>
      </c>
      <c r="C251" s="91" t="s">
        <v>548</v>
      </c>
      <c r="D251" s="12">
        <v>203</v>
      </c>
      <c r="E251" s="91" t="s">
        <v>549</v>
      </c>
      <c r="F251" s="91" t="s">
        <v>550</v>
      </c>
      <c r="G251" s="14">
        <v>0</v>
      </c>
      <c r="H251" s="14" t="s">
        <v>37</v>
      </c>
      <c r="I251" s="14">
        <v>2</v>
      </c>
      <c r="J251" s="16">
        <v>0</v>
      </c>
      <c r="K251" s="19">
        <f t="shared" si="20"/>
        <v>0</v>
      </c>
      <c r="L251" s="9">
        <v>0</v>
      </c>
      <c r="M251" s="9">
        <v>0</v>
      </c>
      <c r="N251" s="9">
        <v>0</v>
      </c>
      <c r="O251" s="18"/>
      <c r="P251" s="9">
        <v>0</v>
      </c>
      <c r="Q251" s="18"/>
      <c r="R251" s="9">
        <v>0</v>
      </c>
      <c r="S251" s="9">
        <v>0</v>
      </c>
      <c r="T251" s="19">
        <f t="shared" si="17"/>
        <v>0</v>
      </c>
      <c r="U251" s="9"/>
      <c r="V251" s="9"/>
      <c r="W251" s="9"/>
      <c r="X251" s="18"/>
      <c r="Y251" s="9"/>
      <c r="Z251" s="18"/>
      <c r="AA251" s="9"/>
      <c r="AB251" s="9"/>
      <c r="AC251" s="20">
        <v>6</v>
      </c>
      <c r="AD251" s="21"/>
      <c r="AE251" s="21"/>
      <c r="AF251" s="22"/>
      <c r="AG251" s="22"/>
      <c r="AH251" s="23"/>
      <c r="AI251" s="23"/>
      <c r="AJ251" s="32"/>
      <c r="AK251" s="33"/>
      <c r="AL251" s="26" t="s">
        <v>420</v>
      </c>
    </row>
    <row r="252" spans="1:40" ht="39" customHeight="1" x14ac:dyDescent="0.25">
      <c r="A252" s="233" t="s">
        <v>526</v>
      </c>
      <c r="B252" s="91" t="s">
        <v>508</v>
      </c>
      <c r="C252" s="91" t="s">
        <v>548</v>
      </c>
      <c r="D252" s="12">
        <v>204</v>
      </c>
      <c r="E252" s="91" t="s">
        <v>551</v>
      </c>
      <c r="F252" s="91" t="s">
        <v>552</v>
      </c>
      <c r="G252" s="14">
        <v>0</v>
      </c>
      <c r="H252" s="14" t="s">
        <v>37</v>
      </c>
      <c r="I252" s="14">
        <v>1</v>
      </c>
      <c r="J252" s="16">
        <v>0</v>
      </c>
      <c r="K252" s="19">
        <f t="shared" si="20"/>
        <v>0</v>
      </c>
      <c r="L252" s="9">
        <v>0</v>
      </c>
      <c r="M252" s="9">
        <v>0</v>
      </c>
      <c r="N252" s="9">
        <v>0</v>
      </c>
      <c r="O252" s="18"/>
      <c r="P252" s="9">
        <v>0</v>
      </c>
      <c r="Q252" s="18"/>
      <c r="R252" s="9">
        <v>0</v>
      </c>
      <c r="S252" s="9">
        <v>0</v>
      </c>
      <c r="T252" s="19">
        <f t="shared" si="17"/>
        <v>0</v>
      </c>
      <c r="U252" s="9"/>
      <c r="V252" s="9"/>
      <c r="W252" s="9"/>
      <c r="X252" s="18"/>
      <c r="Y252" s="9"/>
      <c r="Z252" s="18"/>
      <c r="AA252" s="9"/>
      <c r="AB252" s="9"/>
      <c r="AC252" s="20">
        <v>1</v>
      </c>
      <c r="AD252" s="21"/>
      <c r="AE252" s="21"/>
      <c r="AF252" s="22"/>
      <c r="AG252" s="22"/>
      <c r="AH252" s="23"/>
      <c r="AI252" s="23"/>
      <c r="AJ252" s="32"/>
      <c r="AK252" s="33"/>
      <c r="AL252" s="26" t="s">
        <v>420</v>
      </c>
    </row>
    <row r="253" spans="1:40" ht="39" customHeight="1" x14ac:dyDescent="0.25">
      <c r="A253" s="233" t="s">
        <v>526</v>
      </c>
      <c r="B253" s="91" t="s">
        <v>508</v>
      </c>
      <c r="C253" s="91" t="s">
        <v>548</v>
      </c>
      <c r="D253" s="12">
        <v>204</v>
      </c>
      <c r="E253" s="91" t="s">
        <v>551</v>
      </c>
      <c r="F253" s="91" t="s">
        <v>552</v>
      </c>
      <c r="G253" s="14">
        <v>0</v>
      </c>
      <c r="H253" s="14" t="s">
        <v>37</v>
      </c>
      <c r="I253" s="14">
        <v>1</v>
      </c>
      <c r="J253" s="16">
        <v>0</v>
      </c>
      <c r="K253" s="19">
        <f t="shared" si="20"/>
        <v>0</v>
      </c>
      <c r="L253" s="9">
        <v>0</v>
      </c>
      <c r="M253" s="9">
        <v>0</v>
      </c>
      <c r="N253" s="9">
        <v>0</v>
      </c>
      <c r="O253" s="18"/>
      <c r="P253" s="9">
        <v>0</v>
      </c>
      <c r="Q253" s="18"/>
      <c r="R253" s="9">
        <v>0</v>
      </c>
      <c r="S253" s="9">
        <v>0</v>
      </c>
      <c r="T253" s="19">
        <f t="shared" si="17"/>
        <v>0</v>
      </c>
      <c r="U253" s="9"/>
      <c r="V253" s="9"/>
      <c r="W253" s="9"/>
      <c r="X253" s="18"/>
      <c r="Y253" s="9"/>
      <c r="Z253" s="18"/>
      <c r="AA253" s="9"/>
      <c r="AB253" s="9"/>
      <c r="AC253" s="20">
        <v>2</v>
      </c>
      <c r="AD253" s="21"/>
      <c r="AE253" s="21"/>
      <c r="AF253" s="22"/>
      <c r="AG253" s="22"/>
      <c r="AH253" s="23"/>
      <c r="AI253" s="23"/>
      <c r="AJ253" s="32"/>
      <c r="AK253" s="33"/>
      <c r="AL253" s="26" t="s">
        <v>420</v>
      </c>
    </row>
    <row r="254" spans="1:40" ht="39" customHeight="1" x14ac:dyDescent="0.25">
      <c r="A254" s="233" t="s">
        <v>526</v>
      </c>
      <c r="B254" s="91" t="s">
        <v>508</v>
      </c>
      <c r="C254" s="91" t="s">
        <v>548</v>
      </c>
      <c r="D254" s="12">
        <v>204</v>
      </c>
      <c r="E254" s="91" t="s">
        <v>551</v>
      </c>
      <c r="F254" s="91" t="s">
        <v>552</v>
      </c>
      <c r="G254" s="14">
        <v>0</v>
      </c>
      <c r="H254" s="14" t="s">
        <v>37</v>
      </c>
      <c r="I254" s="14">
        <v>1</v>
      </c>
      <c r="J254" s="16">
        <v>0</v>
      </c>
      <c r="K254" s="19">
        <f t="shared" si="20"/>
        <v>0</v>
      </c>
      <c r="L254" s="9">
        <v>0</v>
      </c>
      <c r="M254" s="9">
        <v>0</v>
      </c>
      <c r="N254" s="9">
        <v>0</v>
      </c>
      <c r="O254" s="18"/>
      <c r="P254" s="9">
        <v>0</v>
      </c>
      <c r="Q254" s="18"/>
      <c r="R254" s="9">
        <v>0</v>
      </c>
      <c r="S254" s="9">
        <v>0</v>
      </c>
      <c r="T254" s="19">
        <f t="shared" si="17"/>
        <v>0</v>
      </c>
      <c r="U254" s="9"/>
      <c r="V254" s="9"/>
      <c r="W254" s="9"/>
      <c r="X254" s="18"/>
      <c r="Y254" s="9"/>
      <c r="Z254" s="18"/>
      <c r="AA254" s="9"/>
      <c r="AB254" s="9"/>
      <c r="AC254" s="20">
        <v>3</v>
      </c>
      <c r="AD254" s="21"/>
      <c r="AE254" s="21"/>
      <c r="AF254" s="22"/>
      <c r="AG254" s="22"/>
      <c r="AH254" s="23"/>
      <c r="AI254" s="23"/>
      <c r="AJ254" s="32"/>
      <c r="AK254" s="33"/>
      <c r="AL254" s="26" t="s">
        <v>420</v>
      </c>
    </row>
    <row r="255" spans="1:40" ht="39" customHeight="1" x14ac:dyDescent="0.25">
      <c r="A255" s="233" t="s">
        <v>526</v>
      </c>
      <c r="B255" s="91" t="s">
        <v>508</v>
      </c>
      <c r="C255" s="91" t="s">
        <v>548</v>
      </c>
      <c r="D255" s="12">
        <v>204</v>
      </c>
      <c r="E255" s="91" t="s">
        <v>551</v>
      </c>
      <c r="F255" s="91" t="s">
        <v>552</v>
      </c>
      <c r="G255" s="14">
        <v>0</v>
      </c>
      <c r="H255" s="14" t="s">
        <v>37</v>
      </c>
      <c r="I255" s="14">
        <v>1</v>
      </c>
      <c r="J255" s="16">
        <v>0</v>
      </c>
      <c r="K255" s="19">
        <f t="shared" si="20"/>
        <v>0</v>
      </c>
      <c r="L255" s="9">
        <v>0</v>
      </c>
      <c r="M255" s="9">
        <v>0</v>
      </c>
      <c r="N255" s="9">
        <v>0</v>
      </c>
      <c r="O255" s="18"/>
      <c r="P255" s="9">
        <v>0</v>
      </c>
      <c r="Q255" s="18"/>
      <c r="R255" s="9">
        <v>0</v>
      </c>
      <c r="S255" s="9">
        <v>0</v>
      </c>
      <c r="T255" s="19">
        <f t="shared" si="17"/>
        <v>0</v>
      </c>
      <c r="U255" s="9"/>
      <c r="V255" s="9"/>
      <c r="W255" s="9"/>
      <c r="X255" s="18"/>
      <c r="Y255" s="9"/>
      <c r="Z255" s="18"/>
      <c r="AA255" s="9"/>
      <c r="AB255" s="9"/>
      <c r="AC255" s="20">
        <v>4</v>
      </c>
      <c r="AD255" s="21"/>
      <c r="AE255" s="21"/>
      <c r="AF255" s="22"/>
      <c r="AG255" s="22"/>
      <c r="AH255" s="23"/>
      <c r="AI255" s="23"/>
      <c r="AJ255" s="32"/>
      <c r="AK255" s="33"/>
      <c r="AL255" s="26" t="s">
        <v>420</v>
      </c>
    </row>
    <row r="256" spans="1:40" ht="39" customHeight="1" x14ac:dyDescent="0.25">
      <c r="A256" s="233" t="s">
        <v>526</v>
      </c>
      <c r="B256" s="91" t="s">
        <v>508</v>
      </c>
      <c r="C256" s="91" t="s">
        <v>548</v>
      </c>
      <c r="D256" s="12">
        <v>204</v>
      </c>
      <c r="E256" s="91" t="s">
        <v>551</v>
      </c>
      <c r="F256" s="91" t="s">
        <v>552</v>
      </c>
      <c r="G256" s="14">
        <v>0</v>
      </c>
      <c r="H256" s="14" t="s">
        <v>37</v>
      </c>
      <c r="I256" s="14">
        <v>1</v>
      </c>
      <c r="J256" s="16">
        <v>0</v>
      </c>
      <c r="K256" s="19">
        <f t="shared" si="20"/>
        <v>0</v>
      </c>
      <c r="L256" s="9">
        <v>0</v>
      </c>
      <c r="M256" s="9">
        <v>0</v>
      </c>
      <c r="N256" s="9">
        <v>0</v>
      </c>
      <c r="O256" s="18"/>
      <c r="P256" s="9">
        <v>0</v>
      </c>
      <c r="Q256" s="18"/>
      <c r="R256" s="9">
        <v>0</v>
      </c>
      <c r="S256" s="9">
        <v>0</v>
      </c>
      <c r="T256" s="19">
        <f t="shared" si="17"/>
        <v>0</v>
      </c>
      <c r="U256" s="9"/>
      <c r="V256" s="9"/>
      <c r="W256" s="9"/>
      <c r="X256" s="18"/>
      <c r="Y256" s="9"/>
      <c r="Z256" s="18"/>
      <c r="AA256" s="9"/>
      <c r="AB256" s="9"/>
      <c r="AC256" s="20">
        <v>5</v>
      </c>
      <c r="AD256" s="21"/>
      <c r="AE256" s="21"/>
      <c r="AF256" s="22"/>
      <c r="AG256" s="22"/>
      <c r="AH256" s="23"/>
      <c r="AI256" s="23"/>
      <c r="AJ256" s="32"/>
      <c r="AK256" s="33"/>
      <c r="AL256" s="26" t="s">
        <v>420</v>
      </c>
    </row>
    <row r="257" spans="1:38" ht="39" customHeight="1" x14ac:dyDescent="0.25">
      <c r="A257" s="233" t="s">
        <v>526</v>
      </c>
      <c r="B257" s="91" t="s">
        <v>508</v>
      </c>
      <c r="C257" s="91" t="s">
        <v>548</v>
      </c>
      <c r="D257" s="12">
        <v>204</v>
      </c>
      <c r="E257" s="91" t="s">
        <v>551</v>
      </c>
      <c r="F257" s="91" t="s">
        <v>552</v>
      </c>
      <c r="G257" s="14">
        <v>0</v>
      </c>
      <c r="H257" s="14" t="s">
        <v>37</v>
      </c>
      <c r="I257" s="14">
        <v>1</v>
      </c>
      <c r="J257" s="16">
        <v>0</v>
      </c>
      <c r="K257" s="19">
        <f t="shared" si="20"/>
        <v>0</v>
      </c>
      <c r="L257" s="9">
        <v>0</v>
      </c>
      <c r="M257" s="9">
        <v>0</v>
      </c>
      <c r="N257" s="9">
        <v>0</v>
      </c>
      <c r="O257" s="18"/>
      <c r="P257" s="9">
        <v>0</v>
      </c>
      <c r="Q257" s="18"/>
      <c r="R257" s="9">
        <v>0</v>
      </c>
      <c r="S257" s="9">
        <v>0</v>
      </c>
      <c r="T257" s="19">
        <f t="shared" si="17"/>
        <v>0</v>
      </c>
      <c r="U257" s="9"/>
      <c r="V257" s="9"/>
      <c r="W257" s="9"/>
      <c r="X257" s="18"/>
      <c r="Y257" s="9"/>
      <c r="Z257" s="18"/>
      <c r="AA257" s="9"/>
      <c r="AB257" s="9"/>
      <c r="AC257" s="20">
        <v>6</v>
      </c>
      <c r="AD257" s="21"/>
      <c r="AE257" s="21"/>
      <c r="AF257" s="22"/>
      <c r="AG257" s="22"/>
      <c r="AH257" s="23"/>
      <c r="AI257" s="23"/>
      <c r="AJ257" s="32"/>
      <c r="AK257" s="33"/>
      <c r="AL257" s="26" t="s">
        <v>420</v>
      </c>
    </row>
    <row r="258" spans="1:38" ht="39" customHeight="1" x14ac:dyDescent="0.25">
      <c r="A258" s="233" t="s">
        <v>526</v>
      </c>
      <c r="B258" s="91" t="s">
        <v>508</v>
      </c>
      <c r="C258" s="91" t="s">
        <v>548</v>
      </c>
      <c r="D258" s="12">
        <v>205</v>
      </c>
      <c r="E258" s="41" t="s">
        <v>553</v>
      </c>
      <c r="F258" s="91" t="s">
        <v>554</v>
      </c>
      <c r="G258" s="14">
        <v>1000</v>
      </c>
      <c r="H258" s="14" t="s">
        <v>43</v>
      </c>
      <c r="I258" s="14">
        <v>1300</v>
      </c>
      <c r="J258" s="140">
        <v>1300</v>
      </c>
      <c r="K258" s="19">
        <f t="shared" si="20"/>
        <v>60500000</v>
      </c>
      <c r="L258" s="9">
        <v>60500000</v>
      </c>
      <c r="M258" s="9">
        <v>0</v>
      </c>
      <c r="N258" s="9">
        <v>0</v>
      </c>
      <c r="O258" s="18"/>
      <c r="P258" s="9">
        <v>0</v>
      </c>
      <c r="Q258" s="18"/>
      <c r="R258" s="9">
        <v>0</v>
      </c>
      <c r="S258" s="9">
        <v>0</v>
      </c>
      <c r="T258" s="19">
        <f t="shared" si="17"/>
        <v>47866666</v>
      </c>
      <c r="U258" s="141">
        <v>47866666</v>
      </c>
      <c r="V258" s="141"/>
      <c r="W258" s="141"/>
      <c r="X258" s="141"/>
      <c r="Y258" s="141"/>
      <c r="Z258" s="141"/>
      <c r="AA258" s="141"/>
      <c r="AB258" s="141"/>
      <c r="AC258" s="20">
        <v>1</v>
      </c>
      <c r="AD258" s="21" t="s">
        <v>555</v>
      </c>
      <c r="AE258" s="21" t="s">
        <v>113</v>
      </c>
      <c r="AF258" s="22">
        <v>100</v>
      </c>
      <c r="AG258" s="22">
        <v>50</v>
      </c>
      <c r="AH258" s="23">
        <v>43466</v>
      </c>
      <c r="AI258" s="23">
        <v>43830</v>
      </c>
      <c r="AJ258" s="32">
        <v>27000000</v>
      </c>
      <c r="AK258" s="33">
        <v>27000000</v>
      </c>
      <c r="AL258" s="26" t="s">
        <v>420</v>
      </c>
    </row>
    <row r="259" spans="1:38" ht="39" customHeight="1" x14ac:dyDescent="0.25">
      <c r="A259" s="233" t="s">
        <v>526</v>
      </c>
      <c r="B259" s="91" t="s">
        <v>508</v>
      </c>
      <c r="C259" s="91" t="s">
        <v>548</v>
      </c>
      <c r="D259" s="12">
        <v>205</v>
      </c>
      <c r="E259" s="91" t="s">
        <v>553</v>
      </c>
      <c r="F259" s="91" t="s">
        <v>554</v>
      </c>
      <c r="G259" s="14">
        <v>1000</v>
      </c>
      <c r="H259" s="14" t="s">
        <v>43</v>
      </c>
      <c r="I259" s="14">
        <v>1300</v>
      </c>
      <c r="J259" s="140">
        <v>1300</v>
      </c>
      <c r="K259" s="19">
        <f t="shared" si="20"/>
        <v>0</v>
      </c>
      <c r="L259" s="9">
        <v>0</v>
      </c>
      <c r="M259" s="9">
        <v>0</v>
      </c>
      <c r="N259" s="9">
        <v>0</v>
      </c>
      <c r="O259" s="18"/>
      <c r="P259" s="9">
        <v>0</v>
      </c>
      <c r="Q259" s="18"/>
      <c r="R259" s="9">
        <v>0</v>
      </c>
      <c r="S259" s="9">
        <v>0</v>
      </c>
      <c r="T259" s="19">
        <f t="shared" si="17"/>
        <v>0</v>
      </c>
      <c r="U259" s="9"/>
      <c r="V259" s="9"/>
      <c r="W259" s="9"/>
      <c r="X259" s="18"/>
      <c r="Y259" s="9"/>
      <c r="Z259" s="18"/>
      <c r="AA259" s="9"/>
      <c r="AB259" s="9"/>
      <c r="AC259" s="20">
        <v>2</v>
      </c>
      <c r="AD259" s="21" t="s">
        <v>556</v>
      </c>
      <c r="AE259" s="21" t="s">
        <v>113</v>
      </c>
      <c r="AF259" s="22">
        <v>100</v>
      </c>
      <c r="AG259" s="22">
        <v>50</v>
      </c>
      <c r="AH259" s="23">
        <v>43466</v>
      </c>
      <c r="AI259" s="23">
        <v>43830</v>
      </c>
      <c r="AJ259" s="32">
        <v>22000000</v>
      </c>
      <c r="AK259" s="33">
        <v>20866666</v>
      </c>
      <c r="AL259" s="26" t="s">
        <v>420</v>
      </c>
    </row>
    <row r="260" spans="1:38" ht="39" customHeight="1" x14ac:dyDescent="0.25">
      <c r="A260" s="233" t="s">
        <v>526</v>
      </c>
      <c r="B260" s="91" t="s">
        <v>508</v>
      </c>
      <c r="C260" s="91" t="s">
        <v>548</v>
      </c>
      <c r="D260" s="12">
        <v>205</v>
      </c>
      <c r="E260" s="91" t="s">
        <v>553</v>
      </c>
      <c r="F260" s="91" t="s">
        <v>554</v>
      </c>
      <c r="G260" s="14">
        <v>1000</v>
      </c>
      <c r="H260" s="14" t="s">
        <v>43</v>
      </c>
      <c r="I260" s="14">
        <v>1300</v>
      </c>
      <c r="J260" s="140">
        <v>1300</v>
      </c>
      <c r="K260" s="19">
        <f t="shared" si="20"/>
        <v>0</v>
      </c>
      <c r="L260" s="9">
        <v>0</v>
      </c>
      <c r="M260" s="9">
        <v>0</v>
      </c>
      <c r="N260" s="9">
        <v>0</v>
      </c>
      <c r="O260" s="18"/>
      <c r="P260" s="9">
        <v>0</v>
      </c>
      <c r="Q260" s="18"/>
      <c r="R260" s="9">
        <v>0</v>
      </c>
      <c r="S260" s="9">
        <v>0</v>
      </c>
      <c r="T260" s="19">
        <f t="shared" si="17"/>
        <v>0</v>
      </c>
      <c r="U260" s="9"/>
      <c r="V260" s="9"/>
      <c r="W260" s="9"/>
      <c r="X260" s="18"/>
      <c r="Y260" s="9"/>
      <c r="Z260" s="18"/>
      <c r="AA260" s="9"/>
      <c r="AB260" s="9"/>
      <c r="AC260" s="20">
        <v>3</v>
      </c>
      <c r="AD260" s="21" t="s">
        <v>557</v>
      </c>
      <c r="AE260" s="21" t="s">
        <v>113</v>
      </c>
      <c r="AF260" s="22">
        <v>100</v>
      </c>
      <c r="AG260" s="22">
        <v>0</v>
      </c>
      <c r="AH260" s="23">
        <v>43466</v>
      </c>
      <c r="AI260" s="23">
        <v>43830</v>
      </c>
      <c r="AJ260" s="32">
        <v>11500000</v>
      </c>
      <c r="AK260" s="33"/>
      <c r="AL260" s="26" t="s">
        <v>420</v>
      </c>
    </row>
    <row r="261" spans="1:38" ht="39" customHeight="1" x14ac:dyDescent="0.25">
      <c r="A261" s="233" t="s">
        <v>526</v>
      </c>
      <c r="B261" s="91" t="s">
        <v>508</v>
      </c>
      <c r="C261" s="91" t="s">
        <v>548</v>
      </c>
      <c r="D261" s="12">
        <v>205</v>
      </c>
      <c r="E261" s="91" t="s">
        <v>553</v>
      </c>
      <c r="F261" s="91" t="s">
        <v>554</v>
      </c>
      <c r="G261" s="14">
        <v>1000</v>
      </c>
      <c r="H261" s="14" t="s">
        <v>43</v>
      </c>
      <c r="I261" s="14">
        <v>1300</v>
      </c>
      <c r="J261" s="140">
        <v>1300</v>
      </c>
      <c r="K261" s="19">
        <f t="shared" si="20"/>
        <v>0</v>
      </c>
      <c r="L261" s="9">
        <v>0</v>
      </c>
      <c r="M261" s="9">
        <v>0</v>
      </c>
      <c r="N261" s="9">
        <v>0</v>
      </c>
      <c r="O261" s="18"/>
      <c r="P261" s="9">
        <v>0</v>
      </c>
      <c r="Q261" s="18"/>
      <c r="R261" s="9">
        <v>0</v>
      </c>
      <c r="S261" s="9">
        <v>0</v>
      </c>
      <c r="T261" s="19">
        <f t="shared" si="17"/>
        <v>0</v>
      </c>
      <c r="U261" s="9"/>
      <c r="V261" s="9"/>
      <c r="W261" s="9"/>
      <c r="X261" s="18"/>
      <c r="Y261" s="9"/>
      <c r="Z261" s="18"/>
      <c r="AA261" s="9"/>
      <c r="AB261" s="9"/>
      <c r="AC261" s="20">
        <v>4</v>
      </c>
      <c r="AD261" s="21"/>
      <c r="AE261" s="21"/>
      <c r="AF261" s="22"/>
      <c r="AG261" s="22"/>
      <c r="AH261" s="23"/>
      <c r="AI261" s="23"/>
      <c r="AJ261" s="32"/>
      <c r="AK261" s="33"/>
      <c r="AL261" s="26" t="s">
        <v>420</v>
      </c>
    </row>
    <row r="262" spans="1:38" ht="39" customHeight="1" x14ac:dyDescent="0.25">
      <c r="A262" s="233" t="s">
        <v>526</v>
      </c>
      <c r="B262" s="91" t="s">
        <v>508</v>
      </c>
      <c r="C262" s="91" t="s">
        <v>548</v>
      </c>
      <c r="D262" s="12">
        <v>205</v>
      </c>
      <c r="E262" s="91" t="s">
        <v>553</v>
      </c>
      <c r="F262" s="91" t="s">
        <v>554</v>
      </c>
      <c r="G262" s="14">
        <v>1000</v>
      </c>
      <c r="H262" s="14" t="s">
        <v>43</v>
      </c>
      <c r="I262" s="14">
        <v>1300</v>
      </c>
      <c r="J262" s="140">
        <v>1300</v>
      </c>
      <c r="K262" s="19">
        <f t="shared" si="20"/>
        <v>0</v>
      </c>
      <c r="L262" s="9">
        <v>0</v>
      </c>
      <c r="M262" s="9">
        <v>0</v>
      </c>
      <c r="N262" s="9">
        <v>0</v>
      </c>
      <c r="O262" s="18"/>
      <c r="P262" s="9">
        <v>0</v>
      </c>
      <c r="Q262" s="18"/>
      <c r="R262" s="9">
        <v>0</v>
      </c>
      <c r="S262" s="9">
        <v>0</v>
      </c>
      <c r="T262" s="19">
        <f t="shared" si="17"/>
        <v>0</v>
      </c>
      <c r="U262" s="9"/>
      <c r="V262" s="9"/>
      <c r="W262" s="9"/>
      <c r="X262" s="18"/>
      <c r="Y262" s="9"/>
      <c r="Z262" s="18"/>
      <c r="AA262" s="9"/>
      <c r="AB262" s="9"/>
      <c r="AC262" s="20">
        <v>5</v>
      </c>
      <c r="AD262" s="21"/>
      <c r="AE262" s="21"/>
      <c r="AF262" s="22"/>
      <c r="AG262" s="22"/>
      <c r="AH262" s="23"/>
      <c r="AI262" s="23"/>
      <c r="AJ262" s="32"/>
      <c r="AK262" s="33"/>
      <c r="AL262" s="26" t="s">
        <v>420</v>
      </c>
    </row>
    <row r="263" spans="1:38" ht="39" customHeight="1" x14ac:dyDescent="0.25">
      <c r="A263" s="233" t="s">
        <v>526</v>
      </c>
      <c r="B263" s="91" t="s">
        <v>508</v>
      </c>
      <c r="C263" s="91" t="s">
        <v>548</v>
      </c>
      <c r="D263" s="12">
        <v>205</v>
      </c>
      <c r="E263" s="91" t="s">
        <v>553</v>
      </c>
      <c r="F263" s="91" t="s">
        <v>554</v>
      </c>
      <c r="G263" s="14">
        <v>1000</v>
      </c>
      <c r="H263" s="14" t="s">
        <v>43</v>
      </c>
      <c r="I263" s="14">
        <v>1300</v>
      </c>
      <c r="J263" s="140">
        <v>1300</v>
      </c>
      <c r="K263" s="19">
        <f t="shared" si="20"/>
        <v>0</v>
      </c>
      <c r="L263" s="9">
        <v>0</v>
      </c>
      <c r="M263" s="9">
        <v>0</v>
      </c>
      <c r="N263" s="9">
        <v>0</v>
      </c>
      <c r="O263" s="18"/>
      <c r="P263" s="9">
        <v>0</v>
      </c>
      <c r="Q263" s="18"/>
      <c r="R263" s="9">
        <v>0</v>
      </c>
      <c r="S263" s="9">
        <v>0</v>
      </c>
      <c r="T263" s="19">
        <f t="shared" si="17"/>
        <v>0</v>
      </c>
      <c r="U263" s="9"/>
      <c r="V263" s="9"/>
      <c r="W263" s="9"/>
      <c r="X263" s="18"/>
      <c r="Y263" s="9"/>
      <c r="Z263" s="18"/>
      <c r="AA263" s="9"/>
      <c r="AB263" s="9"/>
      <c r="AC263" s="20">
        <v>6</v>
      </c>
      <c r="AD263" s="21"/>
      <c r="AE263" s="21"/>
      <c r="AF263" s="22"/>
      <c r="AG263" s="22"/>
      <c r="AH263" s="23"/>
      <c r="AI263" s="23"/>
      <c r="AJ263" s="32"/>
      <c r="AK263" s="33"/>
      <c r="AL263" s="26" t="s">
        <v>420</v>
      </c>
    </row>
    <row r="264" spans="1:38" ht="39" customHeight="1" x14ac:dyDescent="0.25">
      <c r="A264" s="233" t="s">
        <v>526</v>
      </c>
      <c r="B264" s="91" t="s">
        <v>508</v>
      </c>
      <c r="C264" s="91" t="s">
        <v>548</v>
      </c>
      <c r="D264" s="12">
        <v>206</v>
      </c>
      <c r="E264" s="91" t="s">
        <v>558</v>
      </c>
      <c r="F264" s="91" t="s">
        <v>559</v>
      </c>
      <c r="G264" s="14">
        <v>0</v>
      </c>
      <c r="H264" s="14" t="s">
        <v>37</v>
      </c>
      <c r="I264" s="14">
        <v>1</v>
      </c>
      <c r="J264" s="140">
        <v>0.25</v>
      </c>
      <c r="K264" s="19">
        <f t="shared" si="20"/>
        <v>0</v>
      </c>
      <c r="L264" s="9">
        <v>0</v>
      </c>
      <c r="M264" s="9">
        <v>0</v>
      </c>
      <c r="N264" s="9">
        <v>0</v>
      </c>
      <c r="O264" s="18"/>
      <c r="P264" s="9">
        <v>0</v>
      </c>
      <c r="Q264" s="18"/>
      <c r="R264" s="9">
        <v>0</v>
      </c>
      <c r="S264" s="9">
        <v>0</v>
      </c>
      <c r="T264" s="19">
        <f t="shared" ref="T264:T383" si="21">+U264+V264+W264+Y264+Z264+AA264+AB264</f>
        <v>0</v>
      </c>
      <c r="U264" s="9"/>
      <c r="V264" s="9"/>
      <c r="W264" s="9"/>
      <c r="X264" s="18"/>
      <c r="Y264" s="9"/>
      <c r="Z264" s="18"/>
      <c r="AA264" s="9"/>
      <c r="AB264" s="9"/>
      <c r="AC264" s="20">
        <v>1</v>
      </c>
      <c r="AD264" s="21"/>
      <c r="AE264" s="21"/>
      <c r="AF264" s="22"/>
      <c r="AG264" s="22"/>
      <c r="AH264" s="23"/>
      <c r="AI264" s="23"/>
      <c r="AJ264" s="32"/>
      <c r="AK264" s="33"/>
      <c r="AL264" s="26" t="s">
        <v>420</v>
      </c>
    </row>
    <row r="265" spans="1:38" ht="39" customHeight="1" x14ac:dyDescent="0.25">
      <c r="A265" s="233" t="s">
        <v>526</v>
      </c>
      <c r="B265" s="91" t="s">
        <v>508</v>
      </c>
      <c r="C265" s="91" t="s">
        <v>548</v>
      </c>
      <c r="D265" s="12">
        <v>206</v>
      </c>
      <c r="E265" s="91" t="s">
        <v>558</v>
      </c>
      <c r="F265" s="91" t="s">
        <v>559</v>
      </c>
      <c r="G265" s="14">
        <v>0</v>
      </c>
      <c r="H265" s="14" t="s">
        <v>37</v>
      </c>
      <c r="I265" s="14">
        <v>1</v>
      </c>
      <c r="J265" s="140">
        <v>0.25</v>
      </c>
      <c r="K265" s="19">
        <f t="shared" si="20"/>
        <v>0</v>
      </c>
      <c r="L265" s="9">
        <v>0</v>
      </c>
      <c r="M265" s="9">
        <v>0</v>
      </c>
      <c r="N265" s="9">
        <v>0</v>
      </c>
      <c r="O265" s="18"/>
      <c r="P265" s="9">
        <v>0</v>
      </c>
      <c r="Q265" s="18"/>
      <c r="R265" s="9">
        <v>0</v>
      </c>
      <c r="S265" s="9">
        <v>0</v>
      </c>
      <c r="T265" s="19">
        <f t="shared" si="21"/>
        <v>0</v>
      </c>
      <c r="U265" s="9"/>
      <c r="V265" s="9"/>
      <c r="W265" s="9"/>
      <c r="X265" s="18"/>
      <c r="Y265" s="9"/>
      <c r="Z265" s="18"/>
      <c r="AA265" s="9"/>
      <c r="AB265" s="9"/>
      <c r="AC265" s="20">
        <v>2</v>
      </c>
      <c r="AD265" s="21"/>
      <c r="AE265" s="21"/>
      <c r="AF265" s="22"/>
      <c r="AG265" s="22"/>
      <c r="AH265" s="23"/>
      <c r="AI265" s="23"/>
      <c r="AJ265" s="32"/>
      <c r="AK265" s="33"/>
      <c r="AL265" s="26" t="s">
        <v>420</v>
      </c>
    </row>
    <row r="266" spans="1:38" ht="39" customHeight="1" x14ac:dyDescent="0.25">
      <c r="A266" s="233" t="s">
        <v>526</v>
      </c>
      <c r="B266" s="91" t="s">
        <v>508</v>
      </c>
      <c r="C266" s="91" t="s">
        <v>548</v>
      </c>
      <c r="D266" s="12">
        <v>206</v>
      </c>
      <c r="E266" s="91" t="s">
        <v>558</v>
      </c>
      <c r="F266" s="91" t="s">
        <v>559</v>
      </c>
      <c r="G266" s="14">
        <v>0</v>
      </c>
      <c r="H266" s="14" t="s">
        <v>37</v>
      </c>
      <c r="I266" s="14">
        <v>1</v>
      </c>
      <c r="J266" s="140">
        <v>0.25</v>
      </c>
      <c r="K266" s="19">
        <f t="shared" si="20"/>
        <v>0</v>
      </c>
      <c r="L266" s="9">
        <v>0</v>
      </c>
      <c r="M266" s="9">
        <v>0</v>
      </c>
      <c r="N266" s="9">
        <v>0</v>
      </c>
      <c r="O266" s="18"/>
      <c r="P266" s="9">
        <v>0</v>
      </c>
      <c r="Q266" s="18"/>
      <c r="R266" s="9">
        <v>0</v>
      </c>
      <c r="S266" s="9">
        <v>0</v>
      </c>
      <c r="T266" s="19">
        <f t="shared" si="21"/>
        <v>0</v>
      </c>
      <c r="U266" s="9"/>
      <c r="V266" s="9"/>
      <c r="W266" s="9"/>
      <c r="X266" s="18"/>
      <c r="Y266" s="9"/>
      <c r="Z266" s="18"/>
      <c r="AA266" s="9"/>
      <c r="AB266" s="9"/>
      <c r="AC266" s="20">
        <v>3</v>
      </c>
      <c r="AD266" s="21"/>
      <c r="AE266" s="21"/>
      <c r="AF266" s="22"/>
      <c r="AG266" s="22"/>
      <c r="AH266" s="23"/>
      <c r="AI266" s="23"/>
      <c r="AJ266" s="32"/>
      <c r="AK266" s="33"/>
      <c r="AL266" s="26" t="s">
        <v>420</v>
      </c>
    </row>
    <row r="267" spans="1:38" ht="39" customHeight="1" x14ac:dyDescent="0.25">
      <c r="A267" s="233" t="s">
        <v>526</v>
      </c>
      <c r="B267" s="91" t="s">
        <v>508</v>
      </c>
      <c r="C267" s="91" t="s">
        <v>548</v>
      </c>
      <c r="D267" s="12">
        <v>206</v>
      </c>
      <c r="E267" s="91" t="s">
        <v>558</v>
      </c>
      <c r="F267" s="91" t="s">
        <v>559</v>
      </c>
      <c r="G267" s="14">
        <v>0</v>
      </c>
      <c r="H267" s="14" t="s">
        <v>37</v>
      </c>
      <c r="I267" s="14">
        <v>1</v>
      </c>
      <c r="J267" s="140">
        <v>0.25</v>
      </c>
      <c r="K267" s="19">
        <f t="shared" si="20"/>
        <v>0</v>
      </c>
      <c r="L267" s="9">
        <v>0</v>
      </c>
      <c r="M267" s="9">
        <v>0</v>
      </c>
      <c r="N267" s="9">
        <v>0</v>
      </c>
      <c r="O267" s="18"/>
      <c r="P267" s="9">
        <v>0</v>
      </c>
      <c r="Q267" s="18"/>
      <c r="R267" s="9">
        <v>0</v>
      </c>
      <c r="S267" s="9">
        <v>0</v>
      </c>
      <c r="T267" s="19">
        <f t="shared" si="21"/>
        <v>0</v>
      </c>
      <c r="U267" s="9"/>
      <c r="V267" s="9"/>
      <c r="W267" s="9"/>
      <c r="X267" s="18"/>
      <c r="Y267" s="9"/>
      <c r="Z267" s="18"/>
      <c r="AA267" s="9"/>
      <c r="AB267" s="9"/>
      <c r="AC267" s="20">
        <v>4</v>
      </c>
      <c r="AD267" s="21"/>
      <c r="AE267" s="21"/>
      <c r="AF267" s="22"/>
      <c r="AG267" s="22"/>
      <c r="AH267" s="23"/>
      <c r="AI267" s="23"/>
      <c r="AJ267" s="32"/>
      <c r="AK267" s="33"/>
      <c r="AL267" s="26" t="s">
        <v>420</v>
      </c>
    </row>
    <row r="268" spans="1:38" ht="39" customHeight="1" x14ac:dyDescent="0.25">
      <c r="A268" s="233" t="s">
        <v>526</v>
      </c>
      <c r="B268" s="91" t="s">
        <v>508</v>
      </c>
      <c r="C268" s="91" t="s">
        <v>548</v>
      </c>
      <c r="D268" s="12">
        <v>206</v>
      </c>
      <c r="E268" s="91" t="s">
        <v>558</v>
      </c>
      <c r="F268" s="91" t="s">
        <v>559</v>
      </c>
      <c r="G268" s="14">
        <v>0</v>
      </c>
      <c r="H268" s="14" t="s">
        <v>37</v>
      </c>
      <c r="I268" s="14">
        <v>1</v>
      </c>
      <c r="J268" s="140">
        <v>0.25</v>
      </c>
      <c r="K268" s="19">
        <f t="shared" si="20"/>
        <v>0</v>
      </c>
      <c r="L268" s="9">
        <v>0</v>
      </c>
      <c r="M268" s="9">
        <v>0</v>
      </c>
      <c r="N268" s="9">
        <v>0</v>
      </c>
      <c r="O268" s="18"/>
      <c r="P268" s="9">
        <v>0</v>
      </c>
      <c r="Q268" s="18"/>
      <c r="R268" s="9">
        <v>0</v>
      </c>
      <c r="S268" s="9">
        <v>0</v>
      </c>
      <c r="T268" s="19">
        <f t="shared" si="21"/>
        <v>0</v>
      </c>
      <c r="U268" s="9"/>
      <c r="V268" s="9"/>
      <c r="W268" s="9"/>
      <c r="X268" s="18"/>
      <c r="Y268" s="9"/>
      <c r="Z268" s="18"/>
      <c r="AA268" s="9"/>
      <c r="AB268" s="9"/>
      <c r="AC268" s="20">
        <v>5</v>
      </c>
      <c r="AD268" s="21"/>
      <c r="AE268" s="21"/>
      <c r="AF268" s="22"/>
      <c r="AG268" s="22"/>
      <c r="AH268" s="23"/>
      <c r="AI268" s="23"/>
      <c r="AJ268" s="32"/>
      <c r="AK268" s="33"/>
      <c r="AL268" s="26" t="s">
        <v>420</v>
      </c>
    </row>
    <row r="269" spans="1:38" ht="39" customHeight="1" x14ac:dyDescent="0.25">
      <c r="A269" s="233" t="s">
        <v>526</v>
      </c>
      <c r="B269" s="91" t="s">
        <v>508</v>
      </c>
      <c r="C269" s="91" t="s">
        <v>548</v>
      </c>
      <c r="D269" s="12">
        <v>206</v>
      </c>
      <c r="E269" s="91" t="s">
        <v>558</v>
      </c>
      <c r="F269" s="91" t="s">
        <v>559</v>
      </c>
      <c r="G269" s="14">
        <v>0</v>
      </c>
      <c r="H269" s="14" t="s">
        <v>37</v>
      </c>
      <c r="I269" s="14">
        <v>1</v>
      </c>
      <c r="J269" s="140">
        <v>0.25</v>
      </c>
      <c r="K269" s="19">
        <f t="shared" si="20"/>
        <v>0</v>
      </c>
      <c r="L269" s="9">
        <v>0</v>
      </c>
      <c r="M269" s="9">
        <v>0</v>
      </c>
      <c r="N269" s="9">
        <v>0</v>
      </c>
      <c r="O269" s="18"/>
      <c r="P269" s="9">
        <v>0</v>
      </c>
      <c r="Q269" s="18"/>
      <c r="R269" s="9">
        <v>0</v>
      </c>
      <c r="S269" s="9">
        <v>0</v>
      </c>
      <c r="T269" s="19">
        <f t="shared" si="21"/>
        <v>0</v>
      </c>
      <c r="U269" s="9"/>
      <c r="V269" s="9"/>
      <c r="W269" s="9"/>
      <c r="X269" s="18"/>
      <c r="Y269" s="9"/>
      <c r="Z269" s="18"/>
      <c r="AA269" s="9"/>
      <c r="AB269" s="9"/>
      <c r="AC269" s="20">
        <v>6</v>
      </c>
      <c r="AD269" s="21"/>
      <c r="AE269" s="21"/>
      <c r="AF269" s="22"/>
      <c r="AG269" s="22"/>
      <c r="AH269" s="23"/>
      <c r="AI269" s="23"/>
      <c r="AJ269" s="32"/>
      <c r="AK269" s="33"/>
      <c r="AL269" s="26" t="s">
        <v>420</v>
      </c>
    </row>
    <row r="270" spans="1:38" ht="39" customHeight="1" x14ac:dyDescent="0.25">
      <c r="A270" s="233" t="s">
        <v>526</v>
      </c>
      <c r="B270" s="91" t="s">
        <v>508</v>
      </c>
      <c r="C270" s="91" t="s">
        <v>548</v>
      </c>
      <c r="D270" s="12">
        <v>207</v>
      </c>
      <c r="E270" s="91" t="s">
        <v>560</v>
      </c>
      <c r="F270" s="91" t="s">
        <v>561</v>
      </c>
      <c r="G270" s="14">
        <v>0</v>
      </c>
      <c r="H270" s="14" t="s">
        <v>37</v>
      </c>
      <c r="I270" s="14">
        <v>1</v>
      </c>
      <c r="J270" s="140">
        <v>0.34</v>
      </c>
      <c r="K270" s="19">
        <f t="shared" si="20"/>
        <v>0</v>
      </c>
      <c r="L270" s="9">
        <v>0</v>
      </c>
      <c r="M270" s="9">
        <v>0</v>
      </c>
      <c r="N270" s="9">
        <v>0</v>
      </c>
      <c r="O270" s="18"/>
      <c r="P270" s="9">
        <v>0</v>
      </c>
      <c r="Q270" s="18"/>
      <c r="R270" s="9">
        <v>0</v>
      </c>
      <c r="S270" s="9">
        <v>0</v>
      </c>
      <c r="T270" s="19">
        <f t="shared" si="21"/>
        <v>0</v>
      </c>
      <c r="U270" s="9"/>
      <c r="V270" s="9"/>
      <c r="W270" s="9"/>
      <c r="X270" s="18"/>
      <c r="Y270" s="9"/>
      <c r="Z270" s="18"/>
      <c r="AA270" s="9"/>
      <c r="AB270" s="9"/>
      <c r="AC270" s="20">
        <v>1</v>
      </c>
      <c r="AD270" s="21"/>
      <c r="AE270" s="21"/>
      <c r="AF270" s="22"/>
      <c r="AG270" s="22"/>
      <c r="AH270" s="23"/>
      <c r="AI270" s="23"/>
      <c r="AJ270" s="32"/>
      <c r="AK270" s="33"/>
      <c r="AL270" s="26" t="s">
        <v>420</v>
      </c>
    </row>
    <row r="271" spans="1:38" ht="39" customHeight="1" x14ac:dyDescent="0.25">
      <c r="A271" s="233" t="s">
        <v>526</v>
      </c>
      <c r="B271" s="91" t="s">
        <v>508</v>
      </c>
      <c r="C271" s="91" t="s">
        <v>548</v>
      </c>
      <c r="D271" s="12">
        <v>207</v>
      </c>
      <c r="E271" s="91" t="s">
        <v>560</v>
      </c>
      <c r="F271" s="91" t="s">
        <v>561</v>
      </c>
      <c r="G271" s="14">
        <v>0</v>
      </c>
      <c r="H271" s="14" t="s">
        <v>37</v>
      </c>
      <c r="I271" s="14">
        <v>1</v>
      </c>
      <c r="J271" s="140">
        <v>0.34</v>
      </c>
      <c r="K271" s="19">
        <f t="shared" si="20"/>
        <v>0</v>
      </c>
      <c r="L271" s="9">
        <v>0</v>
      </c>
      <c r="M271" s="9">
        <v>0</v>
      </c>
      <c r="N271" s="9">
        <v>0</v>
      </c>
      <c r="O271" s="18"/>
      <c r="P271" s="9">
        <v>0</v>
      </c>
      <c r="Q271" s="18"/>
      <c r="R271" s="9">
        <v>0</v>
      </c>
      <c r="S271" s="9">
        <v>0</v>
      </c>
      <c r="T271" s="19">
        <f t="shared" si="21"/>
        <v>0</v>
      </c>
      <c r="U271" s="9"/>
      <c r="V271" s="9"/>
      <c r="W271" s="9"/>
      <c r="X271" s="18"/>
      <c r="Y271" s="9"/>
      <c r="Z271" s="18"/>
      <c r="AA271" s="9"/>
      <c r="AB271" s="9"/>
      <c r="AC271" s="20">
        <v>2</v>
      </c>
      <c r="AD271" s="21"/>
      <c r="AE271" s="21"/>
      <c r="AF271" s="22"/>
      <c r="AG271" s="22"/>
      <c r="AH271" s="23"/>
      <c r="AI271" s="23"/>
      <c r="AJ271" s="32"/>
      <c r="AK271" s="33"/>
      <c r="AL271" s="26" t="s">
        <v>420</v>
      </c>
    </row>
    <row r="272" spans="1:38" ht="39" customHeight="1" x14ac:dyDescent="0.25">
      <c r="A272" s="233" t="s">
        <v>526</v>
      </c>
      <c r="B272" s="91" t="s">
        <v>508</v>
      </c>
      <c r="C272" s="91" t="s">
        <v>548</v>
      </c>
      <c r="D272" s="12">
        <v>207</v>
      </c>
      <c r="E272" s="91" t="s">
        <v>560</v>
      </c>
      <c r="F272" s="91" t="s">
        <v>561</v>
      </c>
      <c r="G272" s="14">
        <v>0</v>
      </c>
      <c r="H272" s="14" t="s">
        <v>37</v>
      </c>
      <c r="I272" s="14">
        <v>1</v>
      </c>
      <c r="J272" s="140">
        <v>0.34</v>
      </c>
      <c r="K272" s="19">
        <f t="shared" si="20"/>
        <v>0</v>
      </c>
      <c r="L272" s="9">
        <v>0</v>
      </c>
      <c r="M272" s="9">
        <v>0</v>
      </c>
      <c r="N272" s="9">
        <v>0</v>
      </c>
      <c r="O272" s="18"/>
      <c r="P272" s="9">
        <v>0</v>
      </c>
      <c r="Q272" s="18"/>
      <c r="R272" s="9">
        <v>0</v>
      </c>
      <c r="S272" s="9">
        <v>0</v>
      </c>
      <c r="T272" s="19">
        <f t="shared" si="21"/>
        <v>0</v>
      </c>
      <c r="U272" s="9"/>
      <c r="V272" s="9"/>
      <c r="W272" s="9"/>
      <c r="X272" s="18"/>
      <c r="Y272" s="9"/>
      <c r="Z272" s="18"/>
      <c r="AA272" s="9"/>
      <c r="AB272" s="9"/>
      <c r="AC272" s="20">
        <v>3</v>
      </c>
      <c r="AD272" s="21"/>
      <c r="AE272" s="21"/>
      <c r="AF272" s="22"/>
      <c r="AG272" s="22"/>
      <c r="AH272" s="23"/>
      <c r="AI272" s="23"/>
      <c r="AJ272" s="32"/>
      <c r="AK272" s="33"/>
      <c r="AL272" s="26" t="s">
        <v>420</v>
      </c>
    </row>
    <row r="273" spans="1:38" ht="39" customHeight="1" x14ac:dyDescent="0.25">
      <c r="A273" s="233" t="s">
        <v>526</v>
      </c>
      <c r="B273" s="91" t="s">
        <v>508</v>
      </c>
      <c r="C273" s="91" t="s">
        <v>548</v>
      </c>
      <c r="D273" s="12">
        <v>207</v>
      </c>
      <c r="E273" s="91" t="s">
        <v>560</v>
      </c>
      <c r="F273" s="91" t="s">
        <v>561</v>
      </c>
      <c r="G273" s="14">
        <v>0</v>
      </c>
      <c r="H273" s="14" t="s">
        <v>37</v>
      </c>
      <c r="I273" s="14">
        <v>1</v>
      </c>
      <c r="J273" s="140">
        <v>0.34</v>
      </c>
      <c r="K273" s="19">
        <f t="shared" si="20"/>
        <v>0</v>
      </c>
      <c r="L273" s="9">
        <v>0</v>
      </c>
      <c r="M273" s="9">
        <v>0</v>
      </c>
      <c r="N273" s="9">
        <v>0</v>
      </c>
      <c r="O273" s="18"/>
      <c r="P273" s="9">
        <v>0</v>
      </c>
      <c r="Q273" s="18"/>
      <c r="R273" s="9">
        <v>0</v>
      </c>
      <c r="S273" s="9">
        <v>0</v>
      </c>
      <c r="T273" s="19">
        <f t="shared" si="21"/>
        <v>0</v>
      </c>
      <c r="U273" s="9"/>
      <c r="V273" s="9"/>
      <c r="W273" s="9"/>
      <c r="X273" s="18"/>
      <c r="Y273" s="9"/>
      <c r="Z273" s="18"/>
      <c r="AA273" s="9"/>
      <c r="AB273" s="9"/>
      <c r="AC273" s="20">
        <v>4</v>
      </c>
      <c r="AD273" s="21"/>
      <c r="AE273" s="21"/>
      <c r="AF273" s="22"/>
      <c r="AG273" s="22"/>
      <c r="AH273" s="23"/>
      <c r="AI273" s="23"/>
      <c r="AJ273" s="32"/>
      <c r="AK273" s="33"/>
      <c r="AL273" s="26" t="s">
        <v>420</v>
      </c>
    </row>
    <row r="274" spans="1:38" ht="39" customHeight="1" x14ac:dyDescent="0.25">
      <c r="A274" s="233" t="s">
        <v>526</v>
      </c>
      <c r="B274" s="91" t="s">
        <v>508</v>
      </c>
      <c r="C274" s="91" t="s">
        <v>548</v>
      </c>
      <c r="D274" s="12">
        <v>207</v>
      </c>
      <c r="E274" s="91" t="s">
        <v>560</v>
      </c>
      <c r="F274" s="91" t="s">
        <v>561</v>
      </c>
      <c r="G274" s="14">
        <v>0</v>
      </c>
      <c r="H274" s="14" t="s">
        <v>37</v>
      </c>
      <c r="I274" s="14">
        <v>1</v>
      </c>
      <c r="J274" s="140">
        <v>0.34</v>
      </c>
      <c r="K274" s="19">
        <f t="shared" si="20"/>
        <v>0</v>
      </c>
      <c r="L274" s="9">
        <v>0</v>
      </c>
      <c r="M274" s="9">
        <v>0</v>
      </c>
      <c r="N274" s="9">
        <v>0</v>
      </c>
      <c r="O274" s="18"/>
      <c r="P274" s="9">
        <v>0</v>
      </c>
      <c r="Q274" s="18"/>
      <c r="R274" s="9">
        <v>0</v>
      </c>
      <c r="S274" s="9">
        <v>0</v>
      </c>
      <c r="T274" s="19">
        <f t="shared" si="21"/>
        <v>0</v>
      </c>
      <c r="U274" s="9"/>
      <c r="V274" s="9"/>
      <c r="W274" s="9"/>
      <c r="X274" s="18"/>
      <c r="Y274" s="9"/>
      <c r="Z274" s="18"/>
      <c r="AA274" s="9"/>
      <c r="AB274" s="9"/>
      <c r="AC274" s="20">
        <v>5</v>
      </c>
      <c r="AD274" s="21"/>
      <c r="AE274" s="21"/>
      <c r="AF274" s="22"/>
      <c r="AG274" s="22"/>
      <c r="AH274" s="23"/>
      <c r="AI274" s="23"/>
      <c r="AJ274" s="32"/>
      <c r="AK274" s="33"/>
      <c r="AL274" s="26" t="s">
        <v>420</v>
      </c>
    </row>
    <row r="275" spans="1:38" ht="39" customHeight="1" x14ac:dyDescent="0.25">
      <c r="A275" s="233" t="s">
        <v>526</v>
      </c>
      <c r="B275" s="91" t="s">
        <v>508</v>
      </c>
      <c r="C275" s="91" t="s">
        <v>548</v>
      </c>
      <c r="D275" s="12">
        <v>207</v>
      </c>
      <c r="E275" s="91" t="s">
        <v>560</v>
      </c>
      <c r="F275" s="91" t="s">
        <v>561</v>
      </c>
      <c r="G275" s="14">
        <v>0</v>
      </c>
      <c r="H275" s="14" t="s">
        <v>37</v>
      </c>
      <c r="I275" s="14">
        <v>1</v>
      </c>
      <c r="J275" s="140">
        <v>0.34</v>
      </c>
      <c r="K275" s="19">
        <f t="shared" ref="K275:K442" si="22">+L275+M275+N275+P275+Q275+R275+S275</f>
        <v>0</v>
      </c>
      <c r="L275" s="9">
        <v>0</v>
      </c>
      <c r="M275" s="9">
        <v>0</v>
      </c>
      <c r="N275" s="9">
        <v>0</v>
      </c>
      <c r="O275" s="18"/>
      <c r="P275" s="9">
        <v>0</v>
      </c>
      <c r="Q275" s="18"/>
      <c r="R275" s="9">
        <v>0</v>
      </c>
      <c r="S275" s="9">
        <v>0</v>
      </c>
      <c r="T275" s="19">
        <f t="shared" si="21"/>
        <v>0</v>
      </c>
      <c r="U275" s="9"/>
      <c r="V275" s="9"/>
      <c r="W275" s="9"/>
      <c r="X275" s="18"/>
      <c r="Y275" s="9"/>
      <c r="Z275" s="18"/>
      <c r="AA275" s="9"/>
      <c r="AB275" s="9"/>
      <c r="AC275" s="20">
        <v>6</v>
      </c>
      <c r="AD275" s="21"/>
      <c r="AE275" s="21"/>
      <c r="AF275" s="22"/>
      <c r="AG275" s="22"/>
      <c r="AH275" s="23"/>
      <c r="AI275" s="23"/>
      <c r="AJ275" s="32"/>
      <c r="AK275" s="33"/>
      <c r="AL275" s="26" t="s">
        <v>420</v>
      </c>
    </row>
    <row r="276" spans="1:38" ht="39" customHeight="1" x14ac:dyDescent="0.25">
      <c r="A276" s="233" t="s">
        <v>526</v>
      </c>
      <c r="B276" s="91" t="s">
        <v>508</v>
      </c>
      <c r="C276" s="91" t="s">
        <v>548</v>
      </c>
      <c r="D276" s="12">
        <v>208</v>
      </c>
      <c r="E276" s="91" t="s">
        <v>562</v>
      </c>
      <c r="F276" s="91" t="s">
        <v>563</v>
      </c>
      <c r="G276" s="14">
        <v>0</v>
      </c>
      <c r="H276" s="14" t="s">
        <v>37</v>
      </c>
      <c r="I276" s="14">
        <v>1</v>
      </c>
      <c r="J276" s="140">
        <v>0.25</v>
      </c>
      <c r="K276" s="19">
        <f t="shared" si="22"/>
        <v>0</v>
      </c>
      <c r="L276" s="9">
        <v>0</v>
      </c>
      <c r="M276" s="9">
        <v>0</v>
      </c>
      <c r="N276" s="9">
        <v>0</v>
      </c>
      <c r="O276" s="18"/>
      <c r="P276" s="9">
        <v>0</v>
      </c>
      <c r="Q276" s="18"/>
      <c r="R276" s="9">
        <v>0</v>
      </c>
      <c r="S276" s="9">
        <v>0</v>
      </c>
      <c r="T276" s="19">
        <f t="shared" si="21"/>
        <v>0</v>
      </c>
      <c r="U276" s="9"/>
      <c r="V276" s="9"/>
      <c r="W276" s="9"/>
      <c r="X276" s="18"/>
      <c r="Y276" s="9"/>
      <c r="Z276" s="18"/>
      <c r="AA276" s="9"/>
      <c r="AB276" s="9"/>
      <c r="AC276" s="20">
        <v>1</v>
      </c>
      <c r="AD276" s="21"/>
      <c r="AE276" s="21"/>
      <c r="AF276" s="22"/>
      <c r="AG276" s="22"/>
      <c r="AH276" s="23"/>
      <c r="AI276" s="23"/>
      <c r="AJ276" s="32"/>
      <c r="AK276" s="33"/>
      <c r="AL276" s="26" t="s">
        <v>420</v>
      </c>
    </row>
    <row r="277" spans="1:38" ht="39" customHeight="1" x14ac:dyDescent="0.25">
      <c r="A277" s="233" t="s">
        <v>526</v>
      </c>
      <c r="B277" s="91" t="s">
        <v>508</v>
      </c>
      <c r="C277" s="91" t="s">
        <v>548</v>
      </c>
      <c r="D277" s="12">
        <v>208</v>
      </c>
      <c r="E277" s="91" t="s">
        <v>562</v>
      </c>
      <c r="F277" s="91" t="s">
        <v>563</v>
      </c>
      <c r="G277" s="14">
        <v>0</v>
      </c>
      <c r="H277" s="14" t="s">
        <v>37</v>
      </c>
      <c r="I277" s="14">
        <v>1</v>
      </c>
      <c r="J277" s="140">
        <v>0.25</v>
      </c>
      <c r="K277" s="19">
        <f t="shared" si="22"/>
        <v>0</v>
      </c>
      <c r="L277" s="9">
        <v>0</v>
      </c>
      <c r="M277" s="9">
        <v>0</v>
      </c>
      <c r="N277" s="9">
        <v>0</v>
      </c>
      <c r="O277" s="18"/>
      <c r="P277" s="9">
        <v>0</v>
      </c>
      <c r="Q277" s="18"/>
      <c r="R277" s="9">
        <v>0</v>
      </c>
      <c r="S277" s="9">
        <v>0</v>
      </c>
      <c r="T277" s="19">
        <f t="shared" si="21"/>
        <v>0</v>
      </c>
      <c r="U277" s="9"/>
      <c r="V277" s="9"/>
      <c r="W277" s="9"/>
      <c r="X277" s="18"/>
      <c r="Y277" s="9"/>
      <c r="Z277" s="18"/>
      <c r="AA277" s="9"/>
      <c r="AB277" s="9"/>
      <c r="AC277" s="20">
        <v>2</v>
      </c>
      <c r="AD277" s="21"/>
      <c r="AE277" s="21"/>
      <c r="AF277" s="22"/>
      <c r="AG277" s="22"/>
      <c r="AH277" s="23"/>
      <c r="AI277" s="23"/>
      <c r="AJ277" s="32"/>
      <c r="AK277" s="33"/>
      <c r="AL277" s="26" t="s">
        <v>420</v>
      </c>
    </row>
    <row r="278" spans="1:38" ht="39" customHeight="1" x14ac:dyDescent="0.25">
      <c r="A278" s="233" t="s">
        <v>526</v>
      </c>
      <c r="B278" s="91" t="s">
        <v>508</v>
      </c>
      <c r="C278" s="91" t="s">
        <v>548</v>
      </c>
      <c r="D278" s="12">
        <v>208</v>
      </c>
      <c r="E278" s="91" t="s">
        <v>562</v>
      </c>
      <c r="F278" s="91" t="s">
        <v>563</v>
      </c>
      <c r="G278" s="14">
        <v>0</v>
      </c>
      <c r="H278" s="14" t="s">
        <v>37</v>
      </c>
      <c r="I278" s="14">
        <v>1</v>
      </c>
      <c r="J278" s="140">
        <v>0.25</v>
      </c>
      <c r="K278" s="19">
        <f t="shared" si="22"/>
        <v>0</v>
      </c>
      <c r="L278" s="9">
        <v>0</v>
      </c>
      <c r="M278" s="9">
        <v>0</v>
      </c>
      <c r="N278" s="9">
        <v>0</v>
      </c>
      <c r="O278" s="18"/>
      <c r="P278" s="9">
        <v>0</v>
      </c>
      <c r="Q278" s="18"/>
      <c r="R278" s="9">
        <v>0</v>
      </c>
      <c r="S278" s="9">
        <v>0</v>
      </c>
      <c r="T278" s="19">
        <f t="shared" si="21"/>
        <v>0</v>
      </c>
      <c r="U278" s="9"/>
      <c r="V278" s="9"/>
      <c r="W278" s="9"/>
      <c r="X278" s="18"/>
      <c r="Y278" s="9"/>
      <c r="Z278" s="18"/>
      <c r="AA278" s="9"/>
      <c r="AB278" s="9"/>
      <c r="AC278" s="20">
        <v>3</v>
      </c>
      <c r="AD278" s="21"/>
      <c r="AE278" s="21"/>
      <c r="AF278" s="22"/>
      <c r="AG278" s="22"/>
      <c r="AH278" s="23"/>
      <c r="AI278" s="23"/>
      <c r="AJ278" s="32"/>
      <c r="AK278" s="33"/>
      <c r="AL278" s="26" t="s">
        <v>420</v>
      </c>
    </row>
    <row r="279" spans="1:38" ht="39" customHeight="1" x14ac:dyDescent="0.25">
      <c r="A279" s="233" t="s">
        <v>526</v>
      </c>
      <c r="B279" s="91" t="s">
        <v>508</v>
      </c>
      <c r="C279" s="91" t="s">
        <v>548</v>
      </c>
      <c r="D279" s="12">
        <v>208</v>
      </c>
      <c r="E279" s="91" t="s">
        <v>562</v>
      </c>
      <c r="F279" s="91" t="s">
        <v>563</v>
      </c>
      <c r="G279" s="14">
        <v>0</v>
      </c>
      <c r="H279" s="14" t="s">
        <v>37</v>
      </c>
      <c r="I279" s="14">
        <v>1</v>
      </c>
      <c r="J279" s="140">
        <v>0.25</v>
      </c>
      <c r="K279" s="19">
        <f t="shared" si="22"/>
        <v>0</v>
      </c>
      <c r="L279" s="9">
        <v>0</v>
      </c>
      <c r="M279" s="9">
        <v>0</v>
      </c>
      <c r="N279" s="9">
        <v>0</v>
      </c>
      <c r="O279" s="18"/>
      <c r="P279" s="9">
        <v>0</v>
      </c>
      <c r="Q279" s="18"/>
      <c r="R279" s="9">
        <v>0</v>
      </c>
      <c r="S279" s="9">
        <v>0</v>
      </c>
      <c r="T279" s="19">
        <f t="shared" si="21"/>
        <v>0</v>
      </c>
      <c r="U279" s="9"/>
      <c r="V279" s="9"/>
      <c r="W279" s="9"/>
      <c r="X279" s="18"/>
      <c r="Y279" s="9"/>
      <c r="Z279" s="18"/>
      <c r="AA279" s="9"/>
      <c r="AB279" s="9"/>
      <c r="AC279" s="20">
        <v>4</v>
      </c>
      <c r="AD279" s="21"/>
      <c r="AE279" s="21"/>
      <c r="AF279" s="22"/>
      <c r="AG279" s="22"/>
      <c r="AH279" s="23"/>
      <c r="AI279" s="23"/>
      <c r="AJ279" s="32"/>
      <c r="AK279" s="33"/>
      <c r="AL279" s="26" t="s">
        <v>420</v>
      </c>
    </row>
    <row r="280" spans="1:38" ht="39" customHeight="1" x14ac:dyDescent="0.25">
      <c r="A280" s="233" t="s">
        <v>526</v>
      </c>
      <c r="B280" s="91" t="s">
        <v>508</v>
      </c>
      <c r="C280" s="91" t="s">
        <v>548</v>
      </c>
      <c r="D280" s="12">
        <v>208</v>
      </c>
      <c r="E280" s="91" t="s">
        <v>562</v>
      </c>
      <c r="F280" s="91" t="s">
        <v>563</v>
      </c>
      <c r="G280" s="14">
        <v>0</v>
      </c>
      <c r="H280" s="14" t="s">
        <v>37</v>
      </c>
      <c r="I280" s="14">
        <v>1</v>
      </c>
      <c r="J280" s="140">
        <v>0.25</v>
      </c>
      <c r="K280" s="19">
        <f t="shared" si="22"/>
        <v>0</v>
      </c>
      <c r="L280" s="9">
        <v>0</v>
      </c>
      <c r="M280" s="9">
        <v>0</v>
      </c>
      <c r="N280" s="9">
        <v>0</v>
      </c>
      <c r="O280" s="18"/>
      <c r="P280" s="9">
        <v>0</v>
      </c>
      <c r="Q280" s="18"/>
      <c r="R280" s="9">
        <v>0</v>
      </c>
      <c r="S280" s="9">
        <v>0</v>
      </c>
      <c r="T280" s="19">
        <f t="shared" si="21"/>
        <v>0</v>
      </c>
      <c r="U280" s="9"/>
      <c r="V280" s="9"/>
      <c r="W280" s="9"/>
      <c r="X280" s="18"/>
      <c r="Y280" s="9"/>
      <c r="Z280" s="18"/>
      <c r="AA280" s="9"/>
      <c r="AB280" s="9"/>
      <c r="AC280" s="20">
        <v>5</v>
      </c>
      <c r="AD280" s="21"/>
      <c r="AE280" s="21"/>
      <c r="AF280" s="22"/>
      <c r="AG280" s="22"/>
      <c r="AH280" s="23"/>
      <c r="AI280" s="23"/>
      <c r="AJ280" s="32"/>
      <c r="AK280" s="33"/>
      <c r="AL280" s="26" t="s">
        <v>420</v>
      </c>
    </row>
    <row r="281" spans="1:38" ht="39" customHeight="1" x14ac:dyDescent="0.25">
      <c r="A281" s="233" t="s">
        <v>526</v>
      </c>
      <c r="B281" s="91" t="s">
        <v>508</v>
      </c>
      <c r="C281" s="91" t="s">
        <v>548</v>
      </c>
      <c r="D281" s="12">
        <v>208</v>
      </c>
      <c r="E281" s="91" t="s">
        <v>562</v>
      </c>
      <c r="F281" s="91" t="s">
        <v>563</v>
      </c>
      <c r="G281" s="14">
        <v>0</v>
      </c>
      <c r="H281" s="14" t="s">
        <v>37</v>
      </c>
      <c r="I281" s="14">
        <v>1</v>
      </c>
      <c r="J281" s="140">
        <v>0.25</v>
      </c>
      <c r="K281" s="19">
        <f t="shared" si="22"/>
        <v>0</v>
      </c>
      <c r="L281" s="9">
        <v>0</v>
      </c>
      <c r="M281" s="9">
        <v>0</v>
      </c>
      <c r="N281" s="9">
        <v>0</v>
      </c>
      <c r="O281" s="18"/>
      <c r="P281" s="9">
        <v>0</v>
      </c>
      <c r="Q281" s="18"/>
      <c r="R281" s="9">
        <v>0</v>
      </c>
      <c r="S281" s="9">
        <v>0</v>
      </c>
      <c r="T281" s="19">
        <f t="shared" si="21"/>
        <v>0</v>
      </c>
      <c r="U281" s="9"/>
      <c r="V281" s="9"/>
      <c r="W281" s="9"/>
      <c r="X281" s="18"/>
      <c r="Y281" s="9"/>
      <c r="Z281" s="18"/>
      <c r="AA281" s="9"/>
      <c r="AB281" s="9"/>
      <c r="AC281" s="20">
        <v>6</v>
      </c>
      <c r="AD281" s="21"/>
      <c r="AE281" s="21"/>
      <c r="AF281" s="22"/>
      <c r="AG281" s="22"/>
      <c r="AH281" s="23"/>
      <c r="AI281" s="23"/>
      <c r="AJ281" s="32"/>
      <c r="AK281" s="33"/>
      <c r="AL281" s="26" t="s">
        <v>420</v>
      </c>
    </row>
    <row r="282" spans="1:38" ht="39" customHeight="1" x14ac:dyDescent="0.25">
      <c r="A282" s="233" t="s">
        <v>526</v>
      </c>
      <c r="B282" s="91" t="s">
        <v>508</v>
      </c>
      <c r="C282" s="91" t="s">
        <v>548</v>
      </c>
      <c r="D282" s="12">
        <v>209</v>
      </c>
      <c r="E282" s="91" t="s">
        <v>564</v>
      </c>
      <c r="F282" s="91" t="s">
        <v>565</v>
      </c>
      <c r="G282" s="14">
        <v>0</v>
      </c>
      <c r="H282" s="14" t="s">
        <v>37</v>
      </c>
      <c r="I282" s="14">
        <v>80</v>
      </c>
      <c r="J282" s="140">
        <v>0</v>
      </c>
      <c r="K282" s="19">
        <f t="shared" si="22"/>
        <v>0</v>
      </c>
      <c r="L282" s="9">
        <v>0</v>
      </c>
      <c r="M282" s="9">
        <v>0</v>
      </c>
      <c r="N282" s="9">
        <v>0</v>
      </c>
      <c r="O282" s="18"/>
      <c r="P282" s="9">
        <v>0</v>
      </c>
      <c r="Q282" s="18"/>
      <c r="R282" s="9">
        <v>0</v>
      </c>
      <c r="S282" s="9">
        <v>0</v>
      </c>
      <c r="T282" s="19">
        <f t="shared" si="21"/>
        <v>0</v>
      </c>
      <c r="U282" s="9"/>
      <c r="V282" s="9"/>
      <c r="W282" s="9"/>
      <c r="X282" s="18"/>
      <c r="Y282" s="9"/>
      <c r="Z282" s="18"/>
      <c r="AA282" s="9"/>
      <c r="AB282" s="9"/>
      <c r="AC282" s="20">
        <v>1</v>
      </c>
      <c r="AD282" s="21"/>
      <c r="AE282" s="21"/>
      <c r="AF282" s="22"/>
      <c r="AG282" s="22"/>
      <c r="AH282" s="23"/>
      <c r="AI282" s="23"/>
      <c r="AJ282" s="32"/>
      <c r="AK282" s="33"/>
      <c r="AL282" s="26" t="s">
        <v>420</v>
      </c>
    </row>
    <row r="283" spans="1:38" ht="39" customHeight="1" x14ac:dyDescent="0.25">
      <c r="A283" s="233" t="s">
        <v>526</v>
      </c>
      <c r="B283" s="91" t="s">
        <v>508</v>
      </c>
      <c r="C283" s="91" t="s">
        <v>548</v>
      </c>
      <c r="D283" s="12">
        <v>209</v>
      </c>
      <c r="E283" s="91" t="s">
        <v>564</v>
      </c>
      <c r="F283" s="91" t="s">
        <v>565</v>
      </c>
      <c r="G283" s="14">
        <v>0</v>
      </c>
      <c r="H283" s="14" t="s">
        <v>37</v>
      </c>
      <c r="I283" s="14">
        <v>80</v>
      </c>
      <c r="J283" s="140">
        <v>0</v>
      </c>
      <c r="K283" s="19">
        <f t="shared" si="22"/>
        <v>0</v>
      </c>
      <c r="L283" s="9">
        <v>0</v>
      </c>
      <c r="M283" s="9">
        <v>0</v>
      </c>
      <c r="N283" s="9">
        <v>0</v>
      </c>
      <c r="O283" s="18"/>
      <c r="P283" s="9">
        <v>0</v>
      </c>
      <c r="Q283" s="18"/>
      <c r="R283" s="9">
        <v>0</v>
      </c>
      <c r="S283" s="9">
        <v>0</v>
      </c>
      <c r="T283" s="19">
        <f t="shared" si="21"/>
        <v>0</v>
      </c>
      <c r="U283" s="9"/>
      <c r="V283" s="9"/>
      <c r="W283" s="9"/>
      <c r="X283" s="18"/>
      <c r="Y283" s="9"/>
      <c r="Z283" s="18"/>
      <c r="AA283" s="9"/>
      <c r="AB283" s="9"/>
      <c r="AC283" s="20">
        <v>2</v>
      </c>
      <c r="AD283" s="21"/>
      <c r="AE283" s="21"/>
      <c r="AF283" s="22"/>
      <c r="AG283" s="22"/>
      <c r="AH283" s="23"/>
      <c r="AI283" s="23"/>
      <c r="AJ283" s="32"/>
      <c r="AK283" s="33"/>
      <c r="AL283" s="26" t="s">
        <v>420</v>
      </c>
    </row>
    <row r="284" spans="1:38" ht="39" customHeight="1" x14ac:dyDescent="0.25">
      <c r="A284" s="233" t="s">
        <v>526</v>
      </c>
      <c r="B284" s="91" t="s">
        <v>508</v>
      </c>
      <c r="C284" s="91" t="s">
        <v>548</v>
      </c>
      <c r="D284" s="12">
        <v>209</v>
      </c>
      <c r="E284" s="91" t="s">
        <v>564</v>
      </c>
      <c r="F284" s="91" t="s">
        <v>565</v>
      </c>
      <c r="G284" s="14">
        <v>0</v>
      </c>
      <c r="H284" s="14" t="s">
        <v>37</v>
      </c>
      <c r="I284" s="14">
        <v>80</v>
      </c>
      <c r="J284" s="140">
        <v>0</v>
      </c>
      <c r="K284" s="19">
        <f t="shared" si="22"/>
        <v>0</v>
      </c>
      <c r="L284" s="9">
        <v>0</v>
      </c>
      <c r="M284" s="9">
        <v>0</v>
      </c>
      <c r="N284" s="9">
        <v>0</v>
      </c>
      <c r="O284" s="18"/>
      <c r="P284" s="9">
        <v>0</v>
      </c>
      <c r="Q284" s="18"/>
      <c r="R284" s="9">
        <v>0</v>
      </c>
      <c r="S284" s="9">
        <v>0</v>
      </c>
      <c r="T284" s="19">
        <f t="shared" si="21"/>
        <v>0</v>
      </c>
      <c r="U284" s="9"/>
      <c r="V284" s="9"/>
      <c r="W284" s="9"/>
      <c r="X284" s="18"/>
      <c r="Y284" s="9"/>
      <c r="Z284" s="18"/>
      <c r="AA284" s="9"/>
      <c r="AB284" s="9"/>
      <c r="AC284" s="20">
        <v>3</v>
      </c>
      <c r="AD284" s="21"/>
      <c r="AE284" s="21"/>
      <c r="AF284" s="22"/>
      <c r="AG284" s="22"/>
      <c r="AH284" s="23"/>
      <c r="AI284" s="23"/>
      <c r="AJ284" s="32"/>
      <c r="AK284" s="33"/>
      <c r="AL284" s="26" t="s">
        <v>420</v>
      </c>
    </row>
    <row r="285" spans="1:38" ht="39" customHeight="1" x14ac:dyDescent="0.25">
      <c r="A285" s="233" t="s">
        <v>526</v>
      </c>
      <c r="B285" s="91" t="s">
        <v>508</v>
      </c>
      <c r="C285" s="91" t="s">
        <v>548</v>
      </c>
      <c r="D285" s="12">
        <v>209</v>
      </c>
      <c r="E285" s="91" t="s">
        <v>564</v>
      </c>
      <c r="F285" s="91" t="s">
        <v>565</v>
      </c>
      <c r="G285" s="14">
        <v>0</v>
      </c>
      <c r="H285" s="14" t="s">
        <v>37</v>
      </c>
      <c r="I285" s="14">
        <v>80</v>
      </c>
      <c r="J285" s="140">
        <v>0</v>
      </c>
      <c r="K285" s="19">
        <f t="shared" si="22"/>
        <v>0</v>
      </c>
      <c r="L285" s="9">
        <v>0</v>
      </c>
      <c r="M285" s="9">
        <v>0</v>
      </c>
      <c r="N285" s="9">
        <v>0</v>
      </c>
      <c r="O285" s="18"/>
      <c r="P285" s="9">
        <v>0</v>
      </c>
      <c r="Q285" s="18"/>
      <c r="R285" s="9">
        <v>0</v>
      </c>
      <c r="S285" s="9">
        <v>0</v>
      </c>
      <c r="T285" s="19">
        <f t="shared" si="21"/>
        <v>0</v>
      </c>
      <c r="U285" s="9"/>
      <c r="V285" s="9"/>
      <c r="W285" s="9"/>
      <c r="X285" s="18"/>
      <c r="Y285" s="9"/>
      <c r="Z285" s="18"/>
      <c r="AA285" s="9"/>
      <c r="AB285" s="9"/>
      <c r="AC285" s="20">
        <v>4</v>
      </c>
      <c r="AD285" s="21"/>
      <c r="AE285" s="21"/>
      <c r="AF285" s="22"/>
      <c r="AG285" s="22"/>
      <c r="AH285" s="23"/>
      <c r="AI285" s="23"/>
      <c r="AJ285" s="32"/>
      <c r="AK285" s="33"/>
      <c r="AL285" s="26" t="s">
        <v>420</v>
      </c>
    </row>
    <row r="286" spans="1:38" ht="39" customHeight="1" x14ac:dyDescent="0.25">
      <c r="A286" s="233" t="s">
        <v>526</v>
      </c>
      <c r="B286" s="91" t="s">
        <v>508</v>
      </c>
      <c r="C286" s="91" t="s">
        <v>548</v>
      </c>
      <c r="D286" s="12">
        <v>209</v>
      </c>
      <c r="E286" s="91" t="s">
        <v>564</v>
      </c>
      <c r="F286" s="91" t="s">
        <v>565</v>
      </c>
      <c r="G286" s="14">
        <v>0</v>
      </c>
      <c r="H286" s="14" t="s">
        <v>37</v>
      </c>
      <c r="I286" s="14">
        <v>80</v>
      </c>
      <c r="J286" s="140">
        <v>0</v>
      </c>
      <c r="K286" s="19">
        <f t="shared" si="22"/>
        <v>0</v>
      </c>
      <c r="L286" s="9">
        <v>0</v>
      </c>
      <c r="M286" s="9">
        <v>0</v>
      </c>
      <c r="N286" s="9">
        <v>0</v>
      </c>
      <c r="O286" s="18"/>
      <c r="P286" s="9">
        <v>0</v>
      </c>
      <c r="Q286" s="18"/>
      <c r="R286" s="9">
        <v>0</v>
      </c>
      <c r="S286" s="9">
        <v>0</v>
      </c>
      <c r="T286" s="19">
        <f t="shared" si="21"/>
        <v>0</v>
      </c>
      <c r="U286" s="9"/>
      <c r="V286" s="9"/>
      <c r="W286" s="9"/>
      <c r="X286" s="18"/>
      <c r="Y286" s="9"/>
      <c r="Z286" s="18"/>
      <c r="AA286" s="9"/>
      <c r="AB286" s="9"/>
      <c r="AC286" s="20">
        <v>5</v>
      </c>
      <c r="AD286" s="21"/>
      <c r="AE286" s="21"/>
      <c r="AF286" s="22"/>
      <c r="AG286" s="22"/>
      <c r="AH286" s="23"/>
      <c r="AI286" s="23"/>
      <c r="AJ286" s="32"/>
      <c r="AK286" s="33"/>
      <c r="AL286" s="26" t="s">
        <v>420</v>
      </c>
    </row>
    <row r="287" spans="1:38" ht="39" customHeight="1" x14ac:dyDescent="0.25">
      <c r="A287" s="233" t="s">
        <v>526</v>
      </c>
      <c r="B287" s="91" t="s">
        <v>508</v>
      </c>
      <c r="C287" s="91" t="s">
        <v>548</v>
      </c>
      <c r="D287" s="12">
        <v>209</v>
      </c>
      <c r="E287" s="91" t="s">
        <v>564</v>
      </c>
      <c r="F287" s="91" t="s">
        <v>565</v>
      </c>
      <c r="G287" s="14">
        <v>0</v>
      </c>
      <c r="H287" s="14" t="s">
        <v>37</v>
      </c>
      <c r="I287" s="14">
        <v>80</v>
      </c>
      <c r="J287" s="140">
        <v>0</v>
      </c>
      <c r="K287" s="19">
        <f t="shared" si="22"/>
        <v>0</v>
      </c>
      <c r="L287" s="9">
        <v>0</v>
      </c>
      <c r="M287" s="9">
        <v>0</v>
      </c>
      <c r="N287" s="9">
        <v>0</v>
      </c>
      <c r="O287" s="18"/>
      <c r="P287" s="9">
        <v>0</v>
      </c>
      <c r="Q287" s="18"/>
      <c r="R287" s="9">
        <v>0</v>
      </c>
      <c r="S287" s="9">
        <v>0</v>
      </c>
      <c r="T287" s="19">
        <f t="shared" si="21"/>
        <v>0</v>
      </c>
      <c r="U287" s="9"/>
      <c r="V287" s="9"/>
      <c r="W287" s="9"/>
      <c r="X287" s="18"/>
      <c r="Y287" s="9"/>
      <c r="Z287" s="18"/>
      <c r="AA287" s="9"/>
      <c r="AB287" s="9"/>
      <c r="AC287" s="20">
        <v>6</v>
      </c>
      <c r="AD287" s="21"/>
      <c r="AE287" s="21"/>
      <c r="AF287" s="22"/>
      <c r="AG287" s="22"/>
      <c r="AH287" s="23"/>
      <c r="AI287" s="23"/>
      <c r="AJ287" s="32"/>
      <c r="AK287" s="33"/>
      <c r="AL287" s="26" t="s">
        <v>420</v>
      </c>
    </row>
    <row r="288" spans="1:38" ht="39" customHeight="1" x14ac:dyDescent="0.25">
      <c r="A288" s="233" t="s">
        <v>526</v>
      </c>
      <c r="B288" s="91" t="s">
        <v>508</v>
      </c>
      <c r="C288" s="91" t="s">
        <v>548</v>
      </c>
      <c r="D288" s="12">
        <v>210</v>
      </c>
      <c r="E288" s="91" t="s">
        <v>566</v>
      </c>
      <c r="F288" s="91" t="s">
        <v>567</v>
      </c>
      <c r="G288" s="14">
        <v>0</v>
      </c>
      <c r="H288" s="14" t="s">
        <v>37</v>
      </c>
      <c r="I288" s="14">
        <v>200</v>
      </c>
      <c r="J288" s="140">
        <v>36</v>
      </c>
      <c r="K288" s="19">
        <f t="shared" si="22"/>
        <v>0</v>
      </c>
      <c r="L288" s="9">
        <v>0</v>
      </c>
      <c r="M288" s="9">
        <v>0</v>
      </c>
      <c r="N288" s="9">
        <v>0</v>
      </c>
      <c r="O288" s="18"/>
      <c r="P288" s="9">
        <v>0</v>
      </c>
      <c r="Q288" s="18"/>
      <c r="R288" s="9">
        <v>0</v>
      </c>
      <c r="S288" s="9">
        <v>0</v>
      </c>
      <c r="T288" s="19">
        <f t="shared" si="21"/>
        <v>0</v>
      </c>
      <c r="U288" s="9"/>
      <c r="V288" s="9"/>
      <c r="W288" s="9"/>
      <c r="X288" s="18"/>
      <c r="Y288" s="9"/>
      <c r="Z288" s="18"/>
      <c r="AA288" s="9"/>
      <c r="AB288" s="9"/>
      <c r="AC288" s="20">
        <v>1</v>
      </c>
      <c r="AD288" s="21"/>
      <c r="AE288" s="21"/>
      <c r="AF288" s="22"/>
      <c r="AG288" s="22"/>
      <c r="AH288" s="23"/>
      <c r="AI288" s="23"/>
      <c r="AJ288" s="32"/>
      <c r="AK288" s="33"/>
      <c r="AL288" s="26" t="s">
        <v>420</v>
      </c>
    </row>
    <row r="289" spans="1:38" ht="39" customHeight="1" x14ac:dyDescent="0.25">
      <c r="A289" s="233" t="s">
        <v>526</v>
      </c>
      <c r="B289" s="91" t="s">
        <v>508</v>
      </c>
      <c r="C289" s="91" t="s">
        <v>548</v>
      </c>
      <c r="D289" s="12">
        <v>210</v>
      </c>
      <c r="E289" s="91" t="s">
        <v>566</v>
      </c>
      <c r="F289" s="91" t="s">
        <v>567</v>
      </c>
      <c r="G289" s="14">
        <v>0</v>
      </c>
      <c r="H289" s="14" t="s">
        <v>37</v>
      </c>
      <c r="I289" s="14">
        <v>200</v>
      </c>
      <c r="J289" s="140">
        <v>36</v>
      </c>
      <c r="K289" s="19">
        <f t="shared" si="22"/>
        <v>0</v>
      </c>
      <c r="L289" s="9">
        <v>0</v>
      </c>
      <c r="M289" s="9">
        <v>0</v>
      </c>
      <c r="N289" s="9">
        <v>0</v>
      </c>
      <c r="O289" s="18"/>
      <c r="P289" s="9">
        <v>0</v>
      </c>
      <c r="Q289" s="18"/>
      <c r="R289" s="9">
        <v>0</v>
      </c>
      <c r="S289" s="9">
        <v>0</v>
      </c>
      <c r="T289" s="19">
        <f t="shared" si="21"/>
        <v>0</v>
      </c>
      <c r="U289" s="9"/>
      <c r="V289" s="9"/>
      <c r="W289" s="9"/>
      <c r="X289" s="18"/>
      <c r="Y289" s="9"/>
      <c r="Z289" s="18"/>
      <c r="AA289" s="9"/>
      <c r="AB289" s="9"/>
      <c r="AC289" s="20">
        <v>2</v>
      </c>
      <c r="AD289" s="21"/>
      <c r="AE289" s="21"/>
      <c r="AF289" s="22"/>
      <c r="AG289" s="22"/>
      <c r="AH289" s="23"/>
      <c r="AI289" s="23"/>
      <c r="AJ289" s="32"/>
      <c r="AK289" s="33"/>
      <c r="AL289" s="26" t="s">
        <v>420</v>
      </c>
    </row>
    <row r="290" spans="1:38" ht="39" customHeight="1" x14ac:dyDescent="0.25">
      <c r="A290" s="233" t="s">
        <v>526</v>
      </c>
      <c r="B290" s="91" t="s">
        <v>508</v>
      </c>
      <c r="C290" s="91" t="s">
        <v>548</v>
      </c>
      <c r="D290" s="12">
        <v>210</v>
      </c>
      <c r="E290" s="91" t="s">
        <v>566</v>
      </c>
      <c r="F290" s="91" t="s">
        <v>567</v>
      </c>
      <c r="G290" s="14">
        <v>0</v>
      </c>
      <c r="H290" s="14" t="s">
        <v>37</v>
      </c>
      <c r="I290" s="14">
        <v>200</v>
      </c>
      <c r="J290" s="140">
        <v>36</v>
      </c>
      <c r="K290" s="19">
        <f t="shared" si="22"/>
        <v>0</v>
      </c>
      <c r="L290" s="9">
        <v>0</v>
      </c>
      <c r="M290" s="9">
        <v>0</v>
      </c>
      <c r="N290" s="9">
        <v>0</v>
      </c>
      <c r="O290" s="18"/>
      <c r="P290" s="9">
        <v>0</v>
      </c>
      <c r="Q290" s="18"/>
      <c r="R290" s="9">
        <v>0</v>
      </c>
      <c r="S290" s="9">
        <v>0</v>
      </c>
      <c r="T290" s="19">
        <f t="shared" si="21"/>
        <v>0</v>
      </c>
      <c r="U290" s="9"/>
      <c r="V290" s="9"/>
      <c r="W290" s="9"/>
      <c r="X290" s="18"/>
      <c r="Y290" s="9"/>
      <c r="Z290" s="18"/>
      <c r="AA290" s="9"/>
      <c r="AB290" s="9"/>
      <c r="AC290" s="20">
        <v>3</v>
      </c>
      <c r="AD290" s="21"/>
      <c r="AE290" s="21"/>
      <c r="AF290" s="22"/>
      <c r="AG290" s="22"/>
      <c r="AH290" s="23"/>
      <c r="AI290" s="23"/>
      <c r="AJ290" s="32"/>
      <c r="AK290" s="33"/>
      <c r="AL290" s="26" t="s">
        <v>420</v>
      </c>
    </row>
    <row r="291" spans="1:38" ht="39" customHeight="1" x14ac:dyDescent="0.25">
      <c r="A291" s="233" t="s">
        <v>526</v>
      </c>
      <c r="B291" s="91" t="s">
        <v>508</v>
      </c>
      <c r="C291" s="91" t="s">
        <v>548</v>
      </c>
      <c r="D291" s="12">
        <v>210</v>
      </c>
      <c r="E291" s="91" t="s">
        <v>566</v>
      </c>
      <c r="F291" s="91" t="s">
        <v>567</v>
      </c>
      <c r="G291" s="14">
        <v>0</v>
      </c>
      <c r="H291" s="14" t="s">
        <v>37</v>
      </c>
      <c r="I291" s="14">
        <v>200</v>
      </c>
      <c r="J291" s="140">
        <v>36</v>
      </c>
      <c r="K291" s="19">
        <f t="shared" si="22"/>
        <v>0</v>
      </c>
      <c r="L291" s="9">
        <v>0</v>
      </c>
      <c r="M291" s="9">
        <v>0</v>
      </c>
      <c r="N291" s="9">
        <v>0</v>
      </c>
      <c r="O291" s="18"/>
      <c r="P291" s="9">
        <v>0</v>
      </c>
      <c r="Q291" s="18"/>
      <c r="R291" s="9">
        <v>0</v>
      </c>
      <c r="S291" s="9">
        <v>0</v>
      </c>
      <c r="T291" s="19">
        <f t="shared" si="21"/>
        <v>0</v>
      </c>
      <c r="U291" s="9"/>
      <c r="V291" s="9"/>
      <c r="W291" s="9"/>
      <c r="X291" s="18"/>
      <c r="Y291" s="9"/>
      <c r="Z291" s="18"/>
      <c r="AA291" s="9"/>
      <c r="AB291" s="9"/>
      <c r="AC291" s="20">
        <v>4</v>
      </c>
      <c r="AD291" s="21"/>
      <c r="AE291" s="21"/>
      <c r="AF291" s="22"/>
      <c r="AG291" s="22"/>
      <c r="AH291" s="23"/>
      <c r="AI291" s="23"/>
      <c r="AJ291" s="32"/>
      <c r="AK291" s="33"/>
      <c r="AL291" s="26" t="s">
        <v>420</v>
      </c>
    </row>
    <row r="292" spans="1:38" ht="39" customHeight="1" x14ac:dyDescent="0.25">
      <c r="A292" s="233" t="s">
        <v>526</v>
      </c>
      <c r="B292" s="91" t="s">
        <v>508</v>
      </c>
      <c r="C292" s="91" t="s">
        <v>548</v>
      </c>
      <c r="D292" s="12">
        <v>210</v>
      </c>
      <c r="E292" s="91" t="s">
        <v>566</v>
      </c>
      <c r="F292" s="91" t="s">
        <v>567</v>
      </c>
      <c r="G292" s="14">
        <v>0</v>
      </c>
      <c r="H292" s="14" t="s">
        <v>37</v>
      </c>
      <c r="I292" s="14">
        <v>200</v>
      </c>
      <c r="J292" s="140">
        <v>36</v>
      </c>
      <c r="K292" s="19">
        <f t="shared" si="22"/>
        <v>0</v>
      </c>
      <c r="L292" s="9">
        <v>0</v>
      </c>
      <c r="M292" s="9">
        <v>0</v>
      </c>
      <c r="N292" s="9">
        <v>0</v>
      </c>
      <c r="O292" s="18"/>
      <c r="P292" s="9">
        <v>0</v>
      </c>
      <c r="Q292" s="18"/>
      <c r="R292" s="9">
        <v>0</v>
      </c>
      <c r="S292" s="9">
        <v>0</v>
      </c>
      <c r="T292" s="19">
        <f t="shared" si="21"/>
        <v>0</v>
      </c>
      <c r="U292" s="9"/>
      <c r="V292" s="9"/>
      <c r="W292" s="9"/>
      <c r="X292" s="18"/>
      <c r="Y292" s="9"/>
      <c r="Z292" s="18"/>
      <c r="AA292" s="9"/>
      <c r="AB292" s="9"/>
      <c r="AC292" s="20">
        <v>5</v>
      </c>
      <c r="AD292" s="21"/>
      <c r="AE292" s="21"/>
      <c r="AF292" s="22"/>
      <c r="AG292" s="22"/>
      <c r="AH292" s="23"/>
      <c r="AI292" s="23"/>
      <c r="AJ292" s="32"/>
      <c r="AK292" s="33"/>
      <c r="AL292" s="26" t="s">
        <v>420</v>
      </c>
    </row>
    <row r="293" spans="1:38" ht="39" customHeight="1" x14ac:dyDescent="0.25">
      <c r="A293" s="233" t="s">
        <v>526</v>
      </c>
      <c r="B293" s="91" t="s">
        <v>508</v>
      </c>
      <c r="C293" s="91" t="s">
        <v>548</v>
      </c>
      <c r="D293" s="12">
        <v>210</v>
      </c>
      <c r="E293" s="91" t="s">
        <v>566</v>
      </c>
      <c r="F293" s="91" t="s">
        <v>567</v>
      </c>
      <c r="G293" s="14">
        <v>0</v>
      </c>
      <c r="H293" s="14" t="s">
        <v>37</v>
      </c>
      <c r="I293" s="14">
        <v>200</v>
      </c>
      <c r="J293" s="140">
        <v>36</v>
      </c>
      <c r="K293" s="19">
        <f t="shared" si="22"/>
        <v>0</v>
      </c>
      <c r="L293" s="9">
        <v>0</v>
      </c>
      <c r="M293" s="9">
        <v>0</v>
      </c>
      <c r="N293" s="9">
        <v>0</v>
      </c>
      <c r="O293" s="18"/>
      <c r="P293" s="9">
        <v>0</v>
      </c>
      <c r="Q293" s="18"/>
      <c r="R293" s="9">
        <v>0</v>
      </c>
      <c r="S293" s="9">
        <v>0</v>
      </c>
      <c r="T293" s="19">
        <f t="shared" si="21"/>
        <v>0</v>
      </c>
      <c r="U293" s="9"/>
      <c r="V293" s="9"/>
      <c r="W293" s="9"/>
      <c r="X293" s="18"/>
      <c r="Y293" s="9"/>
      <c r="Z293" s="18"/>
      <c r="AA293" s="9"/>
      <c r="AB293" s="9"/>
      <c r="AC293" s="20">
        <v>6</v>
      </c>
      <c r="AD293" s="21"/>
      <c r="AE293" s="21"/>
      <c r="AF293" s="22"/>
      <c r="AG293" s="22"/>
      <c r="AH293" s="23"/>
      <c r="AI293" s="23"/>
      <c r="AJ293" s="32"/>
      <c r="AK293" s="33"/>
      <c r="AL293" s="26" t="s">
        <v>420</v>
      </c>
    </row>
    <row r="294" spans="1:38" ht="39" customHeight="1" x14ac:dyDescent="0.25">
      <c r="A294" s="233" t="s">
        <v>526</v>
      </c>
      <c r="B294" s="91" t="s">
        <v>508</v>
      </c>
      <c r="C294" s="91" t="s">
        <v>548</v>
      </c>
      <c r="D294" s="12">
        <v>211</v>
      </c>
      <c r="E294" s="91" t="s">
        <v>568</v>
      </c>
      <c r="F294" s="91" t="s">
        <v>569</v>
      </c>
      <c r="G294" s="14">
        <v>270</v>
      </c>
      <c r="H294" s="14" t="s">
        <v>37</v>
      </c>
      <c r="I294" s="14">
        <v>230</v>
      </c>
      <c r="J294" s="16">
        <v>8</v>
      </c>
      <c r="K294" s="19">
        <f t="shared" si="22"/>
        <v>0</v>
      </c>
      <c r="L294" s="9">
        <v>0</v>
      </c>
      <c r="M294" s="9">
        <v>0</v>
      </c>
      <c r="N294" s="9">
        <v>0</v>
      </c>
      <c r="O294" s="18"/>
      <c r="P294" s="9">
        <v>0</v>
      </c>
      <c r="Q294" s="18"/>
      <c r="R294" s="9">
        <v>0</v>
      </c>
      <c r="S294" s="9">
        <v>0</v>
      </c>
      <c r="T294" s="19">
        <f t="shared" si="21"/>
        <v>0</v>
      </c>
      <c r="U294" s="9"/>
      <c r="V294" s="9"/>
      <c r="W294" s="9"/>
      <c r="X294" s="18"/>
      <c r="Y294" s="9"/>
      <c r="Z294" s="18"/>
      <c r="AA294" s="9"/>
      <c r="AB294" s="9"/>
      <c r="AC294" s="20">
        <v>1</v>
      </c>
      <c r="AD294" s="21"/>
      <c r="AE294" s="21"/>
      <c r="AF294" s="22"/>
      <c r="AG294" s="22"/>
      <c r="AH294" s="23"/>
      <c r="AI294" s="23"/>
      <c r="AJ294" s="32"/>
      <c r="AK294" s="33"/>
      <c r="AL294" s="26" t="s">
        <v>420</v>
      </c>
    </row>
    <row r="295" spans="1:38" ht="39" customHeight="1" x14ac:dyDescent="0.25">
      <c r="A295" s="233" t="s">
        <v>526</v>
      </c>
      <c r="B295" s="91" t="s">
        <v>508</v>
      </c>
      <c r="C295" s="91" t="s">
        <v>548</v>
      </c>
      <c r="D295" s="12">
        <v>211</v>
      </c>
      <c r="E295" s="91" t="s">
        <v>568</v>
      </c>
      <c r="F295" s="91" t="s">
        <v>569</v>
      </c>
      <c r="G295" s="14">
        <v>270</v>
      </c>
      <c r="H295" s="14" t="s">
        <v>37</v>
      </c>
      <c r="I295" s="14">
        <v>230</v>
      </c>
      <c r="J295" s="16">
        <v>8</v>
      </c>
      <c r="K295" s="19">
        <f t="shared" si="22"/>
        <v>0</v>
      </c>
      <c r="L295" s="9">
        <v>0</v>
      </c>
      <c r="M295" s="9">
        <v>0</v>
      </c>
      <c r="N295" s="9">
        <v>0</v>
      </c>
      <c r="O295" s="18"/>
      <c r="P295" s="9">
        <v>0</v>
      </c>
      <c r="Q295" s="18"/>
      <c r="R295" s="9">
        <v>0</v>
      </c>
      <c r="S295" s="9">
        <v>0</v>
      </c>
      <c r="T295" s="19">
        <f t="shared" si="21"/>
        <v>0</v>
      </c>
      <c r="U295" s="9"/>
      <c r="V295" s="9"/>
      <c r="W295" s="9"/>
      <c r="X295" s="18"/>
      <c r="Y295" s="9"/>
      <c r="Z295" s="18"/>
      <c r="AA295" s="9"/>
      <c r="AB295" s="9"/>
      <c r="AC295" s="20">
        <v>2</v>
      </c>
      <c r="AD295" s="21"/>
      <c r="AE295" s="21"/>
      <c r="AF295" s="22"/>
      <c r="AG295" s="22"/>
      <c r="AH295" s="23"/>
      <c r="AI295" s="23"/>
      <c r="AJ295" s="32"/>
      <c r="AK295" s="33"/>
      <c r="AL295" s="26" t="s">
        <v>420</v>
      </c>
    </row>
    <row r="296" spans="1:38" ht="39" customHeight="1" x14ac:dyDescent="0.25">
      <c r="A296" s="233" t="s">
        <v>526</v>
      </c>
      <c r="B296" s="91" t="s">
        <v>508</v>
      </c>
      <c r="C296" s="91" t="s">
        <v>548</v>
      </c>
      <c r="D296" s="12">
        <v>211</v>
      </c>
      <c r="E296" s="91" t="s">
        <v>568</v>
      </c>
      <c r="F296" s="91" t="s">
        <v>569</v>
      </c>
      <c r="G296" s="14">
        <v>270</v>
      </c>
      <c r="H296" s="14" t="s">
        <v>37</v>
      </c>
      <c r="I296" s="14">
        <v>230</v>
      </c>
      <c r="J296" s="16">
        <v>8</v>
      </c>
      <c r="K296" s="19">
        <f t="shared" si="22"/>
        <v>0</v>
      </c>
      <c r="L296" s="9">
        <v>0</v>
      </c>
      <c r="M296" s="9">
        <v>0</v>
      </c>
      <c r="N296" s="9">
        <v>0</v>
      </c>
      <c r="O296" s="18"/>
      <c r="P296" s="9">
        <v>0</v>
      </c>
      <c r="Q296" s="18"/>
      <c r="R296" s="9">
        <v>0</v>
      </c>
      <c r="S296" s="9">
        <v>0</v>
      </c>
      <c r="T296" s="19">
        <f t="shared" si="21"/>
        <v>0</v>
      </c>
      <c r="U296" s="9"/>
      <c r="V296" s="9"/>
      <c r="W296" s="9"/>
      <c r="X296" s="18"/>
      <c r="Y296" s="9"/>
      <c r="Z296" s="18"/>
      <c r="AA296" s="9"/>
      <c r="AB296" s="9"/>
      <c r="AC296" s="20">
        <v>3</v>
      </c>
      <c r="AD296" s="21"/>
      <c r="AE296" s="21"/>
      <c r="AF296" s="22"/>
      <c r="AG296" s="22"/>
      <c r="AH296" s="23"/>
      <c r="AI296" s="23"/>
      <c r="AJ296" s="32"/>
      <c r="AK296" s="33"/>
      <c r="AL296" s="26" t="s">
        <v>420</v>
      </c>
    </row>
    <row r="297" spans="1:38" ht="39" customHeight="1" x14ac:dyDescent="0.25">
      <c r="A297" s="233" t="s">
        <v>526</v>
      </c>
      <c r="B297" s="91" t="s">
        <v>508</v>
      </c>
      <c r="C297" s="91" t="s">
        <v>548</v>
      </c>
      <c r="D297" s="12">
        <v>211</v>
      </c>
      <c r="E297" s="91" t="s">
        <v>568</v>
      </c>
      <c r="F297" s="91" t="s">
        <v>569</v>
      </c>
      <c r="G297" s="14">
        <v>270</v>
      </c>
      <c r="H297" s="14" t="s">
        <v>37</v>
      </c>
      <c r="I297" s="14">
        <v>230</v>
      </c>
      <c r="J297" s="16">
        <v>8</v>
      </c>
      <c r="K297" s="19">
        <f t="shared" si="22"/>
        <v>0</v>
      </c>
      <c r="L297" s="9">
        <v>0</v>
      </c>
      <c r="M297" s="9">
        <v>0</v>
      </c>
      <c r="N297" s="9">
        <v>0</v>
      </c>
      <c r="O297" s="18"/>
      <c r="P297" s="9">
        <v>0</v>
      </c>
      <c r="Q297" s="18"/>
      <c r="R297" s="9">
        <v>0</v>
      </c>
      <c r="S297" s="9">
        <v>0</v>
      </c>
      <c r="T297" s="19">
        <f t="shared" si="21"/>
        <v>0</v>
      </c>
      <c r="U297" s="9"/>
      <c r="V297" s="9"/>
      <c r="W297" s="9"/>
      <c r="X297" s="18"/>
      <c r="Y297" s="9"/>
      <c r="Z297" s="18"/>
      <c r="AA297" s="9"/>
      <c r="AB297" s="9"/>
      <c r="AC297" s="20">
        <v>4</v>
      </c>
      <c r="AD297" s="21"/>
      <c r="AE297" s="21"/>
      <c r="AF297" s="22"/>
      <c r="AG297" s="22"/>
      <c r="AH297" s="23"/>
      <c r="AI297" s="23"/>
      <c r="AJ297" s="32"/>
      <c r="AK297" s="33"/>
      <c r="AL297" s="26" t="s">
        <v>420</v>
      </c>
    </row>
    <row r="298" spans="1:38" ht="39" customHeight="1" x14ac:dyDescent="0.25">
      <c r="A298" s="233" t="s">
        <v>526</v>
      </c>
      <c r="B298" s="91" t="s">
        <v>508</v>
      </c>
      <c r="C298" s="91" t="s">
        <v>548</v>
      </c>
      <c r="D298" s="12">
        <v>211</v>
      </c>
      <c r="E298" s="91" t="s">
        <v>568</v>
      </c>
      <c r="F298" s="91" t="s">
        <v>569</v>
      </c>
      <c r="G298" s="14">
        <v>270</v>
      </c>
      <c r="H298" s="14" t="s">
        <v>37</v>
      </c>
      <c r="I298" s="14">
        <v>230</v>
      </c>
      <c r="J298" s="16">
        <v>8</v>
      </c>
      <c r="K298" s="19">
        <f t="shared" si="22"/>
        <v>0</v>
      </c>
      <c r="L298" s="9">
        <v>0</v>
      </c>
      <c r="M298" s="9">
        <v>0</v>
      </c>
      <c r="N298" s="9">
        <v>0</v>
      </c>
      <c r="O298" s="18"/>
      <c r="P298" s="9">
        <v>0</v>
      </c>
      <c r="Q298" s="18"/>
      <c r="R298" s="9">
        <v>0</v>
      </c>
      <c r="S298" s="9">
        <v>0</v>
      </c>
      <c r="T298" s="19">
        <f t="shared" si="21"/>
        <v>0</v>
      </c>
      <c r="U298" s="9"/>
      <c r="V298" s="9"/>
      <c r="W298" s="9"/>
      <c r="X298" s="18"/>
      <c r="Y298" s="9"/>
      <c r="Z298" s="18"/>
      <c r="AA298" s="9"/>
      <c r="AB298" s="9"/>
      <c r="AC298" s="20">
        <v>5</v>
      </c>
      <c r="AD298" s="21"/>
      <c r="AE298" s="21"/>
      <c r="AF298" s="22"/>
      <c r="AG298" s="22"/>
      <c r="AH298" s="23"/>
      <c r="AI298" s="23"/>
      <c r="AJ298" s="32"/>
      <c r="AK298" s="33"/>
      <c r="AL298" s="26" t="s">
        <v>420</v>
      </c>
    </row>
    <row r="299" spans="1:38" ht="39" customHeight="1" x14ac:dyDescent="0.25">
      <c r="A299" s="233" t="s">
        <v>526</v>
      </c>
      <c r="B299" s="91" t="s">
        <v>508</v>
      </c>
      <c r="C299" s="91" t="s">
        <v>548</v>
      </c>
      <c r="D299" s="12">
        <v>211</v>
      </c>
      <c r="E299" s="91" t="s">
        <v>568</v>
      </c>
      <c r="F299" s="91" t="s">
        <v>569</v>
      </c>
      <c r="G299" s="14">
        <v>270</v>
      </c>
      <c r="H299" s="14" t="s">
        <v>37</v>
      </c>
      <c r="I299" s="14">
        <v>230</v>
      </c>
      <c r="J299" s="16">
        <v>8</v>
      </c>
      <c r="K299" s="19">
        <f t="shared" si="22"/>
        <v>0</v>
      </c>
      <c r="L299" s="9">
        <v>0</v>
      </c>
      <c r="M299" s="9">
        <v>0</v>
      </c>
      <c r="N299" s="9">
        <v>0</v>
      </c>
      <c r="O299" s="18"/>
      <c r="P299" s="9">
        <v>0</v>
      </c>
      <c r="Q299" s="18"/>
      <c r="R299" s="9">
        <v>0</v>
      </c>
      <c r="S299" s="9">
        <v>0</v>
      </c>
      <c r="T299" s="19">
        <f t="shared" si="21"/>
        <v>0</v>
      </c>
      <c r="U299" s="9"/>
      <c r="V299" s="9"/>
      <c r="W299" s="9"/>
      <c r="X299" s="18"/>
      <c r="Y299" s="9"/>
      <c r="Z299" s="18"/>
      <c r="AA299" s="9"/>
      <c r="AB299" s="9"/>
      <c r="AC299" s="20">
        <v>6</v>
      </c>
      <c r="AD299" s="21"/>
      <c r="AE299" s="21"/>
      <c r="AF299" s="22"/>
      <c r="AG299" s="22"/>
      <c r="AH299" s="23"/>
      <c r="AI299" s="23"/>
      <c r="AJ299" s="32"/>
      <c r="AK299" s="33"/>
      <c r="AL299" s="26" t="s">
        <v>420</v>
      </c>
    </row>
    <row r="300" spans="1:38" ht="39" customHeight="1" x14ac:dyDescent="0.25">
      <c r="A300" s="233" t="s">
        <v>526</v>
      </c>
      <c r="B300" s="91" t="s">
        <v>508</v>
      </c>
      <c r="C300" s="91" t="s">
        <v>548</v>
      </c>
      <c r="D300" s="12">
        <v>212</v>
      </c>
      <c r="E300" s="91" t="s">
        <v>570</v>
      </c>
      <c r="F300" s="91" t="s">
        <v>571</v>
      </c>
      <c r="G300" s="14">
        <v>7</v>
      </c>
      <c r="H300" s="14" t="s">
        <v>37</v>
      </c>
      <c r="I300" s="14">
        <v>3</v>
      </c>
      <c r="J300" s="16">
        <v>0</v>
      </c>
      <c r="K300" s="19">
        <f t="shared" si="22"/>
        <v>0</v>
      </c>
      <c r="L300" s="9">
        <v>0</v>
      </c>
      <c r="M300" s="9">
        <v>0</v>
      </c>
      <c r="N300" s="9">
        <v>0</v>
      </c>
      <c r="O300" s="18"/>
      <c r="P300" s="9">
        <v>0</v>
      </c>
      <c r="Q300" s="18"/>
      <c r="R300" s="9">
        <v>0</v>
      </c>
      <c r="S300" s="9">
        <v>0</v>
      </c>
      <c r="T300" s="19">
        <f t="shared" si="21"/>
        <v>0</v>
      </c>
      <c r="U300" s="9"/>
      <c r="V300" s="9"/>
      <c r="W300" s="9"/>
      <c r="X300" s="18"/>
      <c r="Y300" s="9"/>
      <c r="Z300" s="18"/>
      <c r="AA300" s="9"/>
      <c r="AB300" s="9"/>
      <c r="AC300" s="20">
        <v>1</v>
      </c>
      <c r="AD300" s="21"/>
      <c r="AE300" s="21"/>
      <c r="AF300" s="22"/>
      <c r="AG300" s="22"/>
      <c r="AH300" s="23"/>
      <c r="AI300" s="23"/>
      <c r="AJ300" s="32"/>
      <c r="AK300" s="33"/>
      <c r="AL300" s="26" t="s">
        <v>420</v>
      </c>
    </row>
    <row r="301" spans="1:38" ht="39" customHeight="1" x14ac:dyDescent="0.25">
      <c r="A301" s="233" t="s">
        <v>526</v>
      </c>
      <c r="B301" s="91" t="s">
        <v>508</v>
      </c>
      <c r="C301" s="91" t="s">
        <v>548</v>
      </c>
      <c r="D301" s="12">
        <v>212</v>
      </c>
      <c r="E301" s="91" t="s">
        <v>570</v>
      </c>
      <c r="F301" s="91" t="s">
        <v>571</v>
      </c>
      <c r="G301" s="14">
        <v>7</v>
      </c>
      <c r="H301" s="14" t="s">
        <v>37</v>
      </c>
      <c r="I301" s="14">
        <v>3</v>
      </c>
      <c r="J301" s="16">
        <v>0</v>
      </c>
      <c r="K301" s="19">
        <f t="shared" si="22"/>
        <v>0</v>
      </c>
      <c r="L301" s="9">
        <v>0</v>
      </c>
      <c r="M301" s="9">
        <v>0</v>
      </c>
      <c r="N301" s="9">
        <v>0</v>
      </c>
      <c r="O301" s="18"/>
      <c r="P301" s="9">
        <v>0</v>
      </c>
      <c r="Q301" s="18"/>
      <c r="R301" s="9">
        <v>0</v>
      </c>
      <c r="S301" s="9">
        <v>0</v>
      </c>
      <c r="T301" s="19">
        <f t="shared" si="21"/>
        <v>0</v>
      </c>
      <c r="U301" s="9"/>
      <c r="V301" s="9"/>
      <c r="W301" s="9"/>
      <c r="X301" s="18"/>
      <c r="Y301" s="9"/>
      <c r="Z301" s="18"/>
      <c r="AA301" s="9"/>
      <c r="AB301" s="9"/>
      <c r="AC301" s="20">
        <v>2</v>
      </c>
      <c r="AD301" s="21"/>
      <c r="AE301" s="21"/>
      <c r="AF301" s="22"/>
      <c r="AG301" s="22"/>
      <c r="AH301" s="23"/>
      <c r="AI301" s="23"/>
      <c r="AJ301" s="32"/>
      <c r="AK301" s="33"/>
      <c r="AL301" s="26" t="s">
        <v>420</v>
      </c>
    </row>
    <row r="302" spans="1:38" ht="39" customHeight="1" x14ac:dyDescent="0.25">
      <c r="A302" s="233" t="s">
        <v>526</v>
      </c>
      <c r="B302" s="91" t="s">
        <v>508</v>
      </c>
      <c r="C302" s="91" t="s">
        <v>548</v>
      </c>
      <c r="D302" s="12">
        <v>212</v>
      </c>
      <c r="E302" s="91" t="s">
        <v>570</v>
      </c>
      <c r="F302" s="91" t="s">
        <v>571</v>
      </c>
      <c r="G302" s="14">
        <v>7</v>
      </c>
      <c r="H302" s="14" t="s">
        <v>37</v>
      </c>
      <c r="I302" s="14">
        <v>3</v>
      </c>
      <c r="J302" s="16">
        <v>0</v>
      </c>
      <c r="K302" s="19">
        <f t="shared" si="22"/>
        <v>0</v>
      </c>
      <c r="L302" s="9">
        <v>0</v>
      </c>
      <c r="M302" s="9">
        <v>0</v>
      </c>
      <c r="N302" s="9">
        <v>0</v>
      </c>
      <c r="O302" s="18"/>
      <c r="P302" s="9">
        <v>0</v>
      </c>
      <c r="Q302" s="18"/>
      <c r="R302" s="9">
        <v>0</v>
      </c>
      <c r="S302" s="9">
        <v>0</v>
      </c>
      <c r="T302" s="19">
        <f t="shared" si="21"/>
        <v>0</v>
      </c>
      <c r="U302" s="9"/>
      <c r="V302" s="9"/>
      <c r="W302" s="9"/>
      <c r="X302" s="18"/>
      <c r="Y302" s="9"/>
      <c r="Z302" s="18"/>
      <c r="AA302" s="9"/>
      <c r="AB302" s="9"/>
      <c r="AC302" s="20">
        <v>3</v>
      </c>
      <c r="AD302" s="21"/>
      <c r="AE302" s="21"/>
      <c r="AF302" s="22"/>
      <c r="AG302" s="22"/>
      <c r="AH302" s="23"/>
      <c r="AI302" s="23"/>
      <c r="AJ302" s="32"/>
      <c r="AK302" s="33"/>
      <c r="AL302" s="26" t="s">
        <v>420</v>
      </c>
    </row>
    <row r="303" spans="1:38" ht="39" customHeight="1" x14ac:dyDescent="0.25">
      <c r="A303" s="233" t="s">
        <v>526</v>
      </c>
      <c r="B303" s="91" t="s">
        <v>508</v>
      </c>
      <c r="C303" s="91" t="s">
        <v>548</v>
      </c>
      <c r="D303" s="12">
        <v>212</v>
      </c>
      <c r="E303" s="91" t="s">
        <v>570</v>
      </c>
      <c r="F303" s="91" t="s">
        <v>571</v>
      </c>
      <c r="G303" s="14">
        <v>7</v>
      </c>
      <c r="H303" s="14" t="s">
        <v>37</v>
      </c>
      <c r="I303" s="14">
        <v>3</v>
      </c>
      <c r="J303" s="16">
        <v>0</v>
      </c>
      <c r="K303" s="19">
        <f t="shared" si="22"/>
        <v>0</v>
      </c>
      <c r="L303" s="9">
        <v>0</v>
      </c>
      <c r="M303" s="9">
        <v>0</v>
      </c>
      <c r="N303" s="9">
        <v>0</v>
      </c>
      <c r="O303" s="18"/>
      <c r="P303" s="9">
        <v>0</v>
      </c>
      <c r="Q303" s="18"/>
      <c r="R303" s="9">
        <v>0</v>
      </c>
      <c r="S303" s="9">
        <v>0</v>
      </c>
      <c r="T303" s="19">
        <f t="shared" si="21"/>
        <v>0</v>
      </c>
      <c r="U303" s="9"/>
      <c r="V303" s="9"/>
      <c r="W303" s="9"/>
      <c r="X303" s="18"/>
      <c r="Y303" s="9"/>
      <c r="Z303" s="18"/>
      <c r="AA303" s="9"/>
      <c r="AB303" s="9"/>
      <c r="AC303" s="20">
        <v>4</v>
      </c>
      <c r="AD303" s="21"/>
      <c r="AE303" s="21"/>
      <c r="AF303" s="22"/>
      <c r="AG303" s="22"/>
      <c r="AH303" s="23"/>
      <c r="AI303" s="23"/>
      <c r="AJ303" s="32"/>
      <c r="AK303" s="33"/>
      <c r="AL303" s="26" t="s">
        <v>420</v>
      </c>
    </row>
    <row r="304" spans="1:38" ht="39" customHeight="1" x14ac:dyDescent="0.25">
      <c r="A304" s="233" t="s">
        <v>526</v>
      </c>
      <c r="B304" s="91" t="s">
        <v>508</v>
      </c>
      <c r="C304" s="91" t="s">
        <v>548</v>
      </c>
      <c r="D304" s="12">
        <v>212</v>
      </c>
      <c r="E304" s="91" t="s">
        <v>570</v>
      </c>
      <c r="F304" s="91" t="s">
        <v>571</v>
      </c>
      <c r="G304" s="14">
        <v>7</v>
      </c>
      <c r="H304" s="14" t="s">
        <v>37</v>
      </c>
      <c r="I304" s="14">
        <v>3</v>
      </c>
      <c r="J304" s="16">
        <v>0</v>
      </c>
      <c r="K304" s="19">
        <f t="shared" si="22"/>
        <v>0</v>
      </c>
      <c r="L304" s="9">
        <v>0</v>
      </c>
      <c r="M304" s="9">
        <v>0</v>
      </c>
      <c r="N304" s="9">
        <v>0</v>
      </c>
      <c r="O304" s="18"/>
      <c r="P304" s="9">
        <v>0</v>
      </c>
      <c r="Q304" s="18"/>
      <c r="R304" s="9">
        <v>0</v>
      </c>
      <c r="S304" s="9">
        <v>0</v>
      </c>
      <c r="T304" s="19">
        <f t="shared" si="21"/>
        <v>0</v>
      </c>
      <c r="U304" s="9"/>
      <c r="V304" s="9"/>
      <c r="W304" s="9"/>
      <c r="X304" s="18"/>
      <c r="Y304" s="9"/>
      <c r="Z304" s="18"/>
      <c r="AA304" s="9"/>
      <c r="AB304" s="9"/>
      <c r="AC304" s="20">
        <v>5</v>
      </c>
      <c r="AD304" s="21"/>
      <c r="AE304" s="21"/>
      <c r="AF304" s="22"/>
      <c r="AG304" s="22"/>
      <c r="AH304" s="23"/>
      <c r="AI304" s="23"/>
      <c r="AJ304" s="32"/>
      <c r="AK304" s="33"/>
      <c r="AL304" s="26" t="s">
        <v>420</v>
      </c>
    </row>
    <row r="305" spans="1:38" ht="39" customHeight="1" x14ac:dyDescent="0.25">
      <c r="A305" s="233" t="s">
        <v>526</v>
      </c>
      <c r="B305" s="91" t="s">
        <v>508</v>
      </c>
      <c r="C305" s="91" t="s">
        <v>548</v>
      </c>
      <c r="D305" s="12">
        <v>212</v>
      </c>
      <c r="E305" s="91" t="s">
        <v>570</v>
      </c>
      <c r="F305" s="91" t="s">
        <v>571</v>
      </c>
      <c r="G305" s="14">
        <v>7</v>
      </c>
      <c r="H305" s="14" t="s">
        <v>37</v>
      </c>
      <c r="I305" s="14">
        <v>3</v>
      </c>
      <c r="J305" s="16">
        <v>0</v>
      </c>
      <c r="K305" s="19">
        <f t="shared" si="22"/>
        <v>0</v>
      </c>
      <c r="L305" s="9">
        <v>0</v>
      </c>
      <c r="M305" s="9">
        <v>0</v>
      </c>
      <c r="N305" s="9">
        <v>0</v>
      </c>
      <c r="O305" s="18"/>
      <c r="P305" s="9">
        <v>0</v>
      </c>
      <c r="Q305" s="18"/>
      <c r="R305" s="9">
        <v>0</v>
      </c>
      <c r="S305" s="9">
        <v>0</v>
      </c>
      <c r="T305" s="19">
        <f t="shared" si="21"/>
        <v>0</v>
      </c>
      <c r="U305" s="9"/>
      <c r="V305" s="9"/>
      <c r="W305" s="9"/>
      <c r="X305" s="18"/>
      <c r="Y305" s="9"/>
      <c r="Z305" s="18"/>
      <c r="AA305" s="9"/>
      <c r="AB305" s="9"/>
      <c r="AC305" s="20">
        <v>6</v>
      </c>
      <c r="AD305" s="21"/>
      <c r="AE305" s="21"/>
      <c r="AF305" s="22"/>
      <c r="AG305" s="22"/>
      <c r="AH305" s="23"/>
      <c r="AI305" s="23"/>
      <c r="AJ305" s="32"/>
      <c r="AK305" s="33"/>
      <c r="AL305" s="26" t="s">
        <v>420</v>
      </c>
    </row>
    <row r="306" spans="1:38" ht="39" customHeight="1" x14ac:dyDescent="0.25">
      <c r="A306" s="233" t="s">
        <v>526</v>
      </c>
      <c r="B306" s="91" t="s">
        <v>508</v>
      </c>
      <c r="C306" s="91" t="s">
        <v>548</v>
      </c>
      <c r="D306" s="12">
        <v>213</v>
      </c>
      <c r="E306" s="91" t="s">
        <v>572</v>
      </c>
      <c r="F306" s="91" t="s">
        <v>573</v>
      </c>
      <c r="G306" s="14">
        <v>0</v>
      </c>
      <c r="H306" s="14" t="s">
        <v>37</v>
      </c>
      <c r="I306" s="14">
        <v>1</v>
      </c>
      <c r="J306" s="16">
        <v>0.4</v>
      </c>
      <c r="K306" s="19">
        <f t="shared" si="22"/>
        <v>0</v>
      </c>
      <c r="L306" s="9">
        <v>0</v>
      </c>
      <c r="M306" s="9">
        <v>0</v>
      </c>
      <c r="N306" s="9">
        <v>0</v>
      </c>
      <c r="O306" s="18"/>
      <c r="P306" s="9">
        <v>0</v>
      </c>
      <c r="Q306" s="18"/>
      <c r="R306" s="9">
        <v>0</v>
      </c>
      <c r="S306" s="9">
        <v>0</v>
      </c>
      <c r="T306" s="19">
        <f t="shared" si="21"/>
        <v>0</v>
      </c>
      <c r="U306" s="9"/>
      <c r="V306" s="9"/>
      <c r="W306" s="9"/>
      <c r="X306" s="18"/>
      <c r="Y306" s="9"/>
      <c r="Z306" s="18"/>
      <c r="AA306" s="9"/>
      <c r="AB306" s="9"/>
      <c r="AC306" s="20">
        <v>1</v>
      </c>
      <c r="AD306" s="21"/>
      <c r="AE306" s="21"/>
      <c r="AF306" s="22"/>
      <c r="AG306" s="22"/>
      <c r="AH306" s="23"/>
      <c r="AI306" s="23"/>
      <c r="AJ306" s="32"/>
      <c r="AK306" s="33"/>
      <c r="AL306" s="26" t="s">
        <v>420</v>
      </c>
    </row>
    <row r="307" spans="1:38" ht="39" customHeight="1" x14ac:dyDescent="0.25">
      <c r="A307" s="233" t="s">
        <v>526</v>
      </c>
      <c r="B307" s="91" t="s">
        <v>508</v>
      </c>
      <c r="C307" s="91" t="s">
        <v>548</v>
      </c>
      <c r="D307" s="12">
        <v>213</v>
      </c>
      <c r="E307" s="91" t="s">
        <v>572</v>
      </c>
      <c r="F307" s="91" t="s">
        <v>573</v>
      </c>
      <c r="G307" s="14">
        <v>0</v>
      </c>
      <c r="H307" s="14" t="s">
        <v>37</v>
      </c>
      <c r="I307" s="14">
        <v>1</v>
      </c>
      <c r="J307" s="16">
        <v>0.4</v>
      </c>
      <c r="K307" s="19">
        <f t="shared" si="22"/>
        <v>0</v>
      </c>
      <c r="L307" s="9">
        <v>0</v>
      </c>
      <c r="M307" s="9">
        <v>0</v>
      </c>
      <c r="N307" s="9">
        <v>0</v>
      </c>
      <c r="O307" s="18"/>
      <c r="P307" s="9">
        <v>0</v>
      </c>
      <c r="Q307" s="18"/>
      <c r="R307" s="9">
        <v>0</v>
      </c>
      <c r="S307" s="9">
        <v>0</v>
      </c>
      <c r="T307" s="19">
        <f t="shared" si="21"/>
        <v>0</v>
      </c>
      <c r="U307" s="9"/>
      <c r="V307" s="9"/>
      <c r="W307" s="9"/>
      <c r="X307" s="18"/>
      <c r="Y307" s="9"/>
      <c r="Z307" s="18"/>
      <c r="AA307" s="9"/>
      <c r="AB307" s="9"/>
      <c r="AC307" s="20">
        <v>2</v>
      </c>
      <c r="AD307" s="21"/>
      <c r="AE307" s="21"/>
      <c r="AF307" s="22"/>
      <c r="AG307" s="22"/>
      <c r="AH307" s="23"/>
      <c r="AI307" s="23"/>
      <c r="AJ307" s="32"/>
      <c r="AK307" s="33"/>
      <c r="AL307" s="26" t="s">
        <v>420</v>
      </c>
    </row>
    <row r="308" spans="1:38" ht="39" customHeight="1" x14ac:dyDescent="0.25">
      <c r="A308" s="233" t="s">
        <v>526</v>
      </c>
      <c r="B308" s="91" t="s">
        <v>508</v>
      </c>
      <c r="C308" s="91" t="s">
        <v>548</v>
      </c>
      <c r="D308" s="12">
        <v>213</v>
      </c>
      <c r="E308" s="91" t="s">
        <v>572</v>
      </c>
      <c r="F308" s="91" t="s">
        <v>573</v>
      </c>
      <c r="G308" s="14">
        <v>0</v>
      </c>
      <c r="H308" s="14" t="s">
        <v>37</v>
      </c>
      <c r="I308" s="14">
        <v>1</v>
      </c>
      <c r="J308" s="16">
        <v>0.4</v>
      </c>
      <c r="K308" s="19">
        <f t="shared" si="22"/>
        <v>0</v>
      </c>
      <c r="L308" s="9">
        <v>0</v>
      </c>
      <c r="M308" s="9">
        <v>0</v>
      </c>
      <c r="N308" s="9">
        <v>0</v>
      </c>
      <c r="O308" s="18"/>
      <c r="P308" s="9">
        <v>0</v>
      </c>
      <c r="Q308" s="18"/>
      <c r="R308" s="9">
        <v>0</v>
      </c>
      <c r="S308" s="9">
        <v>0</v>
      </c>
      <c r="T308" s="19">
        <f t="shared" si="21"/>
        <v>0</v>
      </c>
      <c r="U308" s="9"/>
      <c r="V308" s="9"/>
      <c r="W308" s="9"/>
      <c r="X308" s="18"/>
      <c r="Y308" s="9"/>
      <c r="Z308" s="18"/>
      <c r="AA308" s="9"/>
      <c r="AB308" s="9"/>
      <c r="AC308" s="20">
        <v>3</v>
      </c>
      <c r="AD308" s="21"/>
      <c r="AE308" s="21"/>
      <c r="AF308" s="22"/>
      <c r="AG308" s="22"/>
      <c r="AH308" s="23"/>
      <c r="AI308" s="23"/>
      <c r="AJ308" s="32"/>
      <c r="AK308" s="33"/>
      <c r="AL308" s="26" t="s">
        <v>420</v>
      </c>
    </row>
    <row r="309" spans="1:38" ht="39" customHeight="1" x14ac:dyDescent="0.25">
      <c r="A309" s="233" t="s">
        <v>526</v>
      </c>
      <c r="B309" s="91" t="s">
        <v>508</v>
      </c>
      <c r="C309" s="91" t="s">
        <v>548</v>
      </c>
      <c r="D309" s="12">
        <v>213</v>
      </c>
      <c r="E309" s="91" t="s">
        <v>572</v>
      </c>
      <c r="F309" s="91" t="s">
        <v>573</v>
      </c>
      <c r="G309" s="14">
        <v>0</v>
      </c>
      <c r="H309" s="14" t="s">
        <v>37</v>
      </c>
      <c r="I309" s="14">
        <v>1</v>
      </c>
      <c r="J309" s="16">
        <v>0.4</v>
      </c>
      <c r="K309" s="19">
        <f t="shared" si="22"/>
        <v>0</v>
      </c>
      <c r="L309" s="9">
        <v>0</v>
      </c>
      <c r="M309" s="9">
        <v>0</v>
      </c>
      <c r="N309" s="9">
        <v>0</v>
      </c>
      <c r="O309" s="18"/>
      <c r="P309" s="9">
        <v>0</v>
      </c>
      <c r="Q309" s="18"/>
      <c r="R309" s="9">
        <v>0</v>
      </c>
      <c r="S309" s="9">
        <v>0</v>
      </c>
      <c r="T309" s="19">
        <f t="shared" si="21"/>
        <v>0</v>
      </c>
      <c r="U309" s="9"/>
      <c r="V309" s="9"/>
      <c r="W309" s="9"/>
      <c r="X309" s="18"/>
      <c r="Y309" s="9"/>
      <c r="Z309" s="18"/>
      <c r="AA309" s="9"/>
      <c r="AB309" s="9"/>
      <c r="AC309" s="20">
        <v>4</v>
      </c>
      <c r="AD309" s="21"/>
      <c r="AE309" s="21"/>
      <c r="AF309" s="22"/>
      <c r="AG309" s="22"/>
      <c r="AH309" s="23"/>
      <c r="AI309" s="23"/>
      <c r="AJ309" s="32"/>
      <c r="AK309" s="33"/>
      <c r="AL309" s="26" t="s">
        <v>420</v>
      </c>
    </row>
    <row r="310" spans="1:38" ht="39" customHeight="1" x14ac:dyDescent="0.25">
      <c r="A310" s="233" t="s">
        <v>526</v>
      </c>
      <c r="B310" s="91" t="s">
        <v>508</v>
      </c>
      <c r="C310" s="91" t="s">
        <v>548</v>
      </c>
      <c r="D310" s="12">
        <v>213</v>
      </c>
      <c r="E310" s="91" t="s">
        <v>572</v>
      </c>
      <c r="F310" s="91" t="s">
        <v>573</v>
      </c>
      <c r="G310" s="14">
        <v>0</v>
      </c>
      <c r="H310" s="14" t="s">
        <v>37</v>
      </c>
      <c r="I310" s="14">
        <v>1</v>
      </c>
      <c r="J310" s="16">
        <v>0.4</v>
      </c>
      <c r="K310" s="19">
        <f t="shared" si="22"/>
        <v>0</v>
      </c>
      <c r="L310" s="9">
        <v>0</v>
      </c>
      <c r="M310" s="9">
        <v>0</v>
      </c>
      <c r="N310" s="9">
        <v>0</v>
      </c>
      <c r="O310" s="18"/>
      <c r="P310" s="9">
        <v>0</v>
      </c>
      <c r="Q310" s="18"/>
      <c r="R310" s="9">
        <v>0</v>
      </c>
      <c r="S310" s="9">
        <v>0</v>
      </c>
      <c r="T310" s="19">
        <f t="shared" si="21"/>
        <v>0</v>
      </c>
      <c r="U310" s="9"/>
      <c r="V310" s="9"/>
      <c r="W310" s="9"/>
      <c r="X310" s="18"/>
      <c r="Y310" s="9"/>
      <c r="Z310" s="18"/>
      <c r="AA310" s="9"/>
      <c r="AB310" s="9"/>
      <c r="AC310" s="20">
        <v>5</v>
      </c>
      <c r="AD310" s="21"/>
      <c r="AE310" s="21"/>
      <c r="AF310" s="22"/>
      <c r="AG310" s="22"/>
      <c r="AH310" s="23"/>
      <c r="AI310" s="23"/>
      <c r="AJ310" s="32"/>
      <c r="AK310" s="33"/>
      <c r="AL310" s="26" t="s">
        <v>420</v>
      </c>
    </row>
    <row r="311" spans="1:38" ht="39" customHeight="1" x14ac:dyDescent="0.25">
      <c r="A311" s="233" t="s">
        <v>526</v>
      </c>
      <c r="B311" s="91" t="s">
        <v>508</v>
      </c>
      <c r="C311" s="91" t="s">
        <v>548</v>
      </c>
      <c r="D311" s="12">
        <v>213</v>
      </c>
      <c r="E311" s="91" t="s">
        <v>572</v>
      </c>
      <c r="F311" s="91" t="s">
        <v>573</v>
      </c>
      <c r="G311" s="14">
        <v>0</v>
      </c>
      <c r="H311" s="14" t="s">
        <v>37</v>
      </c>
      <c r="I311" s="14">
        <v>1</v>
      </c>
      <c r="J311" s="16">
        <v>0.4</v>
      </c>
      <c r="K311" s="19">
        <f t="shared" si="22"/>
        <v>0</v>
      </c>
      <c r="L311" s="9">
        <v>0</v>
      </c>
      <c r="M311" s="9">
        <v>0</v>
      </c>
      <c r="N311" s="9">
        <v>0</v>
      </c>
      <c r="O311" s="18"/>
      <c r="P311" s="9">
        <v>0</v>
      </c>
      <c r="Q311" s="18"/>
      <c r="R311" s="9">
        <v>0</v>
      </c>
      <c r="S311" s="9">
        <v>0</v>
      </c>
      <c r="T311" s="19">
        <f t="shared" si="21"/>
        <v>0</v>
      </c>
      <c r="U311" s="9"/>
      <c r="V311" s="9"/>
      <c r="W311" s="9"/>
      <c r="X311" s="18"/>
      <c r="Y311" s="9"/>
      <c r="Z311" s="18"/>
      <c r="AA311" s="9"/>
      <c r="AB311" s="9"/>
      <c r="AC311" s="20">
        <v>6</v>
      </c>
      <c r="AD311" s="21"/>
      <c r="AE311" s="21"/>
      <c r="AF311" s="22"/>
      <c r="AG311" s="22"/>
      <c r="AH311" s="23"/>
      <c r="AI311" s="23"/>
      <c r="AJ311" s="32"/>
      <c r="AK311" s="33"/>
      <c r="AL311" s="26" t="s">
        <v>420</v>
      </c>
    </row>
    <row r="312" spans="1:38" ht="39" customHeight="1" x14ac:dyDescent="0.25">
      <c r="A312" s="233" t="s">
        <v>526</v>
      </c>
      <c r="B312" s="91" t="s">
        <v>508</v>
      </c>
      <c r="C312" s="91" t="s">
        <v>548</v>
      </c>
      <c r="D312" s="12">
        <v>214</v>
      </c>
      <c r="E312" s="91" t="s">
        <v>574</v>
      </c>
      <c r="F312" s="91" t="s">
        <v>575</v>
      </c>
      <c r="G312" s="14">
        <v>0</v>
      </c>
      <c r="H312" s="14" t="s">
        <v>37</v>
      </c>
      <c r="I312" s="14">
        <v>200</v>
      </c>
      <c r="J312" s="16">
        <v>21</v>
      </c>
      <c r="K312" s="19">
        <f t="shared" si="22"/>
        <v>0</v>
      </c>
      <c r="L312" s="9">
        <v>0</v>
      </c>
      <c r="M312" s="9">
        <v>0</v>
      </c>
      <c r="N312" s="9">
        <v>0</v>
      </c>
      <c r="O312" s="18"/>
      <c r="P312" s="9">
        <v>0</v>
      </c>
      <c r="Q312" s="18"/>
      <c r="R312" s="9">
        <v>0</v>
      </c>
      <c r="S312" s="9">
        <v>0</v>
      </c>
      <c r="T312" s="19">
        <f t="shared" si="21"/>
        <v>0</v>
      </c>
      <c r="U312" s="9"/>
      <c r="V312" s="9"/>
      <c r="W312" s="9"/>
      <c r="X312" s="18"/>
      <c r="Y312" s="9"/>
      <c r="Z312" s="18"/>
      <c r="AA312" s="9"/>
      <c r="AB312" s="9"/>
      <c r="AC312" s="20">
        <v>1</v>
      </c>
      <c r="AD312" s="21"/>
      <c r="AE312" s="21"/>
      <c r="AF312" s="22"/>
      <c r="AG312" s="22"/>
      <c r="AH312" s="23"/>
      <c r="AI312" s="23"/>
      <c r="AJ312" s="32"/>
      <c r="AK312" s="33"/>
      <c r="AL312" s="26" t="s">
        <v>420</v>
      </c>
    </row>
    <row r="313" spans="1:38" ht="39" customHeight="1" x14ac:dyDescent="0.25">
      <c r="A313" s="233" t="s">
        <v>526</v>
      </c>
      <c r="B313" s="91" t="s">
        <v>508</v>
      </c>
      <c r="C313" s="91" t="s">
        <v>548</v>
      </c>
      <c r="D313" s="12">
        <v>214</v>
      </c>
      <c r="E313" s="91" t="s">
        <v>574</v>
      </c>
      <c r="F313" s="91" t="s">
        <v>575</v>
      </c>
      <c r="G313" s="14">
        <v>0</v>
      </c>
      <c r="H313" s="14" t="s">
        <v>37</v>
      </c>
      <c r="I313" s="14">
        <v>200</v>
      </c>
      <c r="J313" s="16">
        <v>21</v>
      </c>
      <c r="K313" s="19">
        <f t="shared" si="22"/>
        <v>0</v>
      </c>
      <c r="L313" s="9">
        <v>0</v>
      </c>
      <c r="M313" s="9">
        <v>0</v>
      </c>
      <c r="N313" s="9">
        <v>0</v>
      </c>
      <c r="O313" s="18"/>
      <c r="P313" s="9">
        <v>0</v>
      </c>
      <c r="Q313" s="18"/>
      <c r="R313" s="9">
        <v>0</v>
      </c>
      <c r="S313" s="9">
        <v>0</v>
      </c>
      <c r="T313" s="19">
        <f t="shared" si="21"/>
        <v>0</v>
      </c>
      <c r="U313" s="9"/>
      <c r="V313" s="9"/>
      <c r="W313" s="9"/>
      <c r="X313" s="18"/>
      <c r="Y313" s="9"/>
      <c r="Z313" s="18"/>
      <c r="AA313" s="9"/>
      <c r="AB313" s="9"/>
      <c r="AC313" s="20">
        <v>2</v>
      </c>
      <c r="AD313" s="21"/>
      <c r="AE313" s="21"/>
      <c r="AF313" s="22"/>
      <c r="AG313" s="22"/>
      <c r="AH313" s="23"/>
      <c r="AI313" s="23"/>
      <c r="AJ313" s="32"/>
      <c r="AK313" s="33"/>
      <c r="AL313" s="26" t="s">
        <v>420</v>
      </c>
    </row>
    <row r="314" spans="1:38" ht="39" customHeight="1" x14ac:dyDescent="0.25">
      <c r="A314" s="233" t="s">
        <v>526</v>
      </c>
      <c r="B314" s="91" t="s">
        <v>508</v>
      </c>
      <c r="C314" s="91" t="s">
        <v>548</v>
      </c>
      <c r="D314" s="12">
        <v>214</v>
      </c>
      <c r="E314" s="91" t="s">
        <v>574</v>
      </c>
      <c r="F314" s="91" t="s">
        <v>575</v>
      </c>
      <c r="G314" s="14">
        <v>0</v>
      </c>
      <c r="H314" s="14" t="s">
        <v>37</v>
      </c>
      <c r="I314" s="14">
        <v>200</v>
      </c>
      <c r="J314" s="16">
        <v>21</v>
      </c>
      <c r="K314" s="19">
        <f t="shared" si="22"/>
        <v>0</v>
      </c>
      <c r="L314" s="9">
        <v>0</v>
      </c>
      <c r="M314" s="9">
        <v>0</v>
      </c>
      <c r="N314" s="9">
        <v>0</v>
      </c>
      <c r="O314" s="18"/>
      <c r="P314" s="9">
        <v>0</v>
      </c>
      <c r="Q314" s="18"/>
      <c r="R314" s="9">
        <v>0</v>
      </c>
      <c r="S314" s="9">
        <v>0</v>
      </c>
      <c r="T314" s="19">
        <f t="shared" si="21"/>
        <v>0</v>
      </c>
      <c r="U314" s="9"/>
      <c r="V314" s="9"/>
      <c r="W314" s="9"/>
      <c r="X314" s="18"/>
      <c r="Y314" s="9"/>
      <c r="Z314" s="18"/>
      <c r="AA314" s="9"/>
      <c r="AB314" s="9"/>
      <c r="AC314" s="20">
        <v>3</v>
      </c>
      <c r="AD314" s="21"/>
      <c r="AE314" s="21"/>
      <c r="AF314" s="22"/>
      <c r="AG314" s="22"/>
      <c r="AH314" s="23"/>
      <c r="AI314" s="23"/>
      <c r="AJ314" s="32"/>
      <c r="AK314" s="33"/>
      <c r="AL314" s="26" t="s">
        <v>420</v>
      </c>
    </row>
    <row r="315" spans="1:38" ht="39" customHeight="1" x14ac:dyDescent="0.25">
      <c r="A315" s="233" t="s">
        <v>526</v>
      </c>
      <c r="B315" s="91" t="s">
        <v>508</v>
      </c>
      <c r="C315" s="91" t="s">
        <v>548</v>
      </c>
      <c r="D315" s="12">
        <v>214</v>
      </c>
      <c r="E315" s="91" t="s">
        <v>574</v>
      </c>
      <c r="F315" s="91" t="s">
        <v>575</v>
      </c>
      <c r="G315" s="14">
        <v>0</v>
      </c>
      <c r="H315" s="14" t="s">
        <v>37</v>
      </c>
      <c r="I315" s="14">
        <v>200</v>
      </c>
      <c r="J315" s="16">
        <v>21</v>
      </c>
      <c r="K315" s="19">
        <f t="shared" si="22"/>
        <v>0</v>
      </c>
      <c r="L315" s="9">
        <v>0</v>
      </c>
      <c r="M315" s="9">
        <v>0</v>
      </c>
      <c r="N315" s="9">
        <v>0</v>
      </c>
      <c r="O315" s="18"/>
      <c r="P315" s="9">
        <v>0</v>
      </c>
      <c r="Q315" s="18"/>
      <c r="R315" s="9">
        <v>0</v>
      </c>
      <c r="S315" s="9">
        <v>0</v>
      </c>
      <c r="T315" s="19">
        <f t="shared" si="21"/>
        <v>0</v>
      </c>
      <c r="U315" s="9"/>
      <c r="V315" s="9"/>
      <c r="W315" s="9"/>
      <c r="X315" s="18"/>
      <c r="Y315" s="9"/>
      <c r="Z315" s="18"/>
      <c r="AA315" s="9"/>
      <c r="AB315" s="9"/>
      <c r="AC315" s="20">
        <v>4</v>
      </c>
      <c r="AD315" s="21"/>
      <c r="AE315" s="21"/>
      <c r="AF315" s="22"/>
      <c r="AG315" s="22"/>
      <c r="AH315" s="23"/>
      <c r="AI315" s="23"/>
      <c r="AJ315" s="32"/>
      <c r="AK315" s="33"/>
      <c r="AL315" s="26" t="s">
        <v>420</v>
      </c>
    </row>
    <row r="316" spans="1:38" ht="39" customHeight="1" x14ac:dyDescent="0.25">
      <c r="A316" s="233" t="s">
        <v>526</v>
      </c>
      <c r="B316" s="91" t="s">
        <v>508</v>
      </c>
      <c r="C316" s="91" t="s">
        <v>548</v>
      </c>
      <c r="D316" s="12">
        <v>214</v>
      </c>
      <c r="E316" s="91" t="s">
        <v>574</v>
      </c>
      <c r="F316" s="91" t="s">
        <v>575</v>
      </c>
      <c r="G316" s="14">
        <v>0</v>
      </c>
      <c r="H316" s="14" t="s">
        <v>37</v>
      </c>
      <c r="I316" s="14">
        <v>200</v>
      </c>
      <c r="J316" s="16">
        <v>21</v>
      </c>
      <c r="K316" s="19">
        <f t="shared" si="22"/>
        <v>0</v>
      </c>
      <c r="L316" s="9">
        <v>0</v>
      </c>
      <c r="M316" s="9">
        <v>0</v>
      </c>
      <c r="N316" s="9">
        <v>0</v>
      </c>
      <c r="O316" s="18"/>
      <c r="P316" s="9">
        <v>0</v>
      </c>
      <c r="Q316" s="18"/>
      <c r="R316" s="9">
        <v>0</v>
      </c>
      <c r="S316" s="9">
        <v>0</v>
      </c>
      <c r="T316" s="19">
        <f t="shared" si="21"/>
        <v>0</v>
      </c>
      <c r="U316" s="9"/>
      <c r="V316" s="9"/>
      <c r="W316" s="9"/>
      <c r="X316" s="18"/>
      <c r="Y316" s="9"/>
      <c r="Z316" s="18"/>
      <c r="AA316" s="9"/>
      <c r="AB316" s="9"/>
      <c r="AC316" s="20">
        <v>5</v>
      </c>
      <c r="AD316" s="21"/>
      <c r="AE316" s="21"/>
      <c r="AF316" s="22"/>
      <c r="AG316" s="22"/>
      <c r="AH316" s="23"/>
      <c r="AI316" s="23"/>
      <c r="AJ316" s="32"/>
      <c r="AK316" s="33"/>
      <c r="AL316" s="26" t="s">
        <v>420</v>
      </c>
    </row>
    <row r="317" spans="1:38" ht="39" customHeight="1" x14ac:dyDescent="0.25">
      <c r="A317" s="233" t="s">
        <v>526</v>
      </c>
      <c r="B317" s="91" t="s">
        <v>508</v>
      </c>
      <c r="C317" s="91" t="s">
        <v>548</v>
      </c>
      <c r="D317" s="12">
        <v>214</v>
      </c>
      <c r="E317" s="91" t="s">
        <v>574</v>
      </c>
      <c r="F317" s="91" t="s">
        <v>575</v>
      </c>
      <c r="G317" s="14">
        <v>0</v>
      </c>
      <c r="H317" s="14" t="s">
        <v>37</v>
      </c>
      <c r="I317" s="14">
        <v>200</v>
      </c>
      <c r="J317" s="16">
        <v>21</v>
      </c>
      <c r="K317" s="19">
        <f t="shared" si="22"/>
        <v>0</v>
      </c>
      <c r="L317" s="9">
        <v>0</v>
      </c>
      <c r="M317" s="9">
        <v>0</v>
      </c>
      <c r="N317" s="9">
        <v>0</v>
      </c>
      <c r="O317" s="18"/>
      <c r="P317" s="9">
        <v>0</v>
      </c>
      <c r="Q317" s="18"/>
      <c r="R317" s="9">
        <v>0</v>
      </c>
      <c r="S317" s="9">
        <v>0</v>
      </c>
      <c r="T317" s="19">
        <f t="shared" si="21"/>
        <v>0</v>
      </c>
      <c r="U317" s="9"/>
      <c r="V317" s="9"/>
      <c r="W317" s="9"/>
      <c r="X317" s="18"/>
      <c r="Y317" s="9"/>
      <c r="Z317" s="18"/>
      <c r="AA317" s="9"/>
      <c r="AB317" s="9"/>
      <c r="AC317" s="20">
        <v>6</v>
      </c>
      <c r="AD317" s="21"/>
      <c r="AE317" s="21"/>
      <c r="AF317" s="22"/>
      <c r="AG317" s="22"/>
      <c r="AH317" s="23"/>
      <c r="AI317" s="23"/>
      <c r="AJ317" s="32"/>
      <c r="AK317" s="33"/>
      <c r="AL317" s="26" t="s">
        <v>420</v>
      </c>
    </row>
    <row r="318" spans="1:38" ht="39" customHeight="1" x14ac:dyDescent="0.25">
      <c r="A318" s="233" t="s">
        <v>526</v>
      </c>
      <c r="B318" s="91" t="s">
        <v>508</v>
      </c>
      <c r="C318" s="91" t="s">
        <v>548</v>
      </c>
      <c r="D318" s="12">
        <v>215</v>
      </c>
      <c r="E318" s="91" t="s">
        <v>576</v>
      </c>
      <c r="F318" s="91" t="s">
        <v>577</v>
      </c>
      <c r="G318" s="14">
        <v>0</v>
      </c>
      <c r="H318" s="14" t="s">
        <v>37</v>
      </c>
      <c r="I318" s="14">
        <v>1</v>
      </c>
      <c r="J318" s="16">
        <v>0.3</v>
      </c>
      <c r="K318" s="19">
        <f t="shared" si="22"/>
        <v>0</v>
      </c>
      <c r="L318" s="9">
        <v>0</v>
      </c>
      <c r="M318" s="9">
        <v>0</v>
      </c>
      <c r="N318" s="9">
        <v>0</v>
      </c>
      <c r="O318" s="18"/>
      <c r="P318" s="9">
        <v>0</v>
      </c>
      <c r="Q318" s="18"/>
      <c r="R318" s="9">
        <v>0</v>
      </c>
      <c r="S318" s="9">
        <v>0</v>
      </c>
      <c r="T318" s="19">
        <f t="shared" si="21"/>
        <v>0</v>
      </c>
      <c r="U318" s="9"/>
      <c r="V318" s="9"/>
      <c r="W318" s="9"/>
      <c r="X318" s="18"/>
      <c r="Y318" s="9"/>
      <c r="Z318" s="18"/>
      <c r="AA318" s="9"/>
      <c r="AB318" s="9"/>
      <c r="AC318" s="20">
        <v>1</v>
      </c>
      <c r="AD318" s="21"/>
      <c r="AE318" s="21"/>
      <c r="AF318" s="22"/>
      <c r="AG318" s="22"/>
      <c r="AH318" s="23"/>
      <c r="AI318" s="23"/>
      <c r="AJ318" s="32"/>
      <c r="AK318" s="33"/>
      <c r="AL318" s="26" t="s">
        <v>420</v>
      </c>
    </row>
    <row r="319" spans="1:38" ht="39" customHeight="1" x14ac:dyDescent="0.25">
      <c r="A319" s="233" t="s">
        <v>526</v>
      </c>
      <c r="B319" s="91" t="s">
        <v>508</v>
      </c>
      <c r="C319" s="91" t="s">
        <v>548</v>
      </c>
      <c r="D319" s="12">
        <v>215</v>
      </c>
      <c r="E319" s="91" t="s">
        <v>576</v>
      </c>
      <c r="F319" s="91" t="s">
        <v>577</v>
      </c>
      <c r="G319" s="14">
        <v>0</v>
      </c>
      <c r="H319" s="14" t="s">
        <v>37</v>
      </c>
      <c r="I319" s="14">
        <v>1</v>
      </c>
      <c r="J319" s="16">
        <v>0.3</v>
      </c>
      <c r="K319" s="19">
        <f t="shared" si="22"/>
        <v>0</v>
      </c>
      <c r="L319" s="9">
        <v>0</v>
      </c>
      <c r="M319" s="9">
        <v>0</v>
      </c>
      <c r="N319" s="9">
        <v>0</v>
      </c>
      <c r="O319" s="18"/>
      <c r="P319" s="9">
        <v>0</v>
      </c>
      <c r="Q319" s="18"/>
      <c r="R319" s="9">
        <v>0</v>
      </c>
      <c r="S319" s="9">
        <v>0</v>
      </c>
      <c r="T319" s="19">
        <f t="shared" si="21"/>
        <v>0</v>
      </c>
      <c r="U319" s="9"/>
      <c r="V319" s="9"/>
      <c r="W319" s="9"/>
      <c r="X319" s="18"/>
      <c r="Y319" s="9"/>
      <c r="Z319" s="18"/>
      <c r="AA319" s="9"/>
      <c r="AB319" s="9"/>
      <c r="AC319" s="20">
        <v>2</v>
      </c>
      <c r="AD319" s="21"/>
      <c r="AE319" s="21"/>
      <c r="AF319" s="22"/>
      <c r="AG319" s="22"/>
      <c r="AH319" s="23"/>
      <c r="AI319" s="23"/>
      <c r="AJ319" s="32"/>
      <c r="AK319" s="33"/>
      <c r="AL319" s="26" t="s">
        <v>420</v>
      </c>
    </row>
    <row r="320" spans="1:38" ht="39" customHeight="1" x14ac:dyDescent="0.25">
      <c r="A320" s="233" t="s">
        <v>526</v>
      </c>
      <c r="B320" s="91" t="s">
        <v>508</v>
      </c>
      <c r="C320" s="91" t="s">
        <v>548</v>
      </c>
      <c r="D320" s="12">
        <v>215</v>
      </c>
      <c r="E320" s="91" t="s">
        <v>576</v>
      </c>
      <c r="F320" s="91" t="s">
        <v>577</v>
      </c>
      <c r="G320" s="14">
        <v>0</v>
      </c>
      <c r="H320" s="14" t="s">
        <v>37</v>
      </c>
      <c r="I320" s="14">
        <v>1</v>
      </c>
      <c r="J320" s="16">
        <v>0.3</v>
      </c>
      <c r="K320" s="19">
        <f t="shared" si="22"/>
        <v>0</v>
      </c>
      <c r="L320" s="9">
        <v>0</v>
      </c>
      <c r="M320" s="9">
        <v>0</v>
      </c>
      <c r="N320" s="9">
        <v>0</v>
      </c>
      <c r="O320" s="18"/>
      <c r="P320" s="9">
        <v>0</v>
      </c>
      <c r="Q320" s="18"/>
      <c r="R320" s="9">
        <v>0</v>
      </c>
      <c r="S320" s="9">
        <v>0</v>
      </c>
      <c r="T320" s="19">
        <f t="shared" si="21"/>
        <v>0</v>
      </c>
      <c r="U320" s="9"/>
      <c r="V320" s="9"/>
      <c r="W320" s="9"/>
      <c r="X320" s="18"/>
      <c r="Y320" s="9"/>
      <c r="Z320" s="18"/>
      <c r="AA320" s="9"/>
      <c r="AB320" s="9"/>
      <c r="AC320" s="20">
        <v>3</v>
      </c>
      <c r="AD320" s="21"/>
      <c r="AE320" s="21"/>
      <c r="AF320" s="22"/>
      <c r="AG320" s="22"/>
      <c r="AH320" s="23"/>
      <c r="AI320" s="23"/>
      <c r="AJ320" s="32"/>
      <c r="AK320" s="33"/>
      <c r="AL320" s="26" t="s">
        <v>420</v>
      </c>
    </row>
    <row r="321" spans="1:38" ht="39" customHeight="1" x14ac:dyDescent="0.25">
      <c r="A321" s="233" t="s">
        <v>526</v>
      </c>
      <c r="B321" s="91" t="s">
        <v>508</v>
      </c>
      <c r="C321" s="91" t="s">
        <v>548</v>
      </c>
      <c r="D321" s="12">
        <v>215</v>
      </c>
      <c r="E321" s="91" t="s">
        <v>576</v>
      </c>
      <c r="F321" s="91" t="s">
        <v>577</v>
      </c>
      <c r="G321" s="14">
        <v>0</v>
      </c>
      <c r="H321" s="14" t="s">
        <v>37</v>
      </c>
      <c r="I321" s="14">
        <v>1</v>
      </c>
      <c r="J321" s="16">
        <v>0.3</v>
      </c>
      <c r="K321" s="19">
        <f t="shared" si="22"/>
        <v>0</v>
      </c>
      <c r="L321" s="9">
        <v>0</v>
      </c>
      <c r="M321" s="9">
        <v>0</v>
      </c>
      <c r="N321" s="9">
        <v>0</v>
      </c>
      <c r="O321" s="18"/>
      <c r="P321" s="9">
        <v>0</v>
      </c>
      <c r="Q321" s="18"/>
      <c r="R321" s="9">
        <v>0</v>
      </c>
      <c r="S321" s="9">
        <v>0</v>
      </c>
      <c r="T321" s="19">
        <f t="shared" si="21"/>
        <v>0</v>
      </c>
      <c r="U321" s="9"/>
      <c r="V321" s="9"/>
      <c r="W321" s="9"/>
      <c r="X321" s="18"/>
      <c r="Y321" s="9"/>
      <c r="Z321" s="18"/>
      <c r="AA321" s="9"/>
      <c r="AB321" s="9"/>
      <c r="AC321" s="20">
        <v>4</v>
      </c>
      <c r="AD321" s="21"/>
      <c r="AE321" s="21"/>
      <c r="AF321" s="22"/>
      <c r="AG321" s="22"/>
      <c r="AH321" s="23"/>
      <c r="AI321" s="23"/>
      <c r="AJ321" s="32"/>
      <c r="AK321" s="33"/>
      <c r="AL321" s="26" t="s">
        <v>420</v>
      </c>
    </row>
    <row r="322" spans="1:38" ht="39" customHeight="1" x14ac:dyDescent="0.25">
      <c r="A322" s="233" t="s">
        <v>526</v>
      </c>
      <c r="B322" s="91" t="s">
        <v>508</v>
      </c>
      <c r="C322" s="91" t="s">
        <v>548</v>
      </c>
      <c r="D322" s="12">
        <v>215</v>
      </c>
      <c r="E322" s="91" t="s">
        <v>576</v>
      </c>
      <c r="F322" s="91" t="s">
        <v>577</v>
      </c>
      <c r="G322" s="14">
        <v>0</v>
      </c>
      <c r="H322" s="14" t="s">
        <v>37</v>
      </c>
      <c r="I322" s="14">
        <v>1</v>
      </c>
      <c r="J322" s="16">
        <v>0.3</v>
      </c>
      <c r="K322" s="19">
        <f t="shared" si="22"/>
        <v>0</v>
      </c>
      <c r="L322" s="9">
        <v>0</v>
      </c>
      <c r="M322" s="9">
        <v>0</v>
      </c>
      <c r="N322" s="9">
        <v>0</v>
      </c>
      <c r="O322" s="18"/>
      <c r="P322" s="9">
        <v>0</v>
      </c>
      <c r="Q322" s="18"/>
      <c r="R322" s="9">
        <v>0</v>
      </c>
      <c r="S322" s="9">
        <v>0</v>
      </c>
      <c r="T322" s="19">
        <f t="shared" si="21"/>
        <v>0</v>
      </c>
      <c r="U322" s="9"/>
      <c r="V322" s="9"/>
      <c r="W322" s="9"/>
      <c r="X322" s="18"/>
      <c r="Y322" s="9"/>
      <c r="Z322" s="18"/>
      <c r="AA322" s="9"/>
      <c r="AB322" s="9"/>
      <c r="AC322" s="20">
        <v>5</v>
      </c>
      <c r="AD322" s="21"/>
      <c r="AE322" s="21"/>
      <c r="AF322" s="22"/>
      <c r="AG322" s="22"/>
      <c r="AH322" s="23"/>
      <c r="AI322" s="23"/>
      <c r="AJ322" s="32"/>
      <c r="AK322" s="33"/>
      <c r="AL322" s="26" t="s">
        <v>420</v>
      </c>
    </row>
    <row r="323" spans="1:38" ht="39" customHeight="1" x14ac:dyDescent="0.25">
      <c r="A323" s="233" t="s">
        <v>526</v>
      </c>
      <c r="B323" s="91" t="s">
        <v>508</v>
      </c>
      <c r="C323" s="91" t="s">
        <v>548</v>
      </c>
      <c r="D323" s="12">
        <v>215</v>
      </c>
      <c r="E323" s="91" t="s">
        <v>576</v>
      </c>
      <c r="F323" s="91" t="s">
        <v>577</v>
      </c>
      <c r="G323" s="14">
        <v>0</v>
      </c>
      <c r="H323" s="14" t="s">
        <v>37</v>
      </c>
      <c r="I323" s="14">
        <v>1</v>
      </c>
      <c r="J323" s="16">
        <v>0.3</v>
      </c>
      <c r="K323" s="19">
        <f t="shared" si="22"/>
        <v>0</v>
      </c>
      <c r="L323" s="9">
        <v>0</v>
      </c>
      <c r="M323" s="9">
        <v>0</v>
      </c>
      <c r="N323" s="9">
        <v>0</v>
      </c>
      <c r="O323" s="18"/>
      <c r="P323" s="9">
        <v>0</v>
      </c>
      <c r="Q323" s="18"/>
      <c r="R323" s="9">
        <v>0</v>
      </c>
      <c r="S323" s="9">
        <v>0</v>
      </c>
      <c r="T323" s="19">
        <f t="shared" si="21"/>
        <v>0</v>
      </c>
      <c r="U323" s="9"/>
      <c r="V323" s="9"/>
      <c r="W323" s="9"/>
      <c r="X323" s="18"/>
      <c r="Y323" s="9"/>
      <c r="Z323" s="18"/>
      <c r="AA323" s="9"/>
      <c r="AB323" s="9"/>
      <c r="AC323" s="20">
        <v>6</v>
      </c>
      <c r="AD323" s="21"/>
      <c r="AE323" s="21"/>
      <c r="AF323" s="22"/>
      <c r="AG323" s="22"/>
      <c r="AH323" s="23"/>
      <c r="AI323" s="23"/>
      <c r="AJ323" s="32"/>
      <c r="AK323" s="33"/>
      <c r="AL323" s="26" t="s">
        <v>420</v>
      </c>
    </row>
    <row r="324" spans="1:38" ht="39" customHeight="1" x14ac:dyDescent="0.25">
      <c r="A324" s="233" t="s">
        <v>526</v>
      </c>
      <c r="B324" s="111" t="s">
        <v>578</v>
      </c>
      <c r="C324" s="111" t="s">
        <v>548</v>
      </c>
      <c r="D324" s="12">
        <v>216</v>
      </c>
      <c r="E324" s="111" t="s">
        <v>579</v>
      </c>
      <c r="F324" s="111" t="s">
        <v>580</v>
      </c>
      <c r="G324" s="96">
        <v>44</v>
      </c>
      <c r="H324" s="96" t="s">
        <v>43</v>
      </c>
      <c r="I324" s="96">
        <v>10</v>
      </c>
      <c r="J324" s="16">
        <v>10</v>
      </c>
      <c r="K324" s="19">
        <f>+L324+M324+N324+P324+Q324+R324+S324</f>
        <v>1108705475</v>
      </c>
      <c r="L324" s="9">
        <v>1040805475</v>
      </c>
      <c r="M324" s="9"/>
      <c r="N324" s="9">
        <v>67900000</v>
      </c>
      <c r="O324" s="18">
        <v>0</v>
      </c>
      <c r="P324" s="9">
        <v>0</v>
      </c>
      <c r="Q324" s="18">
        <v>0</v>
      </c>
      <c r="R324" s="9">
        <v>0</v>
      </c>
      <c r="S324" s="9">
        <v>0</v>
      </c>
      <c r="T324" s="19">
        <f>+U324+V324+W324+Y324+Z324+AA324+AB324</f>
        <v>1108694975</v>
      </c>
      <c r="U324" s="141">
        <f>278967172+761838303</f>
        <v>1040805475</v>
      </c>
      <c r="V324" s="141"/>
      <c r="W324" s="141">
        <v>67889500</v>
      </c>
      <c r="X324" s="141"/>
      <c r="Y324" s="141"/>
      <c r="Z324" s="141"/>
      <c r="AA324" s="141"/>
      <c r="AB324" s="141"/>
      <c r="AC324" s="20">
        <v>1</v>
      </c>
      <c r="AD324" s="21" t="s">
        <v>581</v>
      </c>
      <c r="AE324" s="21" t="s">
        <v>113</v>
      </c>
      <c r="AF324" s="22">
        <v>100</v>
      </c>
      <c r="AG324" s="22">
        <v>50</v>
      </c>
      <c r="AH324" s="23">
        <v>43466</v>
      </c>
      <c r="AI324" s="23">
        <v>43830</v>
      </c>
      <c r="AJ324" s="32">
        <v>315350000</v>
      </c>
      <c r="AK324" s="33">
        <v>315350000</v>
      </c>
      <c r="AL324" s="26" t="s">
        <v>63</v>
      </c>
    </row>
    <row r="325" spans="1:38" ht="39" customHeight="1" x14ac:dyDescent="0.25">
      <c r="A325" s="233" t="s">
        <v>526</v>
      </c>
      <c r="B325" s="111" t="s">
        <v>578</v>
      </c>
      <c r="C325" s="111" t="s">
        <v>548</v>
      </c>
      <c r="D325" s="12">
        <v>216</v>
      </c>
      <c r="E325" s="111" t="s">
        <v>579</v>
      </c>
      <c r="F325" s="111" t="s">
        <v>580</v>
      </c>
      <c r="G325" s="96">
        <v>44</v>
      </c>
      <c r="H325" s="96" t="s">
        <v>43</v>
      </c>
      <c r="I325" s="96">
        <v>10</v>
      </c>
      <c r="J325" s="16">
        <v>10</v>
      </c>
      <c r="K325" s="19"/>
      <c r="L325" s="9">
        <v>0</v>
      </c>
      <c r="M325" s="9">
        <v>0</v>
      </c>
      <c r="N325" s="9">
        <v>0</v>
      </c>
      <c r="O325" s="18"/>
      <c r="P325" s="9">
        <v>0</v>
      </c>
      <c r="Q325" s="18"/>
      <c r="R325" s="9">
        <v>0</v>
      </c>
      <c r="S325" s="9">
        <v>0</v>
      </c>
      <c r="T325" s="19"/>
      <c r="U325" s="9"/>
      <c r="V325" s="9"/>
      <c r="W325" s="9"/>
      <c r="X325" s="18"/>
      <c r="Y325" s="9"/>
      <c r="Z325" s="18"/>
      <c r="AA325" s="9"/>
      <c r="AB325" s="9"/>
      <c r="AC325" s="20">
        <v>2</v>
      </c>
      <c r="AD325" s="21" t="s">
        <v>582</v>
      </c>
      <c r="AE325" s="21" t="s">
        <v>113</v>
      </c>
      <c r="AF325" s="22">
        <v>100</v>
      </c>
      <c r="AG325" s="22">
        <v>0</v>
      </c>
      <c r="AH325" s="23">
        <v>43466</v>
      </c>
      <c r="AI325" s="23">
        <v>43830</v>
      </c>
      <c r="AJ325" s="32"/>
      <c r="AK325" s="33"/>
      <c r="AL325" s="26" t="s">
        <v>63</v>
      </c>
    </row>
    <row r="326" spans="1:38" ht="39" customHeight="1" x14ac:dyDescent="0.25">
      <c r="A326" s="233" t="s">
        <v>526</v>
      </c>
      <c r="B326" s="111" t="s">
        <v>578</v>
      </c>
      <c r="C326" s="111" t="s">
        <v>548</v>
      </c>
      <c r="D326" s="12">
        <v>216</v>
      </c>
      <c r="E326" s="111" t="s">
        <v>579</v>
      </c>
      <c r="F326" s="111" t="s">
        <v>580</v>
      </c>
      <c r="G326" s="96">
        <v>44</v>
      </c>
      <c r="H326" s="96" t="s">
        <v>43</v>
      </c>
      <c r="I326" s="96">
        <v>10</v>
      </c>
      <c r="J326" s="16">
        <v>10</v>
      </c>
      <c r="K326" s="19"/>
      <c r="L326" s="9">
        <v>0</v>
      </c>
      <c r="M326" s="9">
        <v>0</v>
      </c>
      <c r="N326" s="9">
        <v>0</v>
      </c>
      <c r="O326" s="18"/>
      <c r="P326" s="9">
        <v>0</v>
      </c>
      <c r="Q326" s="18"/>
      <c r="R326" s="9">
        <v>0</v>
      </c>
      <c r="S326" s="9">
        <v>0</v>
      </c>
      <c r="T326" s="19"/>
      <c r="U326" s="9"/>
      <c r="V326" s="9"/>
      <c r="W326" s="9"/>
      <c r="X326" s="18"/>
      <c r="Y326" s="9"/>
      <c r="Z326" s="18"/>
      <c r="AA326" s="9"/>
      <c r="AB326" s="9"/>
      <c r="AC326" s="20">
        <v>3</v>
      </c>
      <c r="AD326" s="21" t="s">
        <v>583</v>
      </c>
      <c r="AE326" s="21" t="s">
        <v>113</v>
      </c>
      <c r="AF326" s="22">
        <v>100</v>
      </c>
      <c r="AG326" s="22">
        <v>50</v>
      </c>
      <c r="AH326" s="23">
        <v>43466</v>
      </c>
      <c r="AI326" s="23">
        <v>43830</v>
      </c>
      <c r="AJ326" s="32">
        <v>250000000</v>
      </c>
      <c r="AK326" s="33">
        <v>250000000</v>
      </c>
      <c r="AL326" s="26" t="s">
        <v>63</v>
      </c>
    </row>
    <row r="327" spans="1:38" ht="39" customHeight="1" x14ac:dyDescent="0.25">
      <c r="A327" s="233" t="s">
        <v>526</v>
      </c>
      <c r="B327" s="111" t="s">
        <v>578</v>
      </c>
      <c r="C327" s="111" t="s">
        <v>548</v>
      </c>
      <c r="D327" s="12">
        <v>216</v>
      </c>
      <c r="E327" s="111" t="s">
        <v>579</v>
      </c>
      <c r="F327" s="111" t="s">
        <v>580</v>
      </c>
      <c r="G327" s="96">
        <v>44</v>
      </c>
      <c r="H327" s="96" t="s">
        <v>43</v>
      </c>
      <c r="I327" s="96">
        <v>10</v>
      </c>
      <c r="J327" s="16">
        <v>10</v>
      </c>
      <c r="K327" s="19"/>
      <c r="L327" s="9">
        <v>0</v>
      </c>
      <c r="M327" s="9">
        <v>0</v>
      </c>
      <c r="N327" s="9">
        <v>0</v>
      </c>
      <c r="O327" s="18"/>
      <c r="P327" s="9">
        <v>0</v>
      </c>
      <c r="Q327" s="18"/>
      <c r="R327" s="9">
        <v>0</v>
      </c>
      <c r="S327" s="9">
        <v>0</v>
      </c>
      <c r="T327" s="19"/>
      <c r="U327" s="9"/>
      <c r="V327" s="9"/>
      <c r="W327" s="9"/>
      <c r="X327" s="18"/>
      <c r="Y327" s="9"/>
      <c r="Z327" s="18"/>
      <c r="AA327" s="9"/>
      <c r="AB327" s="9"/>
      <c r="AC327" s="20">
        <v>4</v>
      </c>
      <c r="AD327" s="21" t="s">
        <v>584</v>
      </c>
      <c r="AE327" s="21" t="s">
        <v>113</v>
      </c>
      <c r="AF327" s="22">
        <v>100</v>
      </c>
      <c r="AG327" s="22">
        <v>50</v>
      </c>
      <c r="AH327" s="23">
        <v>43466</v>
      </c>
      <c r="AI327" s="23">
        <v>43830</v>
      </c>
      <c r="AJ327" s="32">
        <v>150000000</v>
      </c>
      <c r="AK327" s="33">
        <v>150000000</v>
      </c>
      <c r="AL327" s="26" t="s">
        <v>63</v>
      </c>
    </row>
    <row r="328" spans="1:38" ht="39" customHeight="1" x14ac:dyDescent="0.25">
      <c r="A328" s="233" t="s">
        <v>526</v>
      </c>
      <c r="B328" s="111" t="s">
        <v>578</v>
      </c>
      <c r="C328" s="111" t="s">
        <v>548</v>
      </c>
      <c r="D328" s="12">
        <v>216</v>
      </c>
      <c r="E328" s="111" t="s">
        <v>585</v>
      </c>
      <c r="F328" s="111" t="s">
        <v>580</v>
      </c>
      <c r="G328" s="96">
        <v>45</v>
      </c>
      <c r="H328" s="96" t="s">
        <v>43</v>
      </c>
      <c r="I328" s="96">
        <v>10</v>
      </c>
      <c r="J328" s="16">
        <v>10</v>
      </c>
      <c r="K328" s="19"/>
      <c r="L328" s="9"/>
      <c r="M328" s="9"/>
      <c r="N328" s="9"/>
      <c r="O328" s="18"/>
      <c r="P328" s="9"/>
      <c r="Q328" s="18"/>
      <c r="R328" s="9"/>
      <c r="S328" s="9"/>
      <c r="T328" s="19"/>
      <c r="U328" s="9"/>
      <c r="V328" s="9"/>
      <c r="W328" s="9"/>
      <c r="X328" s="18"/>
      <c r="Y328" s="9"/>
      <c r="Z328" s="18"/>
      <c r="AA328" s="9"/>
      <c r="AB328" s="9"/>
      <c r="AC328" s="20">
        <v>6</v>
      </c>
      <c r="AD328" s="21" t="s">
        <v>586</v>
      </c>
      <c r="AE328" s="21" t="s">
        <v>113</v>
      </c>
      <c r="AF328" s="22">
        <v>100</v>
      </c>
      <c r="AG328" s="22">
        <v>100</v>
      </c>
      <c r="AH328" s="23">
        <v>43149</v>
      </c>
      <c r="AI328" s="23">
        <v>43207</v>
      </c>
      <c r="AJ328" s="32">
        <v>140000000</v>
      </c>
      <c r="AK328" s="33">
        <v>140000000</v>
      </c>
      <c r="AL328" s="26" t="s">
        <v>63</v>
      </c>
    </row>
    <row r="329" spans="1:38" ht="39" customHeight="1" x14ac:dyDescent="0.25">
      <c r="A329" s="233" t="s">
        <v>526</v>
      </c>
      <c r="B329" s="111" t="s">
        <v>578</v>
      </c>
      <c r="C329" s="111" t="s">
        <v>548</v>
      </c>
      <c r="D329" s="12">
        <v>216</v>
      </c>
      <c r="E329" s="111" t="s">
        <v>579</v>
      </c>
      <c r="F329" s="111" t="s">
        <v>580</v>
      </c>
      <c r="G329" s="96">
        <v>44</v>
      </c>
      <c r="H329" s="96" t="s">
        <v>43</v>
      </c>
      <c r="I329" s="96">
        <v>10</v>
      </c>
      <c r="J329" s="16">
        <v>10</v>
      </c>
      <c r="K329" s="19"/>
      <c r="L329" s="9">
        <v>0</v>
      </c>
      <c r="M329" s="9">
        <v>0</v>
      </c>
      <c r="N329" s="9">
        <v>0</v>
      </c>
      <c r="O329" s="18"/>
      <c r="P329" s="9">
        <v>0</v>
      </c>
      <c r="Q329" s="18"/>
      <c r="R329" s="9">
        <v>0</v>
      </c>
      <c r="S329" s="9">
        <v>0</v>
      </c>
      <c r="T329" s="19"/>
      <c r="U329" s="9"/>
      <c r="V329" s="9"/>
      <c r="W329" s="9"/>
      <c r="X329" s="18"/>
      <c r="Y329" s="9"/>
      <c r="Z329" s="18"/>
      <c r="AA329" s="9"/>
      <c r="AB329" s="9"/>
      <c r="AC329" s="20">
        <v>7</v>
      </c>
      <c r="AD329" s="21" t="s">
        <v>587</v>
      </c>
      <c r="AE329" s="21" t="s">
        <v>113</v>
      </c>
      <c r="AF329" s="22">
        <v>100</v>
      </c>
      <c r="AG329" s="22">
        <v>100</v>
      </c>
      <c r="AH329" s="23">
        <v>43149</v>
      </c>
      <c r="AI329" s="23">
        <v>43207</v>
      </c>
      <c r="AJ329" s="32">
        <v>59999992</v>
      </c>
      <c r="AK329" s="33">
        <v>59999992</v>
      </c>
      <c r="AL329" s="26" t="s">
        <v>63</v>
      </c>
    </row>
    <row r="330" spans="1:38" ht="39" customHeight="1" x14ac:dyDescent="0.25">
      <c r="A330" s="233" t="s">
        <v>526</v>
      </c>
      <c r="B330" s="111" t="s">
        <v>578</v>
      </c>
      <c r="C330" s="111" t="s">
        <v>548</v>
      </c>
      <c r="D330" s="12">
        <v>216</v>
      </c>
      <c r="E330" s="111" t="s">
        <v>579</v>
      </c>
      <c r="F330" s="111" t="s">
        <v>580</v>
      </c>
      <c r="G330" s="96">
        <v>44</v>
      </c>
      <c r="H330" s="96" t="s">
        <v>43</v>
      </c>
      <c r="I330" s="96">
        <v>10</v>
      </c>
      <c r="J330" s="16"/>
      <c r="K330" s="19"/>
      <c r="L330" s="9"/>
      <c r="M330" s="9"/>
      <c r="N330" s="9"/>
      <c r="O330" s="18"/>
      <c r="P330" s="9"/>
      <c r="Q330" s="18"/>
      <c r="R330" s="9"/>
      <c r="S330" s="9"/>
      <c r="T330" s="19"/>
      <c r="U330" s="9"/>
      <c r="V330" s="9"/>
      <c r="W330" s="9"/>
      <c r="X330" s="18"/>
      <c r="Y330" s="9"/>
      <c r="Z330" s="18"/>
      <c r="AA330" s="9"/>
      <c r="AB330" s="9"/>
      <c r="AC330" s="20">
        <v>8</v>
      </c>
      <c r="AD330" s="21" t="s">
        <v>588</v>
      </c>
      <c r="AE330" s="21" t="s">
        <v>113</v>
      </c>
      <c r="AF330" s="22">
        <v>100</v>
      </c>
      <c r="AG330" s="22">
        <v>95</v>
      </c>
      <c r="AH330" s="23">
        <v>43466</v>
      </c>
      <c r="AI330" s="23">
        <v>43830</v>
      </c>
      <c r="AJ330" s="32">
        <v>66488311</v>
      </c>
      <c r="AK330" s="33">
        <v>66488311</v>
      </c>
      <c r="AL330" s="26" t="s">
        <v>63</v>
      </c>
    </row>
    <row r="331" spans="1:38" ht="39" customHeight="1" x14ac:dyDescent="0.25">
      <c r="A331" s="233" t="s">
        <v>526</v>
      </c>
      <c r="B331" s="111" t="s">
        <v>578</v>
      </c>
      <c r="C331" s="111" t="s">
        <v>548</v>
      </c>
      <c r="D331" s="12">
        <v>216</v>
      </c>
      <c r="E331" s="111" t="s">
        <v>579</v>
      </c>
      <c r="F331" s="111" t="s">
        <v>580</v>
      </c>
      <c r="G331" s="96">
        <v>44</v>
      </c>
      <c r="H331" s="96" t="s">
        <v>43</v>
      </c>
      <c r="I331" s="96">
        <v>10</v>
      </c>
      <c r="J331" s="16"/>
      <c r="K331" s="19"/>
      <c r="L331" s="9"/>
      <c r="M331" s="9"/>
      <c r="N331" s="9"/>
      <c r="O331" s="18"/>
      <c r="P331" s="9"/>
      <c r="Q331" s="18"/>
      <c r="R331" s="9"/>
      <c r="S331" s="9"/>
      <c r="T331" s="19"/>
      <c r="U331" s="9"/>
      <c r="V331" s="9"/>
      <c r="W331" s="9"/>
      <c r="X331" s="18"/>
      <c r="Y331" s="9"/>
      <c r="Z331" s="18"/>
      <c r="AA331" s="9"/>
      <c r="AB331" s="9"/>
      <c r="AC331" s="20">
        <v>9</v>
      </c>
      <c r="AD331" s="21" t="s">
        <v>589</v>
      </c>
      <c r="AE331" s="21" t="s">
        <v>113</v>
      </c>
      <c r="AF331" s="22">
        <v>100</v>
      </c>
      <c r="AG331" s="22">
        <v>95</v>
      </c>
      <c r="AH331" s="23">
        <v>43466</v>
      </c>
      <c r="AI331" s="23">
        <v>43830</v>
      </c>
      <c r="AJ331" s="32">
        <v>58967172</v>
      </c>
      <c r="AK331" s="33">
        <v>58967172</v>
      </c>
      <c r="AL331" s="26" t="s">
        <v>63</v>
      </c>
    </row>
    <row r="332" spans="1:38" ht="39" customHeight="1" x14ac:dyDescent="0.25">
      <c r="A332" s="233" t="s">
        <v>526</v>
      </c>
      <c r="B332" s="111" t="s">
        <v>578</v>
      </c>
      <c r="C332" s="111" t="s">
        <v>548</v>
      </c>
      <c r="D332" s="12">
        <v>216</v>
      </c>
      <c r="E332" s="111" t="s">
        <v>579</v>
      </c>
      <c r="F332" s="111" t="s">
        <v>580</v>
      </c>
      <c r="G332" s="96">
        <v>44</v>
      </c>
      <c r="H332" s="96" t="s">
        <v>43</v>
      </c>
      <c r="I332" s="96">
        <v>10</v>
      </c>
      <c r="J332" s="16"/>
      <c r="K332" s="19"/>
      <c r="L332" s="9"/>
      <c r="M332" s="9"/>
      <c r="N332" s="9"/>
      <c r="O332" s="18"/>
      <c r="P332" s="9"/>
      <c r="Q332" s="18"/>
      <c r="R332" s="9"/>
      <c r="S332" s="9"/>
      <c r="T332" s="19"/>
      <c r="U332" s="9"/>
      <c r="V332" s="9"/>
      <c r="W332" s="9"/>
      <c r="X332" s="18"/>
      <c r="Y332" s="9"/>
      <c r="Z332" s="18"/>
      <c r="AA332" s="9"/>
      <c r="AB332" s="9"/>
      <c r="AC332" s="20">
        <v>10</v>
      </c>
      <c r="AD332" s="21" t="s">
        <v>590</v>
      </c>
      <c r="AE332" s="21" t="s">
        <v>113</v>
      </c>
      <c r="AF332" s="22">
        <v>100</v>
      </c>
      <c r="AG332" s="22">
        <v>60</v>
      </c>
      <c r="AH332" s="23">
        <v>43466</v>
      </c>
      <c r="AI332" s="23">
        <v>43830</v>
      </c>
      <c r="AJ332" s="32">
        <v>67900000</v>
      </c>
      <c r="AK332" s="33">
        <v>67889500</v>
      </c>
      <c r="AL332" s="26" t="s">
        <v>63</v>
      </c>
    </row>
    <row r="333" spans="1:38" ht="39" customHeight="1" x14ac:dyDescent="0.25">
      <c r="A333" s="233" t="s">
        <v>526</v>
      </c>
      <c r="B333" s="111" t="s">
        <v>578</v>
      </c>
      <c r="C333" s="111" t="s">
        <v>548</v>
      </c>
      <c r="D333" s="12">
        <v>217</v>
      </c>
      <c r="E333" s="111" t="s">
        <v>591</v>
      </c>
      <c r="F333" s="111" t="s">
        <v>592</v>
      </c>
      <c r="G333" s="96">
        <v>19</v>
      </c>
      <c r="H333" s="96" t="s">
        <v>37</v>
      </c>
      <c r="I333" s="96">
        <v>4</v>
      </c>
      <c r="J333" s="16">
        <v>0</v>
      </c>
      <c r="K333" s="19">
        <f>+L333+M333+N333+P333+Q333+R333+S333</f>
        <v>2186950159</v>
      </c>
      <c r="L333" s="108">
        <v>2186950159</v>
      </c>
      <c r="M333" s="108">
        <v>0</v>
      </c>
      <c r="N333" s="108"/>
      <c r="O333" s="108">
        <v>0</v>
      </c>
      <c r="P333" s="108">
        <v>0</v>
      </c>
      <c r="Q333" s="108">
        <v>0</v>
      </c>
      <c r="R333" s="108">
        <v>0</v>
      </c>
      <c r="S333" s="108">
        <v>0</v>
      </c>
      <c r="T333" s="19">
        <f>+U333+V333+W333+Y333+Z333+AA333+AB333</f>
        <v>1712035960</v>
      </c>
      <c r="U333" s="141">
        <f>426113233+316531586+969391141</f>
        <v>1712035960</v>
      </c>
      <c r="V333" s="141"/>
      <c r="W333" s="141"/>
      <c r="X333" s="141"/>
      <c r="Y333" s="141"/>
      <c r="Z333" s="141"/>
      <c r="AA333" s="141"/>
      <c r="AB333" s="141"/>
      <c r="AC333" s="20">
        <v>1</v>
      </c>
      <c r="AD333" s="21" t="s">
        <v>593</v>
      </c>
      <c r="AE333" s="21" t="s">
        <v>113</v>
      </c>
      <c r="AF333" s="22">
        <v>100</v>
      </c>
      <c r="AG333" s="22">
        <v>50</v>
      </c>
      <c r="AH333" s="23">
        <v>43466</v>
      </c>
      <c r="AI333" s="23">
        <v>43830</v>
      </c>
      <c r="AJ333" s="32">
        <v>705000000</v>
      </c>
      <c r="AK333" s="33">
        <v>235264920</v>
      </c>
      <c r="AL333" s="26" t="s">
        <v>63</v>
      </c>
    </row>
    <row r="334" spans="1:38" ht="39" customHeight="1" x14ac:dyDescent="0.25">
      <c r="A334" s="233" t="s">
        <v>526</v>
      </c>
      <c r="B334" s="111" t="s">
        <v>578</v>
      </c>
      <c r="C334" s="111" t="s">
        <v>548</v>
      </c>
      <c r="D334" s="12">
        <v>217</v>
      </c>
      <c r="E334" s="111" t="s">
        <v>591</v>
      </c>
      <c r="F334" s="111" t="s">
        <v>592</v>
      </c>
      <c r="G334" s="96">
        <v>19</v>
      </c>
      <c r="H334" s="96" t="s">
        <v>37</v>
      </c>
      <c r="I334" s="96">
        <v>4</v>
      </c>
      <c r="J334" s="16">
        <v>0</v>
      </c>
      <c r="K334" s="19"/>
      <c r="L334" s="9">
        <v>0</v>
      </c>
      <c r="M334" s="9">
        <v>0</v>
      </c>
      <c r="N334" s="9">
        <v>0</v>
      </c>
      <c r="O334" s="18"/>
      <c r="P334" s="9">
        <v>0</v>
      </c>
      <c r="Q334" s="18"/>
      <c r="R334" s="9">
        <v>0</v>
      </c>
      <c r="S334" s="9">
        <v>0</v>
      </c>
      <c r="T334" s="19"/>
      <c r="U334" s="9"/>
      <c r="V334" s="9"/>
      <c r="W334" s="9"/>
      <c r="X334" s="18"/>
      <c r="Y334" s="9"/>
      <c r="Z334" s="18"/>
      <c r="AA334" s="9"/>
      <c r="AB334" s="9"/>
      <c r="AC334" s="20">
        <v>2</v>
      </c>
      <c r="AD334" s="21" t="s">
        <v>594</v>
      </c>
      <c r="AE334" s="21" t="s">
        <v>113</v>
      </c>
      <c r="AF334" s="22">
        <v>100</v>
      </c>
      <c r="AG334" s="22">
        <v>50</v>
      </c>
      <c r="AH334" s="23">
        <v>43466</v>
      </c>
      <c r="AI334" s="23">
        <v>43830</v>
      </c>
      <c r="AJ334" s="32"/>
      <c r="AK334" s="33"/>
      <c r="AL334" s="26" t="s">
        <v>63</v>
      </c>
    </row>
    <row r="335" spans="1:38" ht="39" customHeight="1" x14ac:dyDescent="0.25">
      <c r="A335" s="233" t="s">
        <v>526</v>
      </c>
      <c r="B335" s="111" t="s">
        <v>578</v>
      </c>
      <c r="C335" s="111" t="s">
        <v>548</v>
      </c>
      <c r="D335" s="12">
        <v>217</v>
      </c>
      <c r="E335" s="111" t="s">
        <v>591</v>
      </c>
      <c r="F335" s="111" t="s">
        <v>592</v>
      </c>
      <c r="G335" s="96">
        <v>19</v>
      </c>
      <c r="H335" s="96" t="s">
        <v>37</v>
      </c>
      <c r="I335" s="96">
        <v>4</v>
      </c>
      <c r="J335" s="16">
        <v>0</v>
      </c>
      <c r="K335" s="19"/>
      <c r="L335" s="9">
        <v>0</v>
      </c>
      <c r="M335" s="9">
        <v>0</v>
      </c>
      <c r="N335" s="9">
        <v>0</v>
      </c>
      <c r="O335" s="18"/>
      <c r="P335" s="9">
        <v>0</v>
      </c>
      <c r="Q335" s="18"/>
      <c r="R335" s="9">
        <v>0</v>
      </c>
      <c r="S335" s="9">
        <v>0</v>
      </c>
      <c r="T335" s="19"/>
      <c r="U335" s="9"/>
      <c r="V335" s="9"/>
      <c r="W335" s="9"/>
      <c r="X335" s="18"/>
      <c r="Y335" s="9"/>
      <c r="Z335" s="18"/>
      <c r="AA335" s="9"/>
      <c r="AB335" s="9"/>
      <c r="AC335" s="20">
        <v>3</v>
      </c>
      <c r="AD335" s="21" t="s">
        <v>595</v>
      </c>
      <c r="AE335" s="21" t="s">
        <v>113</v>
      </c>
      <c r="AF335" s="22">
        <v>100</v>
      </c>
      <c r="AG335" s="22">
        <v>50</v>
      </c>
      <c r="AH335" s="23">
        <v>43466</v>
      </c>
      <c r="AI335" s="23">
        <v>43830</v>
      </c>
      <c r="AJ335" s="32">
        <v>82103592</v>
      </c>
      <c r="AK335" s="33">
        <v>82103592</v>
      </c>
      <c r="AL335" s="26" t="s">
        <v>63</v>
      </c>
    </row>
    <row r="336" spans="1:38" ht="39" customHeight="1" x14ac:dyDescent="0.25">
      <c r="A336" s="233" t="s">
        <v>526</v>
      </c>
      <c r="B336" s="111" t="s">
        <v>578</v>
      </c>
      <c r="C336" s="111" t="s">
        <v>548</v>
      </c>
      <c r="D336" s="12">
        <v>217</v>
      </c>
      <c r="E336" s="111" t="s">
        <v>596</v>
      </c>
      <c r="F336" s="111" t="s">
        <v>592</v>
      </c>
      <c r="G336" s="96">
        <v>20</v>
      </c>
      <c r="H336" s="96" t="s">
        <v>37</v>
      </c>
      <c r="I336" s="96">
        <v>4</v>
      </c>
      <c r="J336" s="16">
        <v>0</v>
      </c>
      <c r="K336" s="19"/>
      <c r="L336" s="9"/>
      <c r="M336" s="9"/>
      <c r="N336" s="9"/>
      <c r="O336" s="18"/>
      <c r="P336" s="9"/>
      <c r="Q336" s="18"/>
      <c r="R336" s="9"/>
      <c r="S336" s="9"/>
      <c r="T336" s="19"/>
      <c r="U336" s="9"/>
      <c r="V336" s="9"/>
      <c r="W336" s="9"/>
      <c r="X336" s="18"/>
      <c r="Y336" s="9"/>
      <c r="Z336" s="18"/>
      <c r="AA336" s="9"/>
      <c r="AB336" s="9"/>
      <c r="AC336" s="20">
        <v>7</v>
      </c>
      <c r="AD336" s="21" t="s">
        <v>597</v>
      </c>
      <c r="AE336" s="21" t="s">
        <v>113</v>
      </c>
      <c r="AF336" s="22">
        <v>100</v>
      </c>
      <c r="AG336" s="22">
        <v>60</v>
      </c>
      <c r="AH336" s="23">
        <v>43466</v>
      </c>
      <c r="AI336" s="23">
        <v>43830</v>
      </c>
      <c r="AJ336" s="32">
        <v>970000000</v>
      </c>
      <c r="AK336" s="33">
        <v>968554215</v>
      </c>
      <c r="AL336" s="26" t="s">
        <v>63</v>
      </c>
    </row>
    <row r="337" spans="1:40" ht="39" customHeight="1" x14ac:dyDescent="0.25">
      <c r="A337" s="233" t="s">
        <v>526</v>
      </c>
      <c r="B337" s="111" t="s">
        <v>578</v>
      </c>
      <c r="C337" s="111" t="s">
        <v>548</v>
      </c>
      <c r="D337" s="12">
        <v>217</v>
      </c>
      <c r="E337" s="111" t="s">
        <v>596</v>
      </c>
      <c r="F337" s="111" t="s">
        <v>592</v>
      </c>
      <c r="G337" s="96">
        <v>20</v>
      </c>
      <c r="H337" s="96" t="s">
        <v>37</v>
      </c>
      <c r="I337" s="96">
        <v>4</v>
      </c>
      <c r="J337" s="16"/>
      <c r="K337" s="19"/>
      <c r="L337" s="9"/>
      <c r="M337" s="9"/>
      <c r="N337" s="9"/>
      <c r="O337" s="18"/>
      <c r="P337" s="9"/>
      <c r="Q337" s="18"/>
      <c r="R337" s="9"/>
      <c r="S337" s="9"/>
      <c r="T337" s="19"/>
      <c r="U337" s="9"/>
      <c r="V337" s="9"/>
      <c r="W337" s="9"/>
      <c r="X337" s="18"/>
      <c r="Y337" s="9"/>
      <c r="Z337" s="18"/>
      <c r="AA337" s="9"/>
      <c r="AB337" s="9"/>
      <c r="AC337" s="20">
        <v>8</v>
      </c>
      <c r="AD337" s="21" t="s">
        <v>588</v>
      </c>
      <c r="AE337" s="21" t="s">
        <v>113</v>
      </c>
      <c r="AF337" s="22">
        <v>100</v>
      </c>
      <c r="AG337" s="22">
        <v>95</v>
      </c>
      <c r="AH337" s="23">
        <v>43466</v>
      </c>
      <c r="AI337" s="23">
        <v>43830</v>
      </c>
      <c r="AJ337" s="32">
        <v>426113233</v>
      </c>
      <c r="AK337" s="33">
        <v>426113233</v>
      </c>
      <c r="AL337" s="26" t="s">
        <v>63</v>
      </c>
    </row>
    <row r="338" spans="1:40" ht="39" customHeight="1" x14ac:dyDescent="0.25">
      <c r="A338" s="233" t="s">
        <v>526</v>
      </c>
      <c r="B338" s="111" t="s">
        <v>578</v>
      </c>
      <c r="C338" s="111" t="s">
        <v>548</v>
      </c>
      <c r="D338" s="12">
        <v>217</v>
      </c>
      <c r="E338" s="111" t="s">
        <v>598</v>
      </c>
      <c r="F338" s="111" t="s">
        <v>592</v>
      </c>
      <c r="G338" s="96">
        <v>21</v>
      </c>
      <c r="H338" s="96" t="s">
        <v>37</v>
      </c>
      <c r="I338" s="96">
        <v>5</v>
      </c>
      <c r="J338" s="16"/>
      <c r="K338" s="19"/>
      <c r="L338" s="9"/>
      <c r="M338" s="9"/>
      <c r="N338" s="9"/>
      <c r="O338" s="18"/>
      <c r="P338" s="9"/>
      <c r="Q338" s="18"/>
      <c r="R338" s="9"/>
      <c r="S338" s="9"/>
      <c r="T338" s="19"/>
      <c r="U338" s="9"/>
      <c r="V338" s="9"/>
      <c r="W338" s="9"/>
      <c r="X338" s="18"/>
      <c r="Y338" s="9"/>
      <c r="Z338" s="18"/>
      <c r="AA338" s="9"/>
      <c r="AB338" s="9"/>
      <c r="AC338" s="20"/>
      <c r="AD338" s="21" t="s">
        <v>599</v>
      </c>
      <c r="AE338" s="21" t="s">
        <v>113</v>
      </c>
      <c r="AF338" s="22">
        <v>100</v>
      </c>
      <c r="AG338" s="22">
        <v>0</v>
      </c>
      <c r="AH338" s="23">
        <v>43678</v>
      </c>
      <c r="AI338" s="23">
        <v>43678</v>
      </c>
      <c r="AJ338" s="32">
        <v>3733334</v>
      </c>
      <c r="AK338" s="33"/>
      <c r="AL338" s="26" t="s">
        <v>63</v>
      </c>
    </row>
    <row r="339" spans="1:40" ht="39" customHeight="1" x14ac:dyDescent="0.25">
      <c r="A339" s="233" t="s">
        <v>526</v>
      </c>
      <c r="B339" s="91" t="s">
        <v>527</v>
      </c>
      <c r="C339" s="91" t="s">
        <v>600</v>
      </c>
      <c r="D339" s="12">
        <v>219</v>
      </c>
      <c r="E339" s="91" t="s">
        <v>601</v>
      </c>
      <c r="F339" s="91" t="s">
        <v>602</v>
      </c>
      <c r="G339" s="14">
        <v>1</v>
      </c>
      <c r="H339" s="14" t="s">
        <v>37</v>
      </c>
      <c r="I339" s="14">
        <v>1</v>
      </c>
      <c r="J339" s="16">
        <v>0.4</v>
      </c>
      <c r="K339" s="19">
        <f>+L339+M339+N339+P339+Q339+R339+S339</f>
        <v>398120000</v>
      </c>
      <c r="L339" s="9">
        <v>398120000</v>
      </c>
      <c r="M339" s="9">
        <v>0</v>
      </c>
      <c r="N339" s="9">
        <v>0</v>
      </c>
      <c r="O339" s="18">
        <v>0</v>
      </c>
      <c r="P339" s="9">
        <v>0</v>
      </c>
      <c r="Q339" s="18">
        <v>0</v>
      </c>
      <c r="R339" s="9">
        <v>0</v>
      </c>
      <c r="S339" s="9">
        <v>0</v>
      </c>
      <c r="T339" s="19">
        <f>+U339+V339+W339+Y339+Z339+AA339+AB339</f>
        <v>389371300</v>
      </c>
      <c r="U339" s="141">
        <v>389371300</v>
      </c>
      <c r="V339" s="9"/>
      <c r="W339" s="9"/>
      <c r="X339" s="18"/>
      <c r="Y339" s="9"/>
      <c r="Z339" s="18"/>
      <c r="AA339" s="9"/>
      <c r="AB339" s="9"/>
      <c r="AC339" s="20">
        <v>1</v>
      </c>
      <c r="AD339" s="21" t="s">
        <v>603</v>
      </c>
      <c r="AE339" s="21" t="s">
        <v>39</v>
      </c>
      <c r="AF339" s="22">
        <v>100</v>
      </c>
      <c r="AG339" s="22">
        <v>50</v>
      </c>
      <c r="AH339" s="23">
        <v>43466</v>
      </c>
      <c r="AI339" s="23">
        <v>43830</v>
      </c>
      <c r="AJ339" s="32">
        <v>350000000</v>
      </c>
      <c r="AK339" s="33">
        <v>348571300</v>
      </c>
      <c r="AL339" s="26" t="s">
        <v>40</v>
      </c>
    </row>
    <row r="340" spans="1:40" ht="39" customHeight="1" x14ac:dyDescent="0.25">
      <c r="A340" s="233" t="s">
        <v>526</v>
      </c>
      <c r="B340" s="91" t="s">
        <v>527</v>
      </c>
      <c r="C340" s="91" t="s">
        <v>600</v>
      </c>
      <c r="D340" s="12">
        <v>219</v>
      </c>
      <c r="E340" s="91" t="s">
        <v>601</v>
      </c>
      <c r="F340" s="91" t="s">
        <v>602</v>
      </c>
      <c r="G340" s="14">
        <v>1</v>
      </c>
      <c r="H340" s="14" t="s">
        <v>37</v>
      </c>
      <c r="I340" s="14">
        <v>1</v>
      </c>
      <c r="J340" s="16"/>
      <c r="K340" s="19"/>
      <c r="L340" s="9"/>
      <c r="M340" s="9"/>
      <c r="N340" s="9"/>
      <c r="O340" s="18"/>
      <c r="P340" s="9"/>
      <c r="Q340" s="18"/>
      <c r="R340" s="9"/>
      <c r="S340" s="9"/>
      <c r="T340" s="19"/>
      <c r="U340" s="9"/>
      <c r="V340" s="9"/>
      <c r="W340" s="9"/>
      <c r="X340" s="18"/>
      <c r="Y340" s="9"/>
      <c r="Z340" s="18"/>
      <c r="AA340" s="9"/>
      <c r="AB340" s="9"/>
      <c r="AC340" s="20">
        <v>2</v>
      </c>
      <c r="AD340" s="21" t="s">
        <v>604</v>
      </c>
      <c r="AE340" s="21" t="s">
        <v>605</v>
      </c>
      <c r="AF340" s="22">
        <v>100</v>
      </c>
      <c r="AG340" s="22">
        <v>50</v>
      </c>
      <c r="AH340" s="23">
        <v>43466</v>
      </c>
      <c r="AI340" s="23">
        <v>43830</v>
      </c>
      <c r="AJ340" s="32">
        <v>48120000</v>
      </c>
      <c r="AK340" s="33">
        <v>40800000</v>
      </c>
      <c r="AL340" s="26" t="s">
        <v>40</v>
      </c>
    </row>
    <row r="341" spans="1:40" ht="39" customHeight="1" x14ac:dyDescent="0.25">
      <c r="A341" s="233" t="s">
        <v>526</v>
      </c>
      <c r="B341" s="111" t="s">
        <v>606</v>
      </c>
      <c r="C341" s="111" t="s">
        <v>600</v>
      </c>
      <c r="D341" s="12">
        <v>220.2</v>
      </c>
      <c r="E341" s="111" t="s">
        <v>607</v>
      </c>
      <c r="F341" s="111" t="s">
        <v>608</v>
      </c>
      <c r="G341" s="96">
        <v>0</v>
      </c>
      <c r="H341" s="96" t="s">
        <v>37</v>
      </c>
      <c r="I341" s="96">
        <v>1</v>
      </c>
      <c r="J341" s="16">
        <v>0.34</v>
      </c>
      <c r="K341" s="19">
        <v>942000000</v>
      </c>
      <c r="L341" s="9">
        <v>92000000</v>
      </c>
      <c r="M341" s="9">
        <v>0</v>
      </c>
      <c r="N341" s="9">
        <v>0</v>
      </c>
      <c r="O341" s="18">
        <v>0</v>
      </c>
      <c r="P341" s="9">
        <v>850000000</v>
      </c>
      <c r="Q341" s="18">
        <v>0</v>
      </c>
      <c r="R341" s="9">
        <v>0</v>
      </c>
      <c r="S341" s="9">
        <v>0</v>
      </c>
      <c r="T341" s="19">
        <f>+U341+V341+W341+Y341+Z341+AA341+AB341</f>
        <v>938886227</v>
      </c>
      <c r="U341" s="141">
        <v>91000000</v>
      </c>
      <c r="V341" s="9"/>
      <c r="W341" s="9"/>
      <c r="X341" s="18"/>
      <c r="Y341" s="9">
        <v>847886227</v>
      </c>
      <c r="Z341" s="18"/>
      <c r="AA341" s="9"/>
      <c r="AB341" s="9"/>
      <c r="AC341" s="20">
        <v>1</v>
      </c>
      <c r="AD341" s="21" t="s">
        <v>609</v>
      </c>
      <c r="AE341" s="21" t="s">
        <v>113</v>
      </c>
      <c r="AF341" s="22">
        <v>100</v>
      </c>
      <c r="AG341" s="22">
        <v>95</v>
      </c>
      <c r="AH341" s="23">
        <v>43556</v>
      </c>
      <c r="AI341" s="23">
        <v>43830</v>
      </c>
      <c r="AJ341" s="32">
        <v>807000000</v>
      </c>
      <c r="AK341" s="33">
        <v>804455571</v>
      </c>
      <c r="AL341" s="26" t="s">
        <v>40</v>
      </c>
    </row>
    <row r="342" spans="1:40" ht="39" customHeight="1" x14ac:dyDescent="0.25">
      <c r="A342" s="233" t="s">
        <v>526</v>
      </c>
      <c r="B342" s="111" t="s">
        <v>606</v>
      </c>
      <c r="C342" s="111" t="s">
        <v>600</v>
      </c>
      <c r="D342" s="12">
        <v>220.2</v>
      </c>
      <c r="E342" s="111" t="s">
        <v>607</v>
      </c>
      <c r="F342" s="111" t="s">
        <v>608</v>
      </c>
      <c r="G342" s="96">
        <v>0</v>
      </c>
      <c r="H342" s="96" t="s">
        <v>37</v>
      </c>
      <c r="I342" s="96">
        <v>1</v>
      </c>
      <c r="J342" s="16">
        <v>0.34</v>
      </c>
      <c r="K342" s="19"/>
      <c r="L342" s="9">
        <v>0</v>
      </c>
      <c r="M342" s="9">
        <v>0</v>
      </c>
      <c r="N342" s="9">
        <v>0</v>
      </c>
      <c r="O342" s="18"/>
      <c r="P342" s="9">
        <v>0</v>
      </c>
      <c r="Q342" s="18"/>
      <c r="R342" s="9">
        <v>0</v>
      </c>
      <c r="S342" s="9">
        <v>0</v>
      </c>
      <c r="T342" s="19"/>
      <c r="U342" s="9"/>
      <c r="V342" s="9"/>
      <c r="W342" s="9"/>
      <c r="X342" s="18"/>
      <c r="Y342" s="9"/>
      <c r="Z342" s="18"/>
      <c r="AA342" s="9"/>
      <c r="AB342" s="9"/>
      <c r="AC342" s="20">
        <v>2</v>
      </c>
      <c r="AD342" s="21" t="s">
        <v>589</v>
      </c>
      <c r="AE342" s="21" t="s">
        <v>113</v>
      </c>
      <c r="AF342" s="22">
        <v>100</v>
      </c>
      <c r="AG342" s="22">
        <v>95</v>
      </c>
      <c r="AH342" s="23">
        <v>43466</v>
      </c>
      <c r="AI342" s="23">
        <v>43830</v>
      </c>
      <c r="AJ342" s="32">
        <v>44000000</v>
      </c>
      <c r="AK342" s="33">
        <v>43430656</v>
      </c>
      <c r="AL342" s="26" t="s">
        <v>63</v>
      </c>
    </row>
    <row r="343" spans="1:40" ht="39" customHeight="1" x14ac:dyDescent="0.25">
      <c r="A343" s="233" t="s">
        <v>526</v>
      </c>
      <c r="B343" s="111" t="s">
        <v>606</v>
      </c>
      <c r="C343" s="111" t="s">
        <v>600</v>
      </c>
      <c r="D343" s="12">
        <v>220.2</v>
      </c>
      <c r="E343" s="111" t="s">
        <v>607</v>
      </c>
      <c r="F343" s="111" t="s">
        <v>608</v>
      </c>
      <c r="G343" s="96">
        <v>0</v>
      </c>
      <c r="H343" s="96" t="s">
        <v>37</v>
      </c>
      <c r="I343" s="96">
        <v>1</v>
      </c>
      <c r="J343" s="16">
        <v>0.34</v>
      </c>
      <c r="K343" s="19"/>
      <c r="L343" s="9">
        <v>0</v>
      </c>
      <c r="M343" s="9">
        <v>0</v>
      </c>
      <c r="N343" s="9">
        <v>0</v>
      </c>
      <c r="O343" s="18"/>
      <c r="P343" s="9">
        <v>0</v>
      </c>
      <c r="Q343" s="18"/>
      <c r="R343" s="9">
        <v>0</v>
      </c>
      <c r="S343" s="9">
        <v>0</v>
      </c>
      <c r="T343" s="19"/>
      <c r="U343" s="9"/>
      <c r="V343" s="9"/>
      <c r="W343" s="9"/>
      <c r="X343" s="18"/>
      <c r="Y343" s="9"/>
      <c r="Z343" s="18"/>
      <c r="AA343" s="9"/>
      <c r="AB343" s="9"/>
      <c r="AC343" s="20">
        <v>3</v>
      </c>
      <c r="AD343" s="21" t="s">
        <v>610</v>
      </c>
      <c r="AE343" s="21" t="s">
        <v>113</v>
      </c>
      <c r="AF343" s="22">
        <v>100</v>
      </c>
      <c r="AG343" s="22">
        <v>100</v>
      </c>
      <c r="AH343" s="23">
        <v>43556</v>
      </c>
      <c r="AI343" s="23">
        <v>43830</v>
      </c>
      <c r="AJ343" s="52">
        <v>91000000</v>
      </c>
      <c r="AK343" s="146">
        <v>91000000</v>
      </c>
      <c r="AL343" s="26" t="s">
        <v>63</v>
      </c>
    </row>
    <row r="344" spans="1:40" ht="39" customHeight="1" x14ac:dyDescent="0.25">
      <c r="A344" s="233" t="s">
        <v>526</v>
      </c>
      <c r="B344" s="91" t="s">
        <v>606</v>
      </c>
      <c r="C344" s="91" t="s">
        <v>600</v>
      </c>
      <c r="D344" s="12">
        <v>220.1</v>
      </c>
      <c r="E344" s="91" t="s">
        <v>607</v>
      </c>
      <c r="F344" s="91" t="s">
        <v>608</v>
      </c>
      <c r="G344" s="14">
        <v>0</v>
      </c>
      <c r="H344" s="14" t="s">
        <v>37</v>
      </c>
      <c r="I344" s="14">
        <v>1</v>
      </c>
      <c r="J344" s="16">
        <v>0.2</v>
      </c>
      <c r="K344" s="19">
        <f>+L344+M344+N344+P344+Q344+R344+S344</f>
        <v>10000000</v>
      </c>
      <c r="L344" s="9">
        <v>10000000</v>
      </c>
      <c r="M344" s="9">
        <v>0</v>
      </c>
      <c r="N344" s="9">
        <v>0</v>
      </c>
      <c r="O344" s="18">
        <v>0</v>
      </c>
      <c r="P344" s="9">
        <v>0</v>
      </c>
      <c r="Q344" s="18">
        <v>0</v>
      </c>
      <c r="R344" s="9">
        <v>0</v>
      </c>
      <c r="S344" s="9">
        <v>0</v>
      </c>
      <c r="T344" s="19">
        <f>+U344+V344+W344+Y344+Z344+AA344+AB344</f>
        <v>0</v>
      </c>
      <c r="U344" s="9"/>
      <c r="V344" s="9"/>
      <c r="W344" s="9"/>
      <c r="X344" s="18"/>
      <c r="Y344" s="9"/>
      <c r="Z344" s="18"/>
      <c r="AA344" s="9"/>
      <c r="AB344" s="9"/>
      <c r="AC344" s="20">
        <v>1</v>
      </c>
      <c r="AD344" s="21" t="s">
        <v>611</v>
      </c>
      <c r="AE344" s="21" t="s">
        <v>39</v>
      </c>
      <c r="AF344" s="22">
        <v>100</v>
      </c>
      <c r="AG344" s="22">
        <v>25</v>
      </c>
      <c r="AH344" s="23">
        <v>43466</v>
      </c>
      <c r="AI344" s="23">
        <v>43830</v>
      </c>
      <c r="AJ344" s="32">
        <v>10000000</v>
      </c>
      <c r="AK344" s="33"/>
      <c r="AL344" s="26" t="s">
        <v>40</v>
      </c>
    </row>
    <row r="345" spans="1:40" ht="39" customHeight="1" x14ac:dyDescent="0.25">
      <c r="A345" s="233" t="s">
        <v>526</v>
      </c>
      <c r="B345" s="91" t="s">
        <v>612</v>
      </c>
      <c r="C345" s="91" t="s">
        <v>600</v>
      </c>
      <c r="D345" s="12">
        <v>221</v>
      </c>
      <c r="E345" s="91" t="s">
        <v>613</v>
      </c>
      <c r="F345" s="91" t="s">
        <v>614</v>
      </c>
      <c r="G345" s="14">
        <v>0</v>
      </c>
      <c r="H345" s="14" t="s">
        <v>37</v>
      </c>
      <c r="I345" s="14">
        <v>1</v>
      </c>
      <c r="J345" s="16">
        <v>0.25</v>
      </c>
      <c r="K345" s="19">
        <f>+L345+M345+N345+P345+Q345+R345+S345</f>
        <v>0</v>
      </c>
      <c r="L345" s="9">
        <v>0</v>
      </c>
      <c r="M345" s="9">
        <v>0</v>
      </c>
      <c r="N345" s="9">
        <v>0</v>
      </c>
      <c r="O345" s="18"/>
      <c r="P345" s="9">
        <v>0</v>
      </c>
      <c r="Q345" s="18"/>
      <c r="R345" s="9">
        <v>0</v>
      </c>
      <c r="S345" s="9">
        <v>0</v>
      </c>
      <c r="T345" s="19">
        <f>+U345+V345+W345+Y345+Z345+AA345+AB345</f>
        <v>0</v>
      </c>
      <c r="U345" s="9"/>
      <c r="V345" s="9"/>
      <c r="W345" s="9"/>
      <c r="X345" s="18"/>
      <c r="Y345" s="9"/>
      <c r="Z345" s="18"/>
      <c r="AA345" s="9"/>
      <c r="AB345" s="9"/>
      <c r="AC345" s="20">
        <v>1</v>
      </c>
      <c r="AD345" s="21"/>
      <c r="AE345" s="21"/>
      <c r="AF345" s="22"/>
      <c r="AG345" s="22"/>
      <c r="AH345" s="23"/>
      <c r="AI345" s="23"/>
      <c r="AJ345" s="32"/>
      <c r="AK345" s="33"/>
      <c r="AL345" s="26" t="s">
        <v>40</v>
      </c>
    </row>
    <row r="346" spans="1:40" ht="39" customHeight="1" x14ac:dyDescent="0.25">
      <c r="A346" s="233" t="s">
        <v>526</v>
      </c>
      <c r="B346" s="91" t="s">
        <v>527</v>
      </c>
      <c r="C346" s="91" t="s">
        <v>600</v>
      </c>
      <c r="D346" s="12">
        <v>222</v>
      </c>
      <c r="E346" s="91" t="s">
        <v>615</v>
      </c>
      <c r="F346" s="91" t="s">
        <v>616</v>
      </c>
      <c r="G346" s="14">
        <v>0</v>
      </c>
      <c r="H346" s="14" t="s">
        <v>37</v>
      </c>
      <c r="I346" s="14">
        <v>1</v>
      </c>
      <c r="J346" s="16">
        <v>0.25</v>
      </c>
      <c r="K346" s="19">
        <f>+L346+M346+N346+P346+Q346+R346+S346</f>
        <v>155300000</v>
      </c>
      <c r="L346" s="9">
        <v>155300000</v>
      </c>
      <c r="M346" s="9">
        <v>0</v>
      </c>
      <c r="N346" s="9">
        <v>0</v>
      </c>
      <c r="O346" s="18">
        <v>0</v>
      </c>
      <c r="P346" s="9">
        <v>0</v>
      </c>
      <c r="Q346" s="18">
        <v>0</v>
      </c>
      <c r="R346" s="9">
        <v>0</v>
      </c>
      <c r="S346" s="9">
        <v>0</v>
      </c>
      <c r="T346" s="19">
        <f>+U346+V346+W346+Y346+Z346+AA346+AB346</f>
        <v>155224138.13</v>
      </c>
      <c r="U346" s="141">
        <v>155224138.13</v>
      </c>
      <c r="V346" s="9"/>
      <c r="W346" s="9"/>
      <c r="X346" s="18"/>
      <c r="Y346" s="9"/>
      <c r="Z346" s="18"/>
      <c r="AA346" s="9"/>
      <c r="AB346" s="9"/>
      <c r="AC346" s="20">
        <v>1</v>
      </c>
      <c r="AD346" s="21" t="s">
        <v>617</v>
      </c>
      <c r="AE346" s="21" t="s">
        <v>39</v>
      </c>
      <c r="AF346" s="22">
        <v>100</v>
      </c>
      <c r="AG346" s="22">
        <v>50</v>
      </c>
      <c r="AH346" s="23">
        <v>43466</v>
      </c>
      <c r="AI346" s="23">
        <v>43830</v>
      </c>
      <c r="AJ346" s="32">
        <v>25300000</v>
      </c>
      <c r="AK346" s="33">
        <v>25300000</v>
      </c>
      <c r="AL346" s="26" t="s">
        <v>40</v>
      </c>
    </row>
    <row r="347" spans="1:40" ht="39" customHeight="1" x14ac:dyDescent="0.25">
      <c r="A347" s="233" t="s">
        <v>526</v>
      </c>
      <c r="B347" s="91" t="s">
        <v>527</v>
      </c>
      <c r="C347" s="91" t="s">
        <v>600</v>
      </c>
      <c r="D347" s="12">
        <v>222</v>
      </c>
      <c r="E347" s="91" t="s">
        <v>615</v>
      </c>
      <c r="F347" s="91" t="s">
        <v>616</v>
      </c>
      <c r="G347" s="14">
        <v>0</v>
      </c>
      <c r="H347" s="14" t="s">
        <v>37</v>
      </c>
      <c r="I347" s="14">
        <v>1</v>
      </c>
      <c r="J347" s="16">
        <v>0.25</v>
      </c>
      <c r="K347" s="19"/>
      <c r="L347" s="9">
        <v>0</v>
      </c>
      <c r="M347" s="9">
        <v>0</v>
      </c>
      <c r="N347" s="9">
        <v>0</v>
      </c>
      <c r="O347" s="18"/>
      <c r="P347" s="9">
        <v>0</v>
      </c>
      <c r="Q347" s="18"/>
      <c r="R347" s="9">
        <v>0</v>
      </c>
      <c r="S347" s="9">
        <v>0</v>
      </c>
      <c r="T347" s="19"/>
      <c r="U347" s="9"/>
      <c r="V347" s="9"/>
      <c r="W347" s="9"/>
      <c r="X347" s="18"/>
      <c r="Y347" s="9"/>
      <c r="Z347" s="18"/>
      <c r="AA347" s="9"/>
      <c r="AB347" s="9"/>
      <c r="AC347" s="20">
        <v>2</v>
      </c>
      <c r="AD347" s="21" t="s">
        <v>618</v>
      </c>
      <c r="AE347" s="21" t="s">
        <v>39</v>
      </c>
      <c r="AF347" s="22">
        <v>100</v>
      </c>
      <c r="AG347" s="22">
        <v>50</v>
      </c>
      <c r="AH347" s="23">
        <v>43466</v>
      </c>
      <c r="AI347" s="23">
        <v>43830</v>
      </c>
      <c r="AJ347" s="32">
        <v>130000000</v>
      </c>
      <c r="AK347" s="33">
        <v>129924138.13</v>
      </c>
      <c r="AL347" s="26" t="s">
        <v>40</v>
      </c>
      <c r="AN347" s="227"/>
    </row>
    <row r="348" spans="1:40" ht="39" customHeight="1" x14ac:dyDescent="0.25">
      <c r="A348" s="233" t="s">
        <v>526</v>
      </c>
      <c r="B348" s="91" t="s">
        <v>527</v>
      </c>
      <c r="C348" s="91" t="s">
        <v>600</v>
      </c>
      <c r="D348" s="12">
        <v>223</v>
      </c>
      <c r="E348" s="91" t="s">
        <v>619</v>
      </c>
      <c r="F348" s="91" t="s">
        <v>620</v>
      </c>
      <c r="G348" s="14">
        <v>1</v>
      </c>
      <c r="H348" s="14" t="s">
        <v>37</v>
      </c>
      <c r="I348" s="14">
        <v>1</v>
      </c>
      <c r="J348" s="16">
        <v>0</v>
      </c>
      <c r="K348" s="19">
        <f>+L348+M348+N348+P348+Q348+R348+S348</f>
        <v>0</v>
      </c>
      <c r="L348" s="9">
        <v>0</v>
      </c>
      <c r="M348" s="9">
        <v>0</v>
      </c>
      <c r="N348" s="9">
        <v>0</v>
      </c>
      <c r="O348" s="18"/>
      <c r="P348" s="9">
        <v>0</v>
      </c>
      <c r="Q348" s="18"/>
      <c r="R348" s="9">
        <v>0</v>
      </c>
      <c r="S348" s="9">
        <v>0</v>
      </c>
      <c r="T348" s="19">
        <f>+U348+V348+W348+Y348+Z348+AA348+AB348</f>
        <v>0</v>
      </c>
      <c r="U348" s="9"/>
      <c r="V348" s="9"/>
      <c r="W348" s="9"/>
      <c r="X348" s="18"/>
      <c r="Y348" s="9"/>
      <c r="Z348" s="18"/>
      <c r="AA348" s="9"/>
      <c r="AB348" s="9"/>
      <c r="AC348" s="20">
        <v>1</v>
      </c>
      <c r="AD348" s="21"/>
      <c r="AE348" s="21"/>
      <c r="AF348" s="22"/>
      <c r="AG348" s="22"/>
      <c r="AH348" s="23"/>
      <c r="AI348" s="23"/>
      <c r="AJ348" s="32"/>
      <c r="AK348" s="33"/>
      <c r="AL348" s="26" t="s">
        <v>40</v>
      </c>
    </row>
    <row r="349" spans="1:40" ht="39" customHeight="1" x14ac:dyDescent="0.25">
      <c r="A349" s="233" t="s">
        <v>526</v>
      </c>
      <c r="B349" s="91" t="s">
        <v>527</v>
      </c>
      <c r="C349" s="91" t="s">
        <v>600</v>
      </c>
      <c r="D349" s="12">
        <v>224</v>
      </c>
      <c r="E349" s="91" t="s">
        <v>621</v>
      </c>
      <c r="F349" s="91" t="s">
        <v>622</v>
      </c>
      <c r="G349" s="14">
        <v>1</v>
      </c>
      <c r="H349" s="14" t="s">
        <v>37</v>
      </c>
      <c r="I349" s="14">
        <v>1</v>
      </c>
      <c r="J349" s="16">
        <v>0.3</v>
      </c>
      <c r="K349" s="19">
        <f>+L349+M349+N349+P349+Q349+R349+S349</f>
        <v>118580000</v>
      </c>
      <c r="L349" s="9">
        <v>118580000</v>
      </c>
      <c r="M349" s="9">
        <v>0</v>
      </c>
      <c r="N349" s="9">
        <v>0</v>
      </c>
      <c r="O349" s="18">
        <v>0</v>
      </c>
      <c r="P349" s="9">
        <v>0</v>
      </c>
      <c r="Q349" s="18">
        <v>0</v>
      </c>
      <c r="R349" s="9">
        <v>0</v>
      </c>
      <c r="S349" s="9">
        <v>0</v>
      </c>
      <c r="T349" s="19">
        <f>+U349+V349+W349+Y349+Z349+AA349+AB349</f>
        <v>114800000</v>
      </c>
      <c r="U349" s="9">
        <v>114800000</v>
      </c>
      <c r="V349" s="9"/>
      <c r="W349" s="9"/>
      <c r="X349" s="18"/>
      <c r="Y349" s="9"/>
      <c r="Z349" s="18"/>
      <c r="AA349" s="9"/>
      <c r="AB349" s="9"/>
      <c r="AC349" s="20">
        <v>1</v>
      </c>
      <c r="AD349" s="21" t="s">
        <v>623</v>
      </c>
      <c r="AE349" s="21" t="s">
        <v>39</v>
      </c>
      <c r="AF349" s="22">
        <v>100</v>
      </c>
      <c r="AG349" s="22">
        <v>50</v>
      </c>
      <c r="AH349" s="23">
        <v>43480</v>
      </c>
      <c r="AI349" s="23">
        <v>43814</v>
      </c>
      <c r="AJ349" s="145">
        <v>118580000</v>
      </c>
      <c r="AK349" s="146">
        <v>114800000</v>
      </c>
      <c r="AL349" s="26" t="s">
        <v>40</v>
      </c>
      <c r="AM349" s="234"/>
    </row>
    <row r="350" spans="1:40" ht="39" customHeight="1" x14ac:dyDescent="0.25">
      <c r="A350" s="233" t="s">
        <v>526</v>
      </c>
      <c r="B350" s="91" t="s">
        <v>527</v>
      </c>
      <c r="C350" s="91" t="s">
        <v>600</v>
      </c>
      <c r="D350" s="12">
        <v>224</v>
      </c>
      <c r="E350" s="91" t="s">
        <v>621</v>
      </c>
      <c r="F350" s="91" t="s">
        <v>622</v>
      </c>
      <c r="G350" s="14">
        <v>1</v>
      </c>
      <c r="H350" s="14" t="s">
        <v>37</v>
      </c>
      <c r="I350" s="14">
        <v>1</v>
      </c>
      <c r="J350" s="16">
        <v>0.3</v>
      </c>
      <c r="K350" s="19"/>
      <c r="L350" s="9">
        <v>0</v>
      </c>
      <c r="M350" s="9">
        <v>0</v>
      </c>
      <c r="N350" s="9">
        <v>0</v>
      </c>
      <c r="O350" s="18"/>
      <c r="P350" s="9">
        <v>0</v>
      </c>
      <c r="Q350" s="18"/>
      <c r="R350" s="9">
        <v>0</v>
      </c>
      <c r="S350" s="9">
        <v>0</v>
      </c>
      <c r="T350" s="19"/>
      <c r="U350" s="9"/>
      <c r="V350" s="9"/>
      <c r="W350" s="9"/>
      <c r="X350" s="18"/>
      <c r="Y350" s="9"/>
      <c r="Z350" s="18"/>
      <c r="AA350" s="9"/>
      <c r="AB350" s="9"/>
      <c r="AC350" s="20">
        <v>6</v>
      </c>
      <c r="AD350" s="21" t="s">
        <v>624</v>
      </c>
      <c r="AE350" s="21"/>
      <c r="AF350" s="22"/>
      <c r="AG350" s="22"/>
      <c r="AH350" s="23"/>
      <c r="AI350" s="23"/>
      <c r="AJ350" s="145"/>
      <c r="AK350" s="146"/>
      <c r="AL350" s="26" t="s">
        <v>40</v>
      </c>
      <c r="AM350" s="235"/>
    </row>
    <row r="351" spans="1:40" ht="39" customHeight="1" x14ac:dyDescent="0.25">
      <c r="A351" s="233" t="s">
        <v>526</v>
      </c>
      <c r="B351" s="91" t="s">
        <v>527</v>
      </c>
      <c r="C351" s="91" t="s">
        <v>600</v>
      </c>
      <c r="D351" s="12">
        <v>225</v>
      </c>
      <c r="E351" s="91" t="s">
        <v>625</v>
      </c>
      <c r="F351" s="91" t="s">
        <v>626</v>
      </c>
      <c r="G351" s="14">
        <v>0</v>
      </c>
      <c r="H351" s="14" t="s">
        <v>43</v>
      </c>
      <c r="I351" s="14">
        <v>1</v>
      </c>
      <c r="J351" s="16">
        <v>1</v>
      </c>
      <c r="K351" s="19">
        <f>+L351+M351+N351+P351+Q351+R351+S351</f>
        <v>53000000</v>
      </c>
      <c r="L351" s="9">
        <v>53000000</v>
      </c>
      <c r="M351" s="9">
        <v>0</v>
      </c>
      <c r="N351" s="9">
        <v>0</v>
      </c>
      <c r="O351" s="18">
        <v>0</v>
      </c>
      <c r="P351" s="9">
        <v>0</v>
      </c>
      <c r="Q351" s="18">
        <v>0</v>
      </c>
      <c r="R351" s="9">
        <v>0</v>
      </c>
      <c r="S351" s="9">
        <v>0</v>
      </c>
      <c r="T351" s="19">
        <f>+U351+V351+W351+Y351+Z351+AA351+AB351</f>
        <v>51000000</v>
      </c>
      <c r="U351" s="9">
        <v>51000000</v>
      </c>
      <c r="V351" s="9"/>
      <c r="W351" s="9"/>
      <c r="X351" s="18"/>
      <c r="Y351" s="9"/>
      <c r="Z351" s="18"/>
      <c r="AA351" s="9"/>
      <c r="AB351" s="9"/>
      <c r="AC351" s="20">
        <v>1</v>
      </c>
      <c r="AD351" s="21" t="s">
        <v>627</v>
      </c>
      <c r="AE351" s="21" t="s">
        <v>39</v>
      </c>
      <c r="AF351" s="22">
        <v>100</v>
      </c>
      <c r="AG351" s="22">
        <v>50</v>
      </c>
      <c r="AH351" s="23">
        <v>43466</v>
      </c>
      <c r="AI351" s="23">
        <v>43830</v>
      </c>
      <c r="AJ351" s="32">
        <v>53000000</v>
      </c>
      <c r="AK351" s="33">
        <v>51000000</v>
      </c>
      <c r="AL351" s="26" t="s">
        <v>40</v>
      </c>
      <c r="AN351" s="227"/>
    </row>
    <row r="352" spans="1:40" ht="39" customHeight="1" x14ac:dyDescent="0.25">
      <c r="A352" s="233" t="s">
        <v>526</v>
      </c>
      <c r="B352" s="91" t="s">
        <v>527</v>
      </c>
      <c r="C352" s="91" t="s">
        <v>600</v>
      </c>
      <c r="D352" s="12">
        <v>226</v>
      </c>
      <c r="E352" s="91" t="s">
        <v>628</v>
      </c>
      <c r="F352" s="91" t="s">
        <v>629</v>
      </c>
      <c r="G352" s="14">
        <v>0</v>
      </c>
      <c r="H352" s="14" t="s">
        <v>37</v>
      </c>
      <c r="I352" s="14">
        <v>1</v>
      </c>
      <c r="J352" s="16">
        <v>0.3</v>
      </c>
      <c r="K352" s="19">
        <f>+L352+M352+N352+P352+Q352+R352+S352</f>
        <v>100000000</v>
      </c>
      <c r="L352" s="9">
        <v>100000000</v>
      </c>
      <c r="M352" s="9">
        <v>0</v>
      </c>
      <c r="N352" s="9">
        <v>0</v>
      </c>
      <c r="O352" s="18"/>
      <c r="P352" s="9">
        <v>0</v>
      </c>
      <c r="Q352" s="18"/>
      <c r="R352" s="9">
        <v>0</v>
      </c>
      <c r="S352" s="9">
        <v>0</v>
      </c>
      <c r="T352" s="19">
        <f>+U352+V352+W352+Y352+Z352+AA352+AB352</f>
        <v>77000000</v>
      </c>
      <c r="U352" s="9">
        <v>77000000</v>
      </c>
      <c r="V352" s="9"/>
      <c r="W352" s="9"/>
      <c r="X352" s="18"/>
      <c r="Y352" s="9"/>
      <c r="Z352" s="18"/>
      <c r="AA352" s="9"/>
      <c r="AB352" s="9"/>
      <c r="AC352" s="20">
        <v>1</v>
      </c>
      <c r="AD352" s="21" t="s">
        <v>630</v>
      </c>
      <c r="AE352" s="21" t="s">
        <v>39</v>
      </c>
      <c r="AF352" s="22">
        <v>100</v>
      </c>
      <c r="AG352" s="22">
        <v>50</v>
      </c>
      <c r="AH352" s="23">
        <v>43497</v>
      </c>
      <c r="AI352" s="23">
        <v>43830</v>
      </c>
      <c r="AJ352" s="32">
        <v>100000000</v>
      </c>
      <c r="AK352" s="33">
        <v>77000000</v>
      </c>
      <c r="AL352" s="26" t="s">
        <v>40</v>
      </c>
    </row>
    <row r="353" spans="1:39" ht="39" customHeight="1" thickBot="1" x14ac:dyDescent="0.3">
      <c r="A353" s="233" t="s">
        <v>526</v>
      </c>
      <c r="B353" s="91" t="s">
        <v>612</v>
      </c>
      <c r="C353" s="91" t="s">
        <v>600</v>
      </c>
      <c r="D353" s="12">
        <v>227</v>
      </c>
      <c r="E353" s="91" t="s">
        <v>631</v>
      </c>
      <c r="F353" s="91" t="s">
        <v>632</v>
      </c>
      <c r="G353" s="14">
        <v>0</v>
      </c>
      <c r="H353" s="14" t="s">
        <v>37</v>
      </c>
      <c r="I353" s="14">
        <v>1</v>
      </c>
      <c r="J353" s="16">
        <v>0.4</v>
      </c>
      <c r="K353" s="19">
        <f>+L353+M353+N353+P353+Q353+R353+S353</f>
        <v>0</v>
      </c>
      <c r="L353" s="9">
        <v>0</v>
      </c>
      <c r="M353" s="9">
        <v>0</v>
      </c>
      <c r="N353" s="9">
        <v>0</v>
      </c>
      <c r="O353" s="18"/>
      <c r="P353" s="9">
        <v>0</v>
      </c>
      <c r="Q353" s="18"/>
      <c r="R353" s="9">
        <v>0</v>
      </c>
      <c r="S353" s="9">
        <v>0</v>
      </c>
      <c r="T353" s="19">
        <f>+U353+V353+W353+Y353+Z353+AA353+AB353</f>
        <v>0</v>
      </c>
      <c r="U353" s="9"/>
      <c r="V353" s="9"/>
      <c r="W353" s="9"/>
      <c r="X353" s="18"/>
      <c r="Y353" s="9"/>
      <c r="Z353" s="18"/>
      <c r="AA353" s="9"/>
      <c r="AB353" s="9"/>
      <c r="AC353" s="20">
        <v>1</v>
      </c>
      <c r="AD353" s="21"/>
      <c r="AE353" s="21"/>
      <c r="AF353" s="22"/>
      <c r="AG353" s="22"/>
      <c r="AH353" s="23"/>
      <c r="AI353" s="23"/>
      <c r="AJ353" s="32"/>
      <c r="AK353" s="33"/>
      <c r="AL353" s="26" t="s">
        <v>40</v>
      </c>
    </row>
    <row r="354" spans="1:39" ht="39" customHeight="1" x14ac:dyDescent="0.25">
      <c r="A354" s="233" t="s">
        <v>526</v>
      </c>
      <c r="B354" s="91" t="s">
        <v>527</v>
      </c>
      <c r="C354" s="91" t="s">
        <v>633</v>
      </c>
      <c r="D354" s="12">
        <v>228</v>
      </c>
      <c r="E354" s="91" t="s">
        <v>634</v>
      </c>
      <c r="F354" s="91" t="s">
        <v>635</v>
      </c>
      <c r="G354" s="14">
        <v>0</v>
      </c>
      <c r="H354" s="14" t="s">
        <v>37</v>
      </c>
      <c r="I354" s="14">
        <v>1</v>
      </c>
      <c r="J354" s="16">
        <v>0.15</v>
      </c>
      <c r="K354" s="19">
        <f>+L354+M354+N354+P354+Q354+R354+S354</f>
        <v>260899069</v>
      </c>
      <c r="L354" s="9">
        <v>260899069</v>
      </c>
      <c r="M354" s="9">
        <v>0</v>
      </c>
      <c r="N354" s="9">
        <v>0</v>
      </c>
      <c r="O354" s="18">
        <v>0</v>
      </c>
      <c r="P354" s="9">
        <v>0</v>
      </c>
      <c r="Q354" s="18">
        <v>0</v>
      </c>
      <c r="R354" s="9">
        <v>0</v>
      </c>
      <c r="S354" s="9">
        <v>0</v>
      </c>
      <c r="T354" s="19">
        <f>+U354+V354+W354+Y354+Z354+AA354+AB354</f>
        <v>119705000</v>
      </c>
      <c r="U354" s="9">
        <v>119705000</v>
      </c>
      <c r="V354" s="9"/>
      <c r="W354" s="9"/>
      <c r="X354" s="18"/>
      <c r="Y354" s="9"/>
      <c r="Z354" s="18"/>
      <c r="AA354" s="9"/>
      <c r="AB354" s="9"/>
      <c r="AC354" s="20">
        <v>1</v>
      </c>
      <c r="AD354" s="21" t="s">
        <v>636</v>
      </c>
      <c r="AE354" s="147" t="s">
        <v>39</v>
      </c>
      <c r="AF354" s="147">
        <v>100</v>
      </c>
      <c r="AG354" s="147">
        <v>50</v>
      </c>
      <c r="AH354" s="23">
        <v>43497</v>
      </c>
      <c r="AI354" s="23">
        <v>43799</v>
      </c>
      <c r="AJ354" s="145">
        <v>59850000</v>
      </c>
      <c r="AK354" s="148">
        <v>59850000</v>
      </c>
      <c r="AL354" s="26" t="s">
        <v>40</v>
      </c>
      <c r="AM354" s="226"/>
    </row>
    <row r="355" spans="1:39" ht="39" customHeight="1" thickBot="1" x14ac:dyDescent="0.3">
      <c r="A355" s="233" t="s">
        <v>526</v>
      </c>
      <c r="B355" s="91" t="s">
        <v>527</v>
      </c>
      <c r="C355" s="91" t="s">
        <v>633</v>
      </c>
      <c r="D355" s="12">
        <v>228</v>
      </c>
      <c r="E355" s="91" t="s">
        <v>634</v>
      </c>
      <c r="F355" s="91" t="s">
        <v>635</v>
      </c>
      <c r="G355" s="14">
        <v>0</v>
      </c>
      <c r="H355" s="14" t="s">
        <v>37</v>
      </c>
      <c r="I355" s="14">
        <v>1</v>
      </c>
      <c r="J355" s="16">
        <v>0.15</v>
      </c>
      <c r="K355" s="19"/>
      <c r="L355" s="9">
        <v>0</v>
      </c>
      <c r="M355" s="9">
        <v>0</v>
      </c>
      <c r="N355" s="9">
        <v>0</v>
      </c>
      <c r="O355" s="18"/>
      <c r="P355" s="9">
        <v>0</v>
      </c>
      <c r="Q355" s="18"/>
      <c r="R355" s="9">
        <v>0</v>
      </c>
      <c r="S355" s="9">
        <v>0</v>
      </c>
      <c r="T355" s="19"/>
      <c r="U355" s="9"/>
      <c r="V355" s="9"/>
      <c r="W355" s="9"/>
      <c r="X355" s="18"/>
      <c r="Y355" s="9"/>
      <c r="Z355" s="18"/>
      <c r="AA355" s="9"/>
      <c r="AB355" s="9"/>
      <c r="AC355" s="20">
        <v>4</v>
      </c>
      <c r="AD355" s="21" t="s">
        <v>637</v>
      </c>
      <c r="AE355" s="147" t="s">
        <v>39</v>
      </c>
      <c r="AF355" s="147">
        <v>100</v>
      </c>
      <c r="AG355" s="147">
        <v>10</v>
      </c>
      <c r="AH355" s="23">
        <v>43497</v>
      </c>
      <c r="AI355" s="23">
        <v>43799</v>
      </c>
      <c r="AJ355" s="149">
        <v>201049069</v>
      </c>
      <c r="AK355" s="33">
        <v>59855000</v>
      </c>
      <c r="AL355" s="26" t="s">
        <v>40</v>
      </c>
      <c r="AM355" s="236"/>
    </row>
    <row r="356" spans="1:39" ht="39" customHeight="1" x14ac:dyDescent="0.25">
      <c r="A356" s="233" t="s">
        <v>526</v>
      </c>
      <c r="B356" s="91" t="s">
        <v>95</v>
      </c>
      <c r="C356" s="91" t="s">
        <v>633</v>
      </c>
      <c r="D356" s="12">
        <v>229</v>
      </c>
      <c r="E356" s="91" t="s">
        <v>638</v>
      </c>
      <c r="F356" s="91" t="s">
        <v>639</v>
      </c>
      <c r="G356" s="14">
        <v>0</v>
      </c>
      <c r="H356" s="14" t="s">
        <v>37</v>
      </c>
      <c r="I356" s="14">
        <v>1</v>
      </c>
      <c r="J356" s="16">
        <v>0.45</v>
      </c>
      <c r="K356" s="19">
        <f t="shared" ref="K356:K362" si="23">+L356+M356+N356+P356+Q356+R356+S356</f>
        <v>0</v>
      </c>
      <c r="L356" s="9">
        <v>0</v>
      </c>
      <c r="M356" s="9">
        <v>0</v>
      </c>
      <c r="N356" s="9">
        <v>0</v>
      </c>
      <c r="O356" s="18"/>
      <c r="P356" s="9">
        <v>0</v>
      </c>
      <c r="Q356" s="18"/>
      <c r="R356" s="9">
        <v>0</v>
      </c>
      <c r="S356" s="9">
        <v>0</v>
      </c>
      <c r="T356" s="19">
        <f t="shared" ref="T356:T362" si="24">+U356+V356+W356+Y356+Z356+AA356+AB356</f>
        <v>0</v>
      </c>
      <c r="U356" s="9"/>
      <c r="V356" s="9"/>
      <c r="W356" s="9"/>
      <c r="X356" s="18"/>
      <c r="Y356" s="9"/>
      <c r="Z356" s="18"/>
      <c r="AA356" s="9"/>
      <c r="AB356" s="9"/>
      <c r="AC356" s="20">
        <v>1</v>
      </c>
      <c r="AD356" s="21"/>
      <c r="AE356" s="21"/>
      <c r="AF356" s="22"/>
      <c r="AG356" s="22"/>
      <c r="AH356" s="23"/>
      <c r="AI356" s="23"/>
      <c r="AJ356" s="150"/>
      <c r="AK356" s="146"/>
      <c r="AL356" s="26" t="s">
        <v>40</v>
      </c>
      <c r="AM356" s="226"/>
    </row>
    <row r="357" spans="1:39" s="152" customFormat="1" ht="39" customHeight="1" x14ac:dyDescent="0.25">
      <c r="A357" s="233" t="s">
        <v>526</v>
      </c>
      <c r="B357" s="91" t="s">
        <v>527</v>
      </c>
      <c r="C357" s="91" t="s">
        <v>633</v>
      </c>
      <c r="D357" s="12">
        <v>230</v>
      </c>
      <c r="E357" s="91" t="s">
        <v>640</v>
      </c>
      <c r="F357" s="91" t="s">
        <v>641</v>
      </c>
      <c r="G357" s="14">
        <v>0</v>
      </c>
      <c r="H357" s="14" t="s">
        <v>37</v>
      </c>
      <c r="I357" s="14">
        <v>1</v>
      </c>
      <c r="J357" s="16">
        <v>0.1</v>
      </c>
      <c r="K357" s="19">
        <f t="shared" si="23"/>
        <v>0</v>
      </c>
      <c r="L357" s="11">
        <v>0</v>
      </c>
      <c r="M357" s="11">
        <v>0</v>
      </c>
      <c r="N357" s="11">
        <v>0</v>
      </c>
      <c r="O357" s="151"/>
      <c r="P357" s="11">
        <v>0</v>
      </c>
      <c r="Q357" s="151"/>
      <c r="R357" s="11">
        <v>0</v>
      </c>
      <c r="S357" s="11">
        <v>0</v>
      </c>
      <c r="T357" s="19">
        <f t="shared" si="24"/>
        <v>0</v>
      </c>
      <c r="U357" s="11"/>
      <c r="V357" s="11"/>
      <c r="W357" s="11"/>
      <c r="X357" s="151"/>
      <c r="Y357" s="11"/>
      <c r="Z357" s="151"/>
      <c r="AA357" s="11"/>
      <c r="AB357" s="11"/>
      <c r="AC357" s="20">
        <v>1</v>
      </c>
      <c r="AD357" s="21"/>
      <c r="AE357" s="21"/>
      <c r="AF357" s="22"/>
      <c r="AG357" s="22"/>
      <c r="AH357" s="23"/>
      <c r="AI357" s="23"/>
      <c r="AJ357" s="32"/>
      <c r="AK357" s="33"/>
      <c r="AL357" s="26" t="s">
        <v>40</v>
      </c>
      <c r="AM357" s="214"/>
    </row>
    <row r="358" spans="1:39" ht="39" customHeight="1" x14ac:dyDescent="0.25">
      <c r="A358" s="233" t="s">
        <v>526</v>
      </c>
      <c r="B358" s="91" t="s">
        <v>95</v>
      </c>
      <c r="C358" s="91" t="s">
        <v>633</v>
      </c>
      <c r="D358" s="12">
        <v>231</v>
      </c>
      <c r="E358" s="91" t="s">
        <v>642</v>
      </c>
      <c r="F358" s="91" t="s">
        <v>643</v>
      </c>
      <c r="G358" s="14">
        <v>0</v>
      </c>
      <c r="H358" s="14" t="s">
        <v>37</v>
      </c>
      <c r="I358" s="14">
        <v>1</v>
      </c>
      <c r="J358" s="16">
        <v>0.5</v>
      </c>
      <c r="K358" s="19">
        <f t="shared" si="23"/>
        <v>0</v>
      </c>
      <c r="L358" s="9">
        <v>0</v>
      </c>
      <c r="M358" s="9">
        <v>0</v>
      </c>
      <c r="N358" s="9">
        <v>0</v>
      </c>
      <c r="O358" s="18"/>
      <c r="P358" s="9">
        <v>0</v>
      </c>
      <c r="Q358" s="18"/>
      <c r="R358" s="9">
        <v>0</v>
      </c>
      <c r="S358" s="9">
        <v>0</v>
      </c>
      <c r="T358" s="19">
        <f t="shared" si="24"/>
        <v>0</v>
      </c>
      <c r="U358" s="9"/>
      <c r="V358" s="9"/>
      <c r="W358" s="9"/>
      <c r="X358" s="18"/>
      <c r="Y358" s="9"/>
      <c r="Z358" s="18"/>
      <c r="AA358" s="9"/>
      <c r="AB358" s="9"/>
      <c r="AC358" s="20">
        <v>1</v>
      </c>
      <c r="AD358" s="21"/>
      <c r="AE358" s="21"/>
      <c r="AF358" s="22"/>
      <c r="AG358" s="22"/>
      <c r="AH358" s="23"/>
      <c r="AI358" s="23"/>
      <c r="AJ358" s="32"/>
      <c r="AK358" s="33"/>
      <c r="AL358" s="26" t="s">
        <v>40</v>
      </c>
      <c r="AM358" s="214"/>
    </row>
    <row r="359" spans="1:39" ht="39" customHeight="1" x14ac:dyDescent="0.25">
      <c r="A359" s="233" t="s">
        <v>526</v>
      </c>
      <c r="B359" s="91" t="s">
        <v>527</v>
      </c>
      <c r="C359" s="91" t="s">
        <v>633</v>
      </c>
      <c r="D359" s="12">
        <v>232</v>
      </c>
      <c r="E359" s="91" t="s">
        <v>644</v>
      </c>
      <c r="F359" s="91" t="s">
        <v>645</v>
      </c>
      <c r="G359" s="14">
        <v>0</v>
      </c>
      <c r="H359" s="14" t="s">
        <v>37</v>
      </c>
      <c r="I359" s="14">
        <v>1</v>
      </c>
      <c r="J359" s="16">
        <v>0.5</v>
      </c>
      <c r="K359" s="19">
        <f t="shared" si="23"/>
        <v>0</v>
      </c>
      <c r="L359" s="9">
        <v>0</v>
      </c>
      <c r="M359" s="9">
        <v>0</v>
      </c>
      <c r="N359" s="9">
        <v>0</v>
      </c>
      <c r="O359" s="18"/>
      <c r="P359" s="9">
        <v>0</v>
      </c>
      <c r="Q359" s="18"/>
      <c r="R359" s="9">
        <v>0</v>
      </c>
      <c r="S359" s="9">
        <v>0</v>
      </c>
      <c r="T359" s="19">
        <f t="shared" si="24"/>
        <v>0</v>
      </c>
      <c r="U359" s="9"/>
      <c r="V359" s="9"/>
      <c r="W359" s="9"/>
      <c r="X359" s="18"/>
      <c r="Y359" s="9"/>
      <c r="Z359" s="18"/>
      <c r="AA359" s="9"/>
      <c r="AB359" s="9"/>
      <c r="AC359" s="20">
        <v>1</v>
      </c>
      <c r="AD359" s="21"/>
      <c r="AE359" s="21"/>
      <c r="AF359" s="22"/>
      <c r="AG359" s="22"/>
      <c r="AH359" s="23"/>
      <c r="AI359" s="23"/>
      <c r="AJ359" s="32"/>
      <c r="AK359" s="33"/>
      <c r="AL359" s="26" t="s">
        <v>40</v>
      </c>
      <c r="AM359" s="214"/>
    </row>
    <row r="360" spans="1:39" ht="39" customHeight="1" x14ac:dyDescent="0.25">
      <c r="A360" s="233" t="s">
        <v>526</v>
      </c>
      <c r="B360" s="91" t="s">
        <v>646</v>
      </c>
      <c r="C360" s="91" t="s">
        <v>633</v>
      </c>
      <c r="D360" s="12">
        <v>233</v>
      </c>
      <c r="E360" s="91" t="s">
        <v>647</v>
      </c>
      <c r="F360" s="91" t="s">
        <v>648</v>
      </c>
      <c r="G360" s="14">
        <v>0</v>
      </c>
      <c r="H360" s="14" t="s">
        <v>37</v>
      </c>
      <c r="I360" s="14">
        <v>1</v>
      </c>
      <c r="J360" s="16">
        <v>0.8</v>
      </c>
      <c r="K360" s="19">
        <f t="shared" si="23"/>
        <v>0</v>
      </c>
      <c r="L360" s="9">
        <v>0</v>
      </c>
      <c r="M360" s="9">
        <v>0</v>
      </c>
      <c r="N360" s="9">
        <v>0</v>
      </c>
      <c r="O360" s="18"/>
      <c r="P360" s="9">
        <v>0</v>
      </c>
      <c r="Q360" s="18"/>
      <c r="R360" s="9">
        <v>0</v>
      </c>
      <c r="S360" s="9">
        <v>0</v>
      </c>
      <c r="T360" s="19">
        <f t="shared" si="24"/>
        <v>0</v>
      </c>
      <c r="U360" s="9"/>
      <c r="V360" s="9"/>
      <c r="W360" s="9"/>
      <c r="X360" s="18"/>
      <c r="Y360" s="9"/>
      <c r="Z360" s="18"/>
      <c r="AA360" s="9"/>
      <c r="AB360" s="9"/>
      <c r="AC360" s="20">
        <v>1</v>
      </c>
      <c r="AD360" s="21"/>
      <c r="AE360" s="21"/>
      <c r="AF360" s="22"/>
      <c r="AG360" s="22"/>
      <c r="AH360" s="23"/>
      <c r="AI360" s="23"/>
      <c r="AJ360" s="32"/>
      <c r="AK360" s="33"/>
      <c r="AL360" s="26" t="s">
        <v>40</v>
      </c>
      <c r="AM360" s="214"/>
    </row>
    <row r="361" spans="1:39" ht="39" customHeight="1" x14ac:dyDescent="0.25">
      <c r="A361" s="233" t="s">
        <v>526</v>
      </c>
      <c r="B361" s="91" t="s">
        <v>646</v>
      </c>
      <c r="C361" s="91" t="s">
        <v>633</v>
      </c>
      <c r="D361" s="12">
        <v>236</v>
      </c>
      <c r="E361" s="91" t="s">
        <v>649</v>
      </c>
      <c r="F361" s="91" t="s">
        <v>650</v>
      </c>
      <c r="G361" s="14">
        <v>0</v>
      </c>
      <c r="H361" s="14" t="s">
        <v>37</v>
      </c>
      <c r="I361" s="14">
        <v>4</v>
      </c>
      <c r="J361" s="153">
        <v>0</v>
      </c>
      <c r="K361" s="19">
        <f t="shared" si="23"/>
        <v>0</v>
      </c>
      <c r="L361" s="9">
        <v>0</v>
      </c>
      <c r="M361" s="9">
        <v>0</v>
      </c>
      <c r="N361" s="9">
        <v>0</v>
      </c>
      <c r="O361" s="18"/>
      <c r="P361" s="9">
        <v>0</v>
      </c>
      <c r="Q361" s="18"/>
      <c r="R361" s="9">
        <v>0</v>
      </c>
      <c r="S361" s="9">
        <v>0</v>
      </c>
      <c r="T361" s="19">
        <f t="shared" si="24"/>
        <v>0</v>
      </c>
      <c r="U361" s="9"/>
      <c r="V361" s="9"/>
      <c r="W361" s="9"/>
      <c r="X361" s="18"/>
      <c r="Y361" s="9"/>
      <c r="Z361" s="18"/>
      <c r="AA361" s="9"/>
      <c r="AB361" s="9"/>
      <c r="AC361" s="20">
        <v>1</v>
      </c>
      <c r="AD361" s="21"/>
      <c r="AE361" s="21"/>
      <c r="AF361" s="22"/>
      <c r="AG361" s="22"/>
      <c r="AH361" s="23"/>
      <c r="AI361" s="23"/>
      <c r="AJ361" s="32"/>
      <c r="AK361" s="33"/>
      <c r="AL361" s="26" t="s">
        <v>40</v>
      </c>
      <c r="AM361" s="214"/>
    </row>
    <row r="362" spans="1:39" ht="39" customHeight="1" x14ac:dyDescent="0.25">
      <c r="A362" s="233" t="s">
        <v>526</v>
      </c>
      <c r="B362" s="91" t="s">
        <v>95</v>
      </c>
      <c r="C362" s="91" t="s">
        <v>651</v>
      </c>
      <c r="D362" s="12">
        <v>237</v>
      </c>
      <c r="E362" s="91" t="s">
        <v>1159</v>
      </c>
      <c r="F362" s="91" t="s">
        <v>652</v>
      </c>
      <c r="G362" s="14">
        <v>0</v>
      </c>
      <c r="H362" s="14" t="s">
        <v>37</v>
      </c>
      <c r="I362" s="14">
        <v>1</v>
      </c>
      <c r="J362" s="16">
        <f t="shared" ref="J362:J363" si="25">0.25-0.08</f>
        <v>0.16999999999999998</v>
      </c>
      <c r="K362" s="19">
        <f t="shared" si="23"/>
        <v>35549667</v>
      </c>
      <c r="L362" s="9">
        <v>35549667</v>
      </c>
      <c r="M362" s="9">
        <v>0</v>
      </c>
      <c r="N362" s="9">
        <v>0</v>
      </c>
      <c r="O362" s="18">
        <v>0</v>
      </c>
      <c r="P362" s="9">
        <v>0</v>
      </c>
      <c r="Q362" s="18">
        <v>0</v>
      </c>
      <c r="R362" s="9">
        <v>0</v>
      </c>
      <c r="S362" s="9">
        <v>0</v>
      </c>
      <c r="T362" s="19">
        <f t="shared" si="24"/>
        <v>33789666</v>
      </c>
      <c r="U362" s="9">
        <v>33789666</v>
      </c>
      <c r="V362" s="9"/>
      <c r="W362" s="9"/>
      <c r="X362" s="18"/>
      <c r="Y362" s="9"/>
      <c r="Z362" s="18"/>
      <c r="AA362" s="9"/>
      <c r="AB362" s="9"/>
      <c r="AC362" s="20">
        <v>1</v>
      </c>
      <c r="AD362" s="21" t="s">
        <v>653</v>
      </c>
      <c r="AE362" s="21" t="s">
        <v>39</v>
      </c>
      <c r="AF362" s="110">
        <v>1</v>
      </c>
      <c r="AG362" s="22">
        <v>50</v>
      </c>
      <c r="AH362" s="23">
        <v>43486</v>
      </c>
      <c r="AI362" s="23">
        <v>43814</v>
      </c>
      <c r="AJ362" s="32">
        <v>33789666</v>
      </c>
      <c r="AK362" s="33">
        <v>33789666</v>
      </c>
      <c r="AL362" s="26" t="s">
        <v>157</v>
      </c>
    </row>
    <row r="363" spans="1:39" ht="39" customHeight="1" x14ac:dyDescent="0.25">
      <c r="A363" s="233" t="s">
        <v>526</v>
      </c>
      <c r="B363" s="91" t="s">
        <v>95</v>
      </c>
      <c r="C363" s="91" t="s">
        <v>651</v>
      </c>
      <c r="D363" s="12">
        <v>237</v>
      </c>
      <c r="E363" s="91" t="s">
        <v>1159</v>
      </c>
      <c r="F363" s="91" t="s">
        <v>652</v>
      </c>
      <c r="G363" s="14">
        <v>0</v>
      </c>
      <c r="H363" s="14" t="s">
        <v>37</v>
      </c>
      <c r="I363" s="14">
        <v>1</v>
      </c>
      <c r="J363" s="16">
        <f t="shared" si="25"/>
        <v>0.16999999999999998</v>
      </c>
      <c r="K363" s="19"/>
      <c r="L363" s="9">
        <v>0</v>
      </c>
      <c r="M363" s="9">
        <v>0</v>
      </c>
      <c r="N363" s="9">
        <v>0</v>
      </c>
      <c r="O363" s="18"/>
      <c r="P363" s="9">
        <v>0</v>
      </c>
      <c r="Q363" s="18"/>
      <c r="R363" s="9">
        <v>0</v>
      </c>
      <c r="S363" s="9">
        <v>0</v>
      </c>
      <c r="T363" s="19"/>
      <c r="U363" s="9"/>
      <c r="V363" s="9"/>
      <c r="W363" s="9"/>
      <c r="X363" s="18"/>
      <c r="Y363" s="9"/>
      <c r="Z363" s="18"/>
      <c r="AA363" s="9"/>
      <c r="AB363" s="9"/>
      <c r="AC363" s="20">
        <v>2</v>
      </c>
      <c r="AD363" s="21" t="s">
        <v>269</v>
      </c>
      <c r="AE363" s="21"/>
      <c r="AF363" s="110"/>
      <c r="AG363" s="22"/>
      <c r="AH363" s="23"/>
      <c r="AI363" s="23"/>
      <c r="AJ363" s="54">
        <v>1760001</v>
      </c>
      <c r="AK363" s="33"/>
      <c r="AL363" s="26" t="s">
        <v>157</v>
      </c>
    </row>
    <row r="364" spans="1:39" ht="39" customHeight="1" x14ac:dyDescent="0.25">
      <c r="A364" s="233" t="s">
        <v>526</v>
      </c>
      <c r="B364" s="91" t="s">
        <v>95</v>
      </c>
      <c r="C364" s="91" t="s">
        <v>651</v>
      </c>
      <c r="D364" s="12">
        <v>238</v>
      </c>
      <c r="E364" s="91" t="s">
        <v>654</v>
      </c>
      <c r="F364" s="91" t="s">
        <v>655</v>
      </c>
      <c r="G364" s="14">
        <v>12</v>
      </c>
      <c r="H364" s="14" t="s">
        <v>37</v>
      </c>
      <c r="I364" s="14">
        <v>38</v>
      </c>
      <c r="J364" s="16">
        <v>7</v>
      </c>
      <c r="K364" s="19">
        <f>+L364+M364+N364+P364+Q364+R364+S364</f>
        <v>42000000</v>
      </c>
      <c r="L364" s="9">
        <v>42000000</v>
      </c>
      <c r="M364" s="9">
        <v>0</v>
      </c>
      <c r="N364" s="9">
        <v>0</v>
      </c>
      <c r="O364" s="18"/>
      <c r="P364" s="9">
        <v>0</v>
      </c>
      <c r="Q364" s="18"/>
      <c r="R364" s="9">
        <v>0</v>
      </c>
      <c r="S364" s="9">
        <v>0</v>
      </c>
      <c r="T364" s="19">
        <f>+U364+V364+W364+Y364+Z364+AA364+AB364</f>
        <v>42000000</v>
      </c>
      <c r="U364" s="108">
        <v>42000000</v>
      </c>
      <c r="V364" s="141"/>
      <c r="W364" s="141"/>
      <c r="X364" s="141"/>
      <c r="Y364" s="141"/>
      <c r="Z364" s="141"/>
      <c r="AA364" s="141"/>
      <c r="AB364" s="141"/>
      <c r="AC364" s="20">
        <v>1</v>
      </c>
      <c r="AD364" s="21" t="s">
        <v>656</v>
      </c>
      <c r="AE364" s="21" t="s">
        <v>223</v>
      </c>
      <c r="AF364" s="22">
        <v>100</v>
      </c>
      <c r="AG364" s="22">
        <v>50</v>
      </c>
      <c r="AH364" s="23">
        <v>43466</v>
      </c>
      <c r="AI364" s="23">
        <v>43830</v>
      </c>
      <c r="AJ364" s="32">
        <v>42000000</v>
      </c>
      <c r="AK364" s="33">
        <v>42000000</v>
      </c>
      <c r="AL364" s="26" t="s">
        <v>118</v>
      </c>
    </row>
    <row r="365" spans="1:39" ht="39" customHeight="1" x14ac:dyDescent="0.25">
      <c r="A365" s="233" t="s">
        <v>526</v>
      </c>
      <c r="B365" s="91" t="s">
        <v>95</v>
      </c>
      <c r="C365" s="91" t="s">
        <v>651</v>
      </c>
      <c r="D365" s="12">
        <v>238</v>
      </c>
      <c r="E365" s="91" t="s">
        <v>654</v>
      </c>
      <c r="F365" s="91" t="s">
        <v>655</v>
      </c>
      <c r="G365" s="14">
        <v>12</v>
      </c>
      <c r="H365" s="14" t="s">
        <v>37</v>
      </c>
      <c r="I365" s="14">
        <v>38</v>
      </c>
      <c r="J365" s="16">
        <v>7</v>
      </c>
      <c r="K365" s="19"/>
      <c r="L365" s="9">
        <v>0</v>
      </c>
      <c r="M365" s="9">
        <v>0</v>
      </c>
      <c r="N365" s="9">
        <v>0</v>
      </c>
      <c r="O365" s="18"/>
      <c r="P365" s="9">
        <v>0</v>
      </c>
      <c r="Q365" s="18"/>
      <c r="R365" s="9">
        <v>0</v>
      </c>
      <c r="S365" s="9">
        <v>0</v>
      </c>
      <c r="T365" s="19"/>
      <c r="U365" s="9"/>
      <c r="V365" s="9"/>
      <c r="W365" s="9"/>
      <c r="X365" s="18"/>
      <c r="Y365" s="9"/>
      <c r="Z365" s="18"/>
      <c r="AA365" s="9"/>
      <c r="AB365" s="9"/>
      <c r="AC365" s="20">
        <v>2</v>
      </c>
      <c r="AD365" s="21" t="s">
        <v>657</v>
      </c>
      <c r="AE365" s="21" t="s">
        <v>223</v>
      </c>
      <c r="AF365" s="22">
        <v>100</v>
      </c>
      <c r="AG365" s="22">
        <v>0</v>
      </c>
      <c r="AH365" s="23">
        <v>43466</v>
      </c>
      <c r="AI365" s="23">
        <v>43830</v>
      </c>
      <c r="AJ365" s="32"/>
      <c r="AK365" s="33"/>
      <c r="AL365" s="26" t="s">
        <v>118</v>
      </c>
    </row>
    <row r="366" spans="1:39" ht="39" customHeight="1" x14ac:dyDescent="0.25">
      <c r="A366" s="233" t="s">
        <v>526</v>
      </c>
      <c r="B366" s="91" t="s">
        <v>95</v>
      </c>
      <c r="C366" s="91" t="s">
        <v>651</v>
      </c>
      <c r="D366" s="12">
        <v>239</v>
      </c>
      <c r="E366" s="91" t="s">
        <v>658</v>
      </c>
      <c r="F366" s="91" t="s">
        <v>659</v>
      </c>
      <c r="G366" s="14">
        <v>0</v>
      </c>
      <c r="H366" s="14" t="s">
        <v>37</v>
      </c>
      <c r="I366" s="14">
        <v>1</v>
      </c>
      <c r="J366" s="16">
        <v>0.34</v>
      </c>
      <c r="K366" s="19">
        <f t="shared" ref="K366:K371" si="26">+L366+M366+N366+P366+Q366+R366+S366</f>
        <v>18900000</v>
      </c>
      <c r="L366" s="9">
        <v>18900000</v>
      </c>
      <c r="M366" s="9">
        <v>0</v>
      </c>
      <c r="N366" s="9">
        <v>0</v>
      </c>
      <c r="O366" s="18">
        <v>0</v>
      </c>
      <c r="P366" s="9">
        <v>0</v>
      </c>
      <c r="Q366" s="18">
        <v>0</v>
      </c>
      <c r="R366" s="9">
        <v>0</v>
      </c>
      <c r="S366" s="9">
        <v>0</v>
      </c>
      <c r="T366" s="19">
        <f t="shared" ref="T366:T371" si="27">+U366+V366+W366+Y366+Z366+AA366+AB366</f>
        <v>18900000</v>
      </c>
      <c r="U366" s="9">
        <v>18900000</v>
      </c>
      <c r="V366" s="9"/>
      <c r="W366" s="9"/>
      <c r="X366" s="18"/>
      <c r="Y366" s="9"/>
      <c r="Z366" s="18"/>
      <c r="AA366" s="9"/>
      <c r="AB366" s="9"/>
      <c r="AC366" s="20">
        <v>1</v>
      </c>
      <c r="AD366" s="21" t="s">
        <v>660</v>
      </c>
      <c r="AE366" s="21" t="s">
        <v>39</v>
      </c>
      <c r="AF366" s="110">
        <v>1</v>
      </c>
      <c r="AG366" s="22">
        <v>50</v>
      </c>
      <c r="AH366" s="23">
        <v>43486</v>
      </c>
      <c r="AI366" s="23">
        <v>43814</v>
      </c>
      <c r="AJ366" s="32">
        <v>18900000</v>
      </c>
      <c r="AK366" s="33">
        <v>18900000</v>
      </c>
      <c r="AL366" s="26" t="s">
        <v>157</v>
      </c>
    </row>
    <row r="367" spans="1:39" ht="39" customHeight="1" x14ac:dyDescent="0.25">
      <c r="A367" s="233" t="s">
        <v>526</v>
      </c>
      <c r="B367" s="91" t="s">
        <v>95</v>
      </c>
      <c r="C367" s="91" t="s">
        <v>651</v>
      </c>
      <c r="D367" s="12">
        <v>240</v>
      </c>
      <c r="E367" s="91" t="s">
        <v>661</v>
      </c>
      <c r="F367" s="91" t="s">
        <v>662</v>
      </c>
      <c r="G367" s="14">
        <v>0</v>
      </c>
      <c r="H367" s="14" t="s">
        <v>37</v>
      </c>
      <c r="I367" s="14">
        <v>1</v>
      </c>
      <c r="J367" s="16">
        <v>0.25</v>
      </c>
      <c r="K367" s="19">
        <f t="shared" si="26"/>
        <v>0</v>
      </c>
      <c r="L367" s="9"/>
      <c r="M367" s="9">
        <v>0</v>
      </c>
      <c r="N367" s="9">
        <v>0</v>
      </c>
      <c r="O367" s="18"/>
      <c r="P367" s="9">
        <v>0</v>
      </c>
      <c r="Q367" s="18"/>
      <c r="R367" s="9">
        <v>0</v>
      </c>
      <c r="S367" s="9">
        <v>0</v>
      </c>
      <c r="T367" s="19">
        <f t="shared" si="27"/>
        <v>0</v>
      </c>
      <c r="U367" s="9"/>
      <c r="V367" s="9"/>
      <c r="W367" s="9"/>
      <c r="X367" s="18"/>
      <c r="Y367" s="9"/>
      <c r="Z367" s="18"/>
      <c r="AA367" s="9"/>
      <c r="AB367" s="9"/>
      <c r="AC367" s="20">
        <v>1</v>
      </c>
      <c r="AD367" s="21"/>
      <c r="AE367" s="21"/>
      <c r="AF367" s="53"/>
      <c r="AG367" s="22"/>
      <c r="AH367" s="23"/>
      <c r="AI367" s="23"/>
      <c r="AJ367" s="54"/>
      <c r="AK367" s="55"/>
      <c r="AL367" s="26" t="s">
        <v>157</v>
      </c>
    </row>
    <row r="368" spans="1:39" ht="39" customHeight="1" x14ac:dyDescent="0.25">
      <c r="A368" s="233" t="s">
        <v>526</v>
      </c>
      <c r="B368" s="91" t="s">
        <v>95</v>
      </c>
      <c r="C368" s="91" t="s">
        <v>651</v>
      </c>
      <c r="D368" s="12">
        <v>241</v>
      </c>
      <c r="E368" s="91" t="s">
        <v>663</v>
      </c>
      <c r="F368" s="91" t="s">
        <v>664</v>
      </c>
      <c r="G368" s="14">
        <v>0</v>
      </c>
      <c r="H368" s="14" t="s">
        <v>37</v>
      </c>
      <c r="I368" s="14">
        <v>8</v>
      </c>
      <c r="J368" s="16">
        <v>2</v>
      </c>
      <c r="K368" s="19">
        <f t="shared" si="26"/>
        <v>0</v>
      </c>
      <c r="L368" s="9">
        <v>0</v>
      </c>
      <c r="M368" s="9">
        <v>0</v>
      </c>
      <c r="N368" s="9">
        <v>0</v>
      </c>
      <c r="O368" s="18"/>
      <c r="P368" s="9">
        <v>0</v>
      </c>
      <c r="Q368" s="18"/>
      <c r="R368" s="9">
        <v>0</v>
      </c>
      <c r="S368" s="9">
        <v>0</v>
      </c>
      <c r="T368" s="19">
        <f t="shared" si="27"/>
        <v>0</v>
      </c>
      <c r="U368" s="9"/>
      <c r="V368" s="9"/>
      <c r="W368" s="9"/>
      <c r="X368" s="18"/>
      <c r="Y368" s="9"/>
      <c r="Z368" s="18"/>
      <c r="AA368" s="9"/>
      <c r="AB368" s="9"/>
      <c r="AC368" s="20">
        <v>1</v>
      </c>
      <c r="AD368" s="21"/>
      <c r="AE368" s="21"/>
      <c r="AF368" s="44"/>
      <c r="AG368" s="22"/>
      <c r="AH368" s="23"/>
      <c r="AI368" s="23"/>
      <c r="AJ368" s="32"/>
      <c r="AK368" s="33"/>
      <c r="AL368" s="26" t="s">
        <v>157</v>
      </c>
    </row>
    <row r="369" spans="1:38" ht="39" customHeight="1" x14ac:dyDescent="0.25">
      <c r="A369" s="233" t="s">
        <v>526</v>
      </c>
      <c r="B369" s="91" t="s">
        <v>95</v>
      </c>
      <c r="C369" s="91" t="s">
        <v>651</v>
      </c>
      <c r="D369" s="12">
        <v>242</v>
      </c>
      <c r="E369" s="91" t="s">
        <v>665</v>
      </c>
      <c r="F369" s="91" t="s">
        <v>666</v>
      </c>
      <c r="G369" s="14" t="s">
        <v>176</v>
      </c>
      <c r="H369" s="14" t="s">
        <v>37</v>
      </c>
      <c r="I369" s="14">
        <v>15</v>
      </c>
      <c r="J369" s="16">
        <v>3</v>
      </c>
      <c r="K369" s="19">
        <f t="shared" si="26"/>
        <v>0</v>
      </c>
      <c r="L369" s="9">
        <v>0</v>
      </c>
      <c r="M369" s="9">
        <v>0</v>
      </c>
      <c r="N369" s="9">
        <v>0</v>
      </c>
      <c r="O369" s="18"/>
      <c r="P369" s="9">
        <v>0</v>
      </c>
      <c r="Q369" s="18"/>
      <c r="R369" s="9">
        <v>0</v>
      </c>
      <c r="S369" s="9">
        <v>0</v>
      </c>
      <c r="T369" s="19">
        <f t="shared" si="27"/>
        <v>0</v>
      </c>
      <c r="U369" s="9"/>
      <c r="V369" s="9"/>
      <c r="W369" s="9"/>
      <c r="X369" s="18"/>
      <c r="Y369" s="9"/>
      <c r="Z369" s="18"/>
      <c r="AA369" s="9"/>
      <c r="AB369" s="9"/>
      <c r="AC369" s="20">
        <v>1</v>
      </c>
      <c r="AD369" s="21"/>
      <c r="AE369" s="21"/>
      <c r="AF369" s="44"/>
      <c r="AG369" s="22"/>
      <c r="AH369" s="23"/>
      <c r="AI369" s="23"/>
      <c r="AJ369" s="32"/>
      <c r="AK369" s="33"/>
      <c r="AL369" s="26" t="s">
        <v>157</v>
      </c>
    </row>
    <row r="370" spans="1:38" ht="39" customHeight="1" x14ac:dyDescent="0.25">
      <c r="A370" s="233" t="s">
        <v>526</v>
      </c>
      <c r="B370" s="91" t="s">
        <v>95</v>
      </c>
      <c r="C370" s="91" t="s">
        <v>651</v>
      </c>
      <c r="D370" s="12">
        <v>243</v>
      </c>
      <c r="E370" s="91" t="s">
        <v>667</v>
      </c>
      <c r="F370" s="91" t="s">
        <v>668</v>
      </c>
      <c r="G370" s="14" t="s">
        <v>176</v>
      </c>
      <c r="H370" s="14" t="s">
        <v>37</v>
      </c>
      <c r="I370" s="14">
        <v>2000</v>
      </c>
      <c r="J370" s="16">
        <v>500</v>
      </c>
      <c r="K370" s="19">
        <f t="shared" si="26"/>
        <v>0</v>
      </c>
      <c r="L370" s="9">
        <v>0</v>
      </c>
      <c r="M370" s="9">
        <v>0</v>
      </c>
      <c r="N370" s="9">
        <v>0</v>
      </c>
      <c r="O370" s="18"/>
      <c r="P370" s="9">
        <v>0</v>
      </c>
      <c r="Q370" s="18"/>
      <c r="R370" s="9">
        <v>0</v>
      </c>
      <c r="S370" s="9">
        <v>0</v>
      </c>
      <c r="T370" s="19">
        <f t="shared" si="27"/>
        <v>0</v>
      </c>
      <c r="U370" s="9"/>
      <c r="V370" s="9"/>
      <c r="W370" s="9"/>
      <c r="X370" s="18"/>
      <c r="Y370" s="9"/>
      <c r="Z370" s="18"/>
      <c r="AA370" s="9"/>
      <c r="AB370" s="9"/>
      <c r="AC370" s="20">
        <v>1</v>
      </c>
      <c r="AD370" s="21"/>
      <c r="AE370" s="21"/>
      <c r="AF370" s="44"/>
      <c r="AG370" s="22"/>
      <c r="AH370" s="23"/>
      <c r="AI370" s="23"/>
      <c r="AJ370" s="32"/>
      <c r="AK370" s="33"/>
      <c r="AL370" s="26" t="s">
        <v>157</v>
      </c>
    </row>
    <row r="371" spans="1:38" ht="39" customHeight="1" x14ac:dyDescent="0.25">
      <c r="A371" s="233" t="s">
        <v>526</v>
      </c>
      <c r="B371" s="91" t="s">
        <v>95</v>
      </c>
      <c r="C371" s="91" t="s">
        <v>651</v>
      </c>
      <c r="D371" s="12">
        <v>244</v>
      </c>
      <c r="E371" s="91" t="s">
        <v>669</v>
      </c>
      <c r="F371" s="91" t="s">
        <v>670</v>
      </c>
      <c r="G371" s="14">
        <v>0</v>
      </c>
      <c r="H371" s="14" t="s">
        <v>37</v>
      </c>
      <c r="I371" s="14">
        <v>1</v>
      </c>
      <c r="J371" s="16">
        <v>0.25</v>
      </c>
      <c r="K371" s="19">
        <f t="shared" si="26"/>
        <v>74700000</v>
      </c>
      <c r="L371" s="9">
        <v>74700000</v>
      </c>
      <c r="M371" s="9">
        <v>0</v>
      </c>
      <c r="N371" s="9">
        <v>0</v>
      </c>
      <c r="O371" s="18">
        <v>0</v>
      </c>
      <c r="P371" s="9">
        <v>0</v>
      </c>
      <c r="Q371" s="18">
        <v>0</v>
      </c>
      <c r="R371" s="9">
        <v>0</v>
      </c>
      <c r="S371" s="9">
        <v>0</v>
      </c>
      <c r="T371" s="19">
        <f t="shared" si="27"/>
        <v>26910000</v>
      </c>
      <c r="U371" s="9">
        <v>26910000</v>
      </c>
      <c r="V371" s="9"/>
      <c r="W371" s="9"/>
      <c r="X371" s="18"/>
      <c r="Y371" s="9"/>
      <c r="Z371" s="18"/>
      <c r="AA371" s="9"/>
      <c r="AB371" s="9"/>
      <c r="AC371" s="20">
        <v>1</v>
      </c>
      <c r="AD371" s="21" t="s">
        <v>671</v>
      </c>
      <c r="AE371" s="21" t="s">
        <v>39</v>
      </c>
      <c r="AF371" s="110">
        <v>1</v>
      </c>
      <c r="AG371" s="22">
        <v>50</v>
      </c>
      <c r="AH371" s="23">
        <v>43466</v>
      </c>
      <c r="AI371" s="23">
        <v>43830</v>
      </c>
      <c r="AJ371" s="32">
        <v>20000000</v>
      </c>
      <c r="AK371" s="33"/>
      <c r="AL371" s="26" t="s">
        <v>157</v>
      </c>
    </row>
    <row r="372" spans="1:38" ht="39" customHeight="1" x14ac:dyDescent="0.25">
      <c r="A372" s="233" t="s">
        <v>526</v>
      </c>
      <c r="B372" s="91" t="s">
        <v>95</v>
      </c>
      <c r="C372" s="91" t="s">
        <v>651</v>
      </c>
      <c r="D372" s="12">
        <v>244</v>
      </c>
      <c r="E372" s="91" t="s">
        <v>669</v>
      </c>
      <c r="F372" s="91" t="s">
        <v>670</v>
      </c>
      <c r="G372" s="14">
        <v>0</v>
      </c>
      <c r="H372" s="14" t="s">
        <v>37</v>
      </c>
      <c r="I372" s="14">
        <v>1</v>
      </c>
      <c r="J372" s="16">
        <v>0.25</v>
      </c>
      <c r="K372" s="19"/>
      <c r="L372" s="9">
        <v>0</v>
      </c>
      <c r="M372" s="9">
        <v>0</v>
      </c>
      <c r="N372" s="9">
        <v>0</v>
      </c>
      <c r="O372" s="18"/>
      <c r="P372" s="9">
        <v>0</v>
      </c>
      <c r="Q372" s="18"/>
      <c r="R372" s="9">
        <v>0</v>
      </c>
      <c r="S372" s="9">
        <v>0</v>
      </c>
      <c r="T372" s="19"/>
      <c r="U372" s="9"/>
      <c r="V372" s="9"/>
      <c r="W372" s="9"/>
      <c r="X372" s="18"/>
      <c r="Y372" s="9"/>
      <c r="Z372" s="18"/>
      <c r="AA372" s="9"/>
      <c r="AB372" s="9"/>
      <c r="AC372" s="20">
        <v>2</v>
      </c>
      <c r="AD372" s="21" t="s">
        <v>672</v>
      </c>
      <c r="AE372" s="21" t="s">
        <v>39</v>
      </c>
      <c r="AF372" s="110">
        <v>1</v>
      </c>
      <c r="AG372" s="22">
        <v>50</v>
      </c>
      <c r="AH372" s="23">
        <v>43507</v>
      </c>
      <c r="AI372" s="23">
        <v>43814</v>
      </c>
      <c r="AJ372" s="32">
        <v>27540000</v>
      </c>
      <c r="AK372" s="113">
        <v>26910000</v>
      </c>
      <c r="AL372" s="26" t="s">
        <v>157</v>
      </c>
    </row>
    <row r="373" spans="1:38" ht="39" customHeight="1" x14ac:dyDescent="0.25">
      <c r="A373" s="233" t="s">
        <v>526</v>
      </c>
      <c r="B373" s="91" t="s">
        <v>95</v>
      </c>
      <c r="C373" s="91" t="s">
        <v>651</v>
      </c>
      <c r="D373" s="12">
        <v>244</v>
      </c>
      <c r="E373" s="91" t="s">
        <v>669</v>
      </c>
      <c r="F373" s="91" t="s">
        <v>670</v>
      </c>
      <c r="G373" s="14">
        <v>0</v>
      </c>
      <c r="H373" s="14" t="s">
        <v>37</v>
      </c>
      <c r="I373" s="14">
        <v>1</v>
      </c>
      <c r="J373" s="16">
        <v>0.25</v>
      </c>
      <c r="K373" s="19"/>
      <c r="L373" s="9">
        <v>0</v>
      </c>
      <c r="M373" s="9">
        <v>0</v>
      </c>
      <c r="N373" s="9">
        <v>0</v>
      </c>
      <c r="O373" s="18"/>
      <c r="P373" s="9">
        <v>0</v>
      </c>
      <c r="Q373" s="18"/>
      <c r="R373" s="9">
        <v>0</v>
      </c>
      <c r="S373" s="9">
        <v>0</v>
      </c>
      <c r="T373" s="19"/>
      <c r="U373" s="9"/>
      <c r="V373" s="9"/>
      <c r="W373" s="9"/>
      <c r="X373" s="18"/>
      <c r="Y373" s="9"/>
      <c r="Z373" s="18"/>
      <c r="AA373" s="9"/>
      <c r="AB373" s="9"/>
      <c r="AC373" s="20">
        <v>3</v>
      </c>
      <c r="AD373" s="21" t="s">
        <v>269</v>
      </c>
      <c r="AE373" s="21"/>
      <c r="AF373" s="44"/>
      <c r="AG373" s="22"/>
      <c r="AH373" s="23"/>
      <c r="AI373" s="23"/>
      <c r="AJ373" s="32">
        <v>27160000</v>
      </c>
      <c r="AK373" s="33"/>
      <c r="AL373" s="26" t="s">
        <v>157</v>
      </c>
    </row>
    <row r="374" spans="1:38" ht="39" customHeight="1" x14ac:dyDescent="0.25">
      <c r="A374" s="233" t="s">
        <v>526</v>
      </c>
      <c r="B374" s="111" t="s">
        <v>646</v>
      </c>
      <c r="C374" s="111" t="s">
        <v>673</v>
      </c>
      <c r="D374" s="12">
        <v>245</v>
      </c>
      <c r="E374" s="111" t="s">
        <v>674</v>
      </c>
      <c r="F374" s="111" t="s">
        <v>675</v>
      </c>
      <c r="G374" s="96" t="s">
        <v>176</v>
      </c>
      <c r="H374" s="96" t="s">
        <v>43</v>
      </c>
      <c r="I374" s="96">
        <v>100</v>
      </c>
      <c r="J374" s="16">
        <v>100</v>
      </c>
      <c r="K374" s="19">
        <f>+L374+M374+N374+P374+Q374+R374+S374</f>
        <v>0</v>
      </c>
      <c r="L374" s="9">
        <v>0</v>
      </c>
      <c r="M374" s="9">
        <v>0</v>
      </c>
      <c r="N374" s="9">
        <v>0</v>
      </c>
      <c r="O374" s="18"/>
      <c r="P374" s="9">
        <v>0</v>
      </c>
      <c r="Q374" s="18"/>
      <c r="R374" s="9">
        <v>0</v>
      </c>
      <c r="S374" s="9">
        <v>0</v>
      </c>
      <c r="T374" s="19">
        <f>+U374+V374+W374+Y374+Z374+AA374+AB374</f>
        <v>0</v>
      </c>
      <c r="U374" s="9"/>
      <c r="V374" s="9"/>
      <c r="W374" s="9"/>
      <c r="X374" s="18"/>
      <c r="Y374" s="9"/>
      <c r="Z374" s="18"/>
      <c r="AA374" s="9"/>
      <c r="AB374" s="9"/>
      <c r="AC374" s="20">
        <v>1</v>
      </c>
      <c r="AD374" s="21"/>
      <c r="AE374" s="21"/>
      <c r="AF374" s="22"/>
      <c r="AG374" s="22"/>
      <c r="AH374" s="23"/>
      <c r="AI374" s="23"/>
      <c r="AJ374" s="32"/>
      <c r="AK374" s="33"/>
      <c r="AL374" s="26" t="s">
        <v>63</v>
      </c>
    </row>
    <row r="375" spans="1:38" ht="39" customHeight="1" x14ac:dyDescent="0.25">
      <c r="A375" s="233" t="s">
        <v>526</v>
      </c>
      <c r="B375" s="111" t="s">
        <v>538</v>
      </c>
      <c r="C375" s="111" t="s">
        <v>673</v>
      </c>
      <c r="D375" s="12">
        <v>246</v>
      </c>
      <c r="E375" s="111" t="s">
        <v>676</v>
      </c>
      <c r="F375" s="111" t="s">
        <v>677</v>
      </c>
      <c r="G375" s="96">
        <v>16788</v>
      </c>
      <c r="H375" s="96" t="s">
        <v>37</v>
      </c>
      <c r="I375" s="96">
        <v>1212</v>
      </c>
      <c r="J375" s="16">
        <v>369</v>
      </c>
      <c r="K375" s="19">
        <f>+L375+M375+N375+P375+Q375+R375+S375</f>
        <v>0</v>
      </c>
      <c r="L375" s="9">
        <v>0</v>
      </c>
      <c r="M375" s="9">
        <v>0</v>
      </c>
      <c r="N375" s="9">
        <v>0</v>
      </c>
      <c r="O375" s="18"/>
      <c r="P375" s="9">
        <v>0</v>
      </c>
      <c r="Q375" s="18"/>
      <c r="R375" s="9">
        <v>0</v>
      </c>
      <c r="S375" s="9">
        <v>0</v>
      </c>
      <c r="T375" s="19">
        <f>+U375+V375+W375+Y375+Z375+AA375+AB375</f>
        <v>0</v>
      </c>
      <c r="U375" s="9"/>
      <c r="V375" s="9"/>
      <c r="W375" s="9"/>
      <c r="X375" s="18"/>
      <c r="Y375" s="9"/>
      <c r="Z375" s="18"/>
      <c r="AA375" s="9"/>
      <c r="AB375" s="9"/>
      <c r="AC375" s="20">
        <v>1</v>
      </c>
      <c r="AD375" s="21"/>
      <c r="AE375" s="21"/>
      <c r="AF375" s="22"/>
      <c r="AG375" s="22"/>
      <c r="AH375" s="23"/>
      <c r="AI375" s="23"/>
      <c r="AJ375" s="32"/>
      <c r="AK375" s="33"/>
      <c r="AL375" s="26" t="s">
        <v>63</v>
      </c>
    </row>
    <row r="376" spans="1:38" ht="39" customHeight="1" x14ac:dyDescent="0.25">
      <c r="A376" s="233" t="s">
        <v>526</v>
      </c>
      <c r="B376" s="111" t="s">
        <v>538</v>
      </c>
      <c r="C376" s="111" t="s">
        <v>673</v>
      </c>
      <c r="D376" s="12">
        <v>247</v>
      </c>
      <c r="E376" s="111" t="s">
        <v>678</v>
      </c>
      <c r="F376" s="111" t="s">
        <v>679</v>
      </c>
      <c r="G376" s="96">
        <v>5020</v>
      </c>
      <c r="H376" s="96" t="s">
        <v>37</v>
      </c>
      <c r="I376" s="96">
        <v>400</v>
      </c>
      <c r="J376" s="16">
        <v>0</v>
      </c>
      <c r="K376" s="19">
        <f>+L376+M376+N376+P376+Q376+R376+S376</f>
        <v>426163844</v>
      </c>
      <c r="L376" s="9">
        <v>426163844</v>
      </c>
      <c r="M376" s="9">
        <v>0</v>
      </c>
      <c r="N376" s="9">
        <v>0</v>
      </c>
      <c r="O376" s="18">
        <v>0</v>
      </c>
      <c r="P376" s="9">
        <v>0</v>
      </c>
      <c r="Q376" s="18">
        <v>0</v>
      </c>
      <c r="R376" s="9">
        <v>0</v>
      </c>
      <c r="S376" s="9">
        <v>0</v>
      </c>
      <c r="T376" s="19">
        <f>+U376+V376+W376+Y376+Z376+AA376+AB376</f>
        <v>298907960</v>
      </c>
      <c r="U376" s="9">
        <v>298907960</v>
      </c>
      <c r="V376" s="9"/>
      <c r="W376" s="9"/>
      <c r="X376" s="18"/>
      <c r="Y376" s="9"/>
      <c r="Z376" s="18"/>
      <c r="AA376" s="9"/>
      <c r="AB376" s="9"/>
      <c r="AC376" s="20">
        <v>1</v>
      </c>
      <c r="AD376" s="21" t="s">
        <v>680</v>
      </c>
      <c r="AE376" s="21" t="s">
        <v>113</v>
      </c>
      <c r="AF376" s="22">
        <v>100</v>
      </c>
      <c r="AG376" s="22">
        <v>50</v>
      </c>
      <c r="AH376" s="23">
        <v>43466</v>
      </c>
      <c r="AI376" s="23">
        <v>43830</v>
      </c>
      <c r="AJ376" s="32">
        <v>19941661</v>
      </c>
      <c r="AK376" s="33">
        <v>49919700</v>
      </c>
      <c r="AL376" s="26" t="s">
        <v>63</v>
      </c>
    </row>
    <row r="377" spans="1:38" ht="39" customHeight="1" x14ac:dyDescent="0.25">
      <c r="A377" s="233" t="s">
        <v>526</v>
      </c>
      <c r="B377" s="111" t="s">
        <v>538</v>
      </c>
      <c r="C377" s="111" t="s">
        <v>673</v>
      </c>
      <c r="D377" s="12">
        <v>247</v>
      </c>
      <c r="E377" s="111" t="s">
        <v>678</v>
      </c>
      <c r="F377" s="111" t="s">
        <v>679</v>
      </c>
      <c r="G377" s="96">
        <v>5020</v>
      </c>
      <c r="H377" s="96" t="s">
        <v>37</v>
      </c>
      <c r="I377" s="96">
        <v>400</v>
      </c>
      <c r="J377" s="16">
        <v>0</v>
      </c>
      <c r="K377" s="19"/>
      <c r="L377" s="9">
        <v>0</v>
      </c>
      <c r="M377" s="9">
        <v>0</v>
      </c>
      <c r="N377" s="9">
        <v>0</v>
      </c>
      <c r="O377" s="18"/>
      <c r="P377" s="9">
        <v>0</v>
      </c>
      <c r="Q377" s="18"/>
      <c r="R377" s="9">
        <v>0</v>
      </c>
      <c r="S377" s="9">
        <v>0</v>
      </c>
      <c r="T377" s="19"/>
      <c r="U377" s="9"/>
      <c r="V377" s="9"/>
      <c r="W377" s="9"/>
      <c r="X377" s="18"/>
      <c r="Y377" s="9"/>
      <c r="Z377" s="18"/>
      <c r="AA377" s="9"/>
      <c r="AB377" s="9"/>
      <c r="AC377" s="20">
        <v>2</v>
      </c>
      <c r="AD377" s="21" t="s">
        <v>681</v>
      </c>
      <c r="AE377" s="21" t="s">
        <v>113</v>
      </c>
      <c r="AF377" s="22">
        <v>100</v>
      </c>
      <c r="AG377" s="22">
        <v>50</v>
      </c>
      <c r="AH377" s="23">
        <v>43466</v>
      </c>
      <c r="AI377" s="23">
        <v>43830</v>
      </c>
      <c r="AJ377" s="32">
        <v>200000000</v>
      </c>
      <c r="AK377" s="33">
        <v>248988260</v>
      </c>
      <c r="AL377" s="26" t="s">
        <v>63</v>
      </c>
    </row>
    <row r="378" spans="1:38" ht="39" customHeight="1" x14ac:dyDescent="0.25">
      <c r="A378" s="233" t="s">
        <v>526</v>
      </c>
      <c r="B378" s="111" t="s">
        <v>538</v>
      </c>
      <c r="C378" s="111" t="s">
        <v>673</v>
      </c>
      <c r="D378" s="12">
        <v>247</v>
      </c>
      <c r="E378" s="111" t="s">
        <v>678</v>
      </c>
      <c r="F378" s="111" t="s">
        <v>679</v>
      </c>
      <c r="G378" s="96">
        <v>5020</v>
      </c>
      <c r="H378" s="96" t="s">
        <v>37</v>
      </c>
      <c r="I378" s="96">
        <v>400</v>
      </c>
      <c r="J378" s="16">
        <v>0</v>
      </c>
      <c r="K378" s="19"/>
      <c r="L378" s="9">
        <v>0</v>
      </c>
      <c r="M378" s="9">
        <v>0</v>
      </c>
      <c r="N378" s="9">
        <v>0</v>
      </c>
      <c r="O378" s="18"/>
      <c r="P378" s="9">
        <v>0</v>
      </c>
      <c r="Q378" s="18"/>
      <c r="R378" s="9">
        <v>0</v>
      </c>
      <c r="S378" s="9">
        <v>0</v>
      </c>
      <c r="T378" s="19"/>
      <c r="U378" s="9"/>
      <c r="V378" s="9"/>
      <c r="W378" s="9"/>
      <c r="X378" s="18"/>
      <c r="Y378" s="9"/>
      <c r="Z378" s="18"/>
      <c r="AA378" s="9"/>
      <c r="AB378" s="9"/>
      <c r="AC378" s="20">
        <v>3</v>
      </c>
      <c r="AD378" s="21" t="s">
        <v>269</v>
      </c>
      <c r="AE378" s="21"/>
      <c r="AF378" s="22"/>
      <c r="AG378" s="22"/>
      <c r="AH378" s="23"/>
      <c r="AI378" s="23"/>
      <c r="AJ378" s="32">
        <v>206222183</v>
      </c>
      <c r="AK378" s="33"/>
      <c r="AL378" s="26" t="s">
        <v>63</v>
      </c>
    </row>
    <row r="379" spans="1:38" ht="39" customHeight="1" x14ac:dyDescent="0.25">
      <c r="A379" s="233" t="s">
        <v>526</v>
      </c>
      <c r="B379" s="111" t="s">
        <v>646</v>
      </c>
      <c r="C379" s="111" t="s">
        <v>673</v>
      </c>
      <c r="D379" s="12">
        <v>248</v>
      </c>
      <c r="E379" s="111" t="s">
        <v>682</v>
      </c>
      <c r="F379" s="111" t="s">
        <v>683</v>
      </c>
      <c r="G379" s="96">
        <v>0</v>
      </c>
      <c r="H379" s="96" t="s">
        <v>37</v>
      </c>
      <c r="I379" s="96">
        <v>1</v>
      </c>
      <c r="J379" s="16">
        <v>1</v>
      </c>
      <c r="K379" s="19">
        <f>+L379+M379+N379+P379+Q379+R379+S379</f>
        <v>0</v>
      </c>
      <c r="L379" s="9">
        <v>0</v>
      </c>
      <c r="M379" s="9">
        <v>0</v>
      </c>
      <c r="N379" s="9">
        <v>0</v>
      </c>
      <c r="O379" s="18"/>
      <c r="P379" s="9">
        <v>0</v>
      </c>
      <c r="Q379" s="18"/>
      <c r="R379" s="9">
        <v>0</v>
      </c>
      <c r="S379" s="9">
        <v>0</v>
      </c>
      <c r="T379" s="19">
        <f>+U379+V379+W379+Y379+Z379+AA379+AB379</f>
        <v>0</v>
      </c>
      <c r="U379" s="9"/>
      <c r="V379" s="9"/>
      <c r="W379" s="9"/>
      <c r="X379" s="18"/>
      <c r="Y379" s="9"/>
      <c r="Z379" s="18"/>
      <c r="AA379" s="9"/>
      <c r="AB379" s="9"/>
      <c r="AC379" s="20">
        <v>1</v>
      </c>
      <c r="AD379" s="21"/>
      <c r="AE379" s="21"/>
      <c r="AF379" s="22"/>
      <c r="AG379" s="22"/>
      <c r="AH379" s="23"/>
      <c r="AI379" s="23"/>
      <c r="AJ379" s="32"/>
      <c r="AK379" s="33"/>
      <c r="AL379" s="26" t="s">
        <v>63</v>
      </c>
    </row>
    <row r="380" spans="1:38" ht="39" customHeight="1" x14ac:dyDescent="0.25">
      <c r="A380" s="233" t="s">
        <v>526</v>
      </c>
      <c r="B380" s="91" t="s">
        <v>684</v>
      </c>
      <c r="C380" s="91" t="s">
        <v>673</v>
      </c>
      <c r="D380" s="12">
        <v>249</v>
      </c>
      <c r="E380" s="91" t="s">
        <v>685</v>
      </c>
      <c r="F380" s="91" t="s">
        <v>686</v>
      </c>
      <c r="G380" s="14">
        <v>0</v>
      </c>
      <c r="H380" s="14" t="s">
        <v>37</v>
      </c>
      <c r="I380" s="14">
        <v>4</v>
      </c>
      <c r="J380" s="16">
        <v>1</v>
      </c>
      <c r="K380" s="19">
        <f t="shared" si="22"/>
        <v>0</v>
      </c>
      <c r="L380" s="9">
        <v>0</v>
      </c>
      <c r="M380" s="9">
        <v>0</v>
      </c>
      <c r="N380" s="9">
        <v>0</v>
      </c>
      <c r="O380" s="18"/>
      <c r="P380" s="9">
        <v>0</v>
      </c>
      <c r="Q380" s="18"/>
      <c r="R380" s="9">
        <v>0</v>
      </c>
      <c r="S380" s="9">
        <v>0</v>
      </c>
      <c r="T380" s="19">
        <f t="shared" si="21"/>
        <v>0</v>
      </c>
      <c r="U380" s="9"/>
      <c r="V380" s="9"/>
      <c r="W380" s="9"/>
      <c r="X380" s="18"/>
      <c r="Y380" s="9"/>
      <c r="Z380" s="18"/>
      <c r="AA380" s="9"/>
      <c r="AB380" s="9"/>
      <c r="AC380" s="20">
        <v>1</v>
      </c>
      <c r="AD380" s="21"/>
      <c r="AE380" s="21"/>
      <c r="AF380" s="22"/>
      <c r="AG380" s="22"/>
      <c r="AH380" s="23"/>
      <c r="AI380" s="23"/>
      <c r="AJ380" s="32"/>
      <c r="AK380" s="33"/>
      <c r="AL380" s="26" t="s">
        <v>420</v>
      </c>
    </row>
    <row r="381" spans="1:38" ht="39" customHeight="1" x14ac:dyDescent="0.25">
      <c r="A381" s="233" t="s">
        <v>526</v>
      </c>
      <c r="B381" s="91" t="s">
        <v>684</v>
      </c>
      <c r="C381" s="91" t="s">
        <v>673</v>
      </c>
      <c r="D381" s="12">
        <v>249</v>
      </c>
      <c r="E381" s="91" t="s">
        <v>685</v>
      </c>
      <c r="F381" s="91" t="s">
        <v>686</v>
      </c>
      <c r="G381" s="14">
        <v>0</v>
      </c>
      <c r="H381" s="14" t="s">
        <v>37</v>
      </c>
      <c r="I381" s="14">
        <v>4</v>
      </c>
      <c r="J381" s="16">
        <v>1</v>
      </c>
      <c r="K381" s="19">
        <f t="shared" si="22"/>
        <v>0</v>
      </c>
      <c r="L381" s="9">
        <v>0</v>
      </c>
      <c r="M381" s="9">
        <v>0</v>
      </c>
      <c r="N381" s="9">
        <v>0</v>
      </c>
      <c r="O381" s="18"/>
      <c r="P381" s="9">
        <v>0</v>
      </c>
      <c r="Q381" s="18"/>
      <c r="R381" s="9">
        <v>0</v>
      </c>
      <c r="S381" s="9">
        <v>0</v>
      </c>
      <c r="T381" s="19">
        <f t="shared" si="21"/>
        <v>0</v>
      </c>
      <c r="U381" s="9"/>
      <c r="V381" s="9"/>
      <c r="W381" s="9"/>
      <c r="X381" s="18"/>
      <c r="Y381" s="9"/>
      <c r="Z381" s="18"/>
      <c r="AA381" s="9"/>
      <c r="AB381" s="9"/>
      <c r="AC381" s="20">
        <v>2</v>
      </c>
      <c r="AD381" s="21"/>
      <c r="AE381" s="21"/>
      <c r="AF381" s="22"/>
      <c r="AG381" s="22"/>
      <c r="AH381" s="23"/>
      <c r="AI381" s="23"/>
      <c r="AJ381" s="32"/>
      <c r="AK381" s="33"/>
      <c r="AL381" s="26" t="s">
        <v>420</v>
      </c>
    </row>
    <row r="382" spans="1:38" ht="39" customHeight="1" x14ac:dyDescent="0.25">
      <c r="A382" s="233" t="s">
        <v>526</v>
      </c>
      <c r="B382" s="91" t="s">
        <v>684</v>
      </c>
      <c r="C382" s="91" t="s">
        <v>673</v>
      </c>
      <c r="D382" s="12">
        <v>249</v>
      </c>
      <c r="E382" s="91" t="s">
        <v>685</v>
      </c>
      <c r="F382" s="91" t="s">
        <v>686</v>
      </c>
      <c r="G382" s="14">
        <v>0</v>
      </c>
      <c r="H382" s="14" t="s">
        <v>37</v>
      </c>
      <c r="I382" s="14">
        <v>4</v>
      </c>
      <c r="J382" s="16">
        <v>1</v>
      </c>
      <c r="K382" s="19">
        <f t="shared" si="22"/>
        <v>0</v>
      </c>
      <c r="L382" s="9">
        <v>0</v>
      </c>
      <c r="M382" s="9">
        <v>0</v>
      </c>
      <c r="N382" s="9">
        <v>0</v>
      </c>
      <c r="O382" s="18"/>
      <c r="P382" s="9">
        <v>0</v>
      </c>
      <c r="Q382" s="18"/>
      <c r="R382" s="9">
        <v>0</v>
      </c>
      <c r="S382" s="9">
        <v>0</v>
      </c>
      <c r="T382" s="19">
        <f t="shared" si="21"/>
        <v>0</v>
      </c>
      <c r="U382" s="9"/>
      <c r="V382" s="9"/>
      <c r="W382" s="9"/>
      <c r="X382" s="18"/>
      <c r="Y382" s="9"/>
      <c r="Z382" s="18"/>
      <c r="AA382" s="9"/>
      <c r="AB382" s="9"/>
      <c r="AC382" s="20">
        <v>3</v>
      </c>
      <c r="AD382" s="21"/>
      <c r="AE382" s="21"/>
      <c r="AF382" s="22"/>
      <c r="AG382" s="22"/>
      <c r="AH382" s="23"/>
      <c r="AI382" s="23"/>
      <c r="AJ382" s="32"/>
      <c r="AK382" s="33"/>
      <c r="AL382" s="26" t="s">
        <v>420</v>
      </c>
    </row>
    <row r="383" spans="1:38" ht="39" customHeight="1" x14ac:dyDescent="0.25">
      <c r="A383" s="233" t="s">
        <v>526</v>
      </c>
      <c r="B383" s="91" t="s">
        <v>684</v>
      </c>
      <c r="C383" s="91" t="s">
        <v>673</v>
      </c>
      <c r="D383" s="12">
        <v>249</v>
      </c>
      <c r="E383" s="91" t="s">
        <v>685</v>
      </c>
      <c r="F383" s="91" t="s">
        <v>686</v>
      </c>
      <c r="G383" s="14">
        <v>0</v>
      </c>
      <c r="H383" s="14" t="s">
        <v>37</v>
      </c>
      <c r="I383" s="14">
        <v>4</v>
      </c>
      <c r="J383" s="16">
        <v>1</v>
      </c>
      <c r="K383" s="19">
        <f t="shared" si="22"/>
        <v>0</v>
      </c>
      <c r="L383" s="9">
        <v>0</v>
      </c>
      <c r="M383" s="9">
        <v>0</v>
      </c>
      <c r="N383" s="9">
        <v>0</v>
      </c>
      <c r="O383" s="18"/>
      <c r="P383" s="9">
        <v>0</v>
      </c>
      <c r="Q383" s="18"/>
      <c r="R383" s="9">
        <v>0</v>
      </c>
      <c r="S383" s="9">
        <v>0</v>
      </c>
      <c r="T383" s="19">
        <f t="shared" si="21"/>
        <v>0</v>
      </c>
      <c r="U383" s="9"/>
      <c r="V383" s="9"/>
      <c r="W383" s="9"/>
      <c r="X383" s="18"/>
      <c r="Y383" s="9"/>
      <c r="Z383" s="18"/>
      <c r="AA383" s="9"/>
      <c r="AB383" s="9"/>
      <c r="AC383" s="20">
        <v>4</v>
      </c>
      <c r="AD383" s="21"/>
      <c r="AE383" s="21"/>
      <c r="AF383" s="22"/>
      <c r="AG383" s="22"/>
      <c r="AH383" s="23"/>
      <c r="AI383" s="23"/>
      <c r="AJ383" s="32"/>
      <c r="AK383" s="33"/>
      <c r="AL383" s="26" t="s">
        <v>420</v>
      </c>
    </row>
    <row r="384" spans="1:38" ht="39" customHeight="1" x14ac:dyDescent="0.25">
      <c r="A384" s="233" t="s">
        <v>526</v>
      </c>
      <c r="B384" s="91" t="s">
        <v>684</v>
      </c>
      <c r="C384" s="91" t="s">
        <v>673</v>
      </c>
      <c r="D384" s="12">
        <v>249</v>
      </c>
      <c r="E384" s="91" t="s">
        <v>685</v>
      </c>
      <c r="F384" s="91" t="s">
        <v>686</v>
      </c>
      <c r="G384" s="14">
        <v>0</v>
      </c>
      <c r="H384" s="14" t="s">
        <v>37</v>
      </c>
      <c r="I384" s="14">
        <v>4</v>
      </c>
      <c r="J384" s="16">
        <v>1</v>
      </c>
      <c r="K384" s="19">
        <f t="shared" si="22"/>
        <v>0</v>
      </c>
      <c r="L384" s="9">
        <v>0</v>
      </c>
      <c r="M384" s="9">
        <v>0</v>
      </c>
      <c r="N384" s="9">
        <v>0</v>
      </c>
      <c r="O384" s="18"/>
      <c r="P384" s="9">
        <v>0</v>
      </c>
      <c r="Q384" s="18"/>
      <c r="R384" s="9">
        <v>0</v>
      </c>
      <c r="S384" s="9">
        <v>0</v>
      </c>
      <c r="T384" s="19">
        <f t="shared" ref="T384:T496" si="28">+U384+V384+W384+Y384+Z384+AA384+AB384</f>
        <v>0</v>
      </c>
      <c r="U384" s="9"/>
      <c r="V384" s="9"/>
      <c r="W384" s="9"/>
      <c r="X384" s="18"/>
      <c r="Y384" s="9"/>
      <c r="Z384" s="18"/>
      <c r="AA384" s="9"/>
      <c r="AB384" s="9"/>
      <c r="AC384" s="20">
        <v>5</v>
      </c>
      <c r="AD384" s="21"/>
      <c r="AE384" s="21"/>
      <c r="AF384" s="22"/>
      <c r="AG384" s="22"/>
      <c r="AH384" s="23"/>
      <c r="AI384" s="23"/>
      <c r="AJ384" s="32"/>
      <c r="AK384" s="33"/>
      <c r="AL384" s="26" t="s">
        <v>420</v>
      </c>
    </row>
    <row r="385" spans="1:39" ht="39" customHeight="1" x14ac:dyDescent="0.25">
      <c r="A385" s="233" t="s">
        <v>526</v>
      </c>
      <c r="B385" s="91" t="s">
        <v>684</v>
      </c>
      <c r="C385" s="91" t="s">
        <v>673</v>
      </c>
      <c r="D385" s="12">
        <v>249</v>
      </c>
      <c r="E385" s="91" t="s">
        <v>685</v>
      </c>
      <c r="F385" s="91" t="s">
        <v>686</v>
      </c>
      <c r="G385" s="14">
        <v>0</v>
      </c>
      <c r="H385" s="14" t="s">
        <v>37</v>
      </c>
      <c r="I385" s="14">
        <v>4</v>
      </c>
      <c r="J385" s="16">
        <v>1</v>
      </c>
      <c r="K385" s="19">
        <f t="shared" si="22"/>
        <v>0</v>
      </c>
      <c r="L385" s="9">
        <v>0</v>
      </c>
      <c r="M385" s="9">
        <v>0</v>
      </c>
      <c r="N385" s="9">
        <v>0</v>
      </c>
      <c r="O385" s="18"/>
      <c r="P385" s="9">
        <v>0</v>
      </c>
      <c r="Q385" s="18"/>
      <c r="R385" s="9">
        <v>0</v>
      </c>
      <c r="S385" s="9">
        <v>0</v>
      </c>
      <c r="T385" s="19">
        <f t="shared" si="28"/>
        <v>0</v>
      </c>
      <c r="U385" s="9"/>
      <c r="V385" s="9"/>
      <c r="W385" s="9"/>
      <c r="X385" s="18"/>
      <c r="Y385" s="9"/>
      <c r="Z385" s="18"/>
      <c r="AA385" s="9"/>
      <c r="AB385" s="9"/>
      <c r="AC385" s="20">
        <v>6</v>
      </c>
      <c r="AD385" s="21"/>
      <c r="AE385" s="21"/>
      <c r="AF385" s="22"/>
      <c r="AG385" s="22"/>
      <c r="AH385" s="23"/>
      <c r="AI385" s="23"/>
      <c r="AJ385" s="32"/>
      <c r="AK385" s="33"/>
      <c r="AL385" s="26" t="s">
        <v>420</v>
      </c>
    </row>
    <row r="386" spans="1:39" ht="39" customHeight="1" x14ac:dyDescent="0.25">
      <c r="A386" s="233" t="s">
        <v>526</v>
      </c>
      <c r="B386" s="91" t="s">
        <v>684</v>
      </c>
      <c r="C386" s="91" t="s">
        <v>673</v>
      </c>
      <c r="D386" s="12">
        <v>250</v>
      </c>
      <c r="E386" s="91" t="s">
        <v>687</v>
      </c>
      <c r="F386" s="91" t="s">
        <v>688</v>
      </c>
      <c r="G386" s="14">
        <v>0</v>
      </c>
      <c r="H386" s="14" t="s">
        <v>37</v>
      </c>
      <c r="I386" s="14">
        <v>1</v>
      </c>
      <c r="J386" s="16">
        <v>0.5</v>
      </c>
      <c r="K386" s="19">
        <f t="shared" si="22"/>
        <v>0</v>
      </c>
      <c r="L386" s="9">
        <v>0</v>
      </c>
      <c r="M386" s="9">
        <v>0</v>
      </c>
      <c r="N386" s="9">
        <v>0</v>
      </c>
      <c r="O386" s="18"/>
      <c r="P386" s="9">
        <v>0</v>
      </c>
      <c r="Q386" s="18"/>
      <c r="R386" s="9">
        <v>0</v>
      </c>
      <c r="S386" s="9">
        <v>0</v>
      </c>
      <c r="T386" s="19">
        <f t="shared" si="28"/>
        <v>0</v>
      </c>
      <c r="U386" s="9"/>
      <c r="V386" s="9"/>
      <c r="W386" s="9"/>
      <c r="X386" s="18"/>
      <c r="Y386" s="9"/>
      <c r="Z386" s="18"/>
      <c r="AA386" s="9"/>
      <c r="AB386" s="9"/>
      <c r="AC386" s="20">
        <v>1</v>
      </c>
      <c r="AD386" s="21"/>
      <c r="AE386" s="21"/>
      <c r="AF386" s="22"/>
      <c r="AG386" s="22"/>
      <c r="AH386" s="23"/>
      <c r="AI386" s="23"/>
      <c r="AJ386" s="32"/>
      <c r="AK386" s="33"/>
      <c r="AL386" s="26" t="s">
        <v>420</v>
      </c>
    </row>
    <row r="387" spans="1:39" ht="39" customHeight="1" x14ac:dyDescent="0.25">
      <c r="A387" s="233" t="s">
        <v>526</v>
      </c>
      <c r="B387" s="91" t="s">
        <v>684</v>
      </c>
      <c r="C387" s="91" t="s">
        <v>673</v>
      </c>
      <c r="D387" s="12">
        <v>250</v>
      </c>
      <c r="E387" s="91" t="s">
        <v>687</v>
      </c>
      <c r="F387" s="91" t="s">
        <v>688</v>
      </c>
      <c r="G387" s="14">
        <v>0</v>
      </c>
      <c r="H387" s="14" t="s">
        <v>37</v>
      </c>
      <c r="I387" s="14">
        <v>1</v>
      </c>
      <c r="J387" s="16">
        <v>0.5</v>
      </c>
      <c r="K387" s="19">
        <f t="shared" si="22"/>
        <v>0</v>
      </c>
      <c r="L387" s="9">
        <v>0</v>
      </c>
      <c r="M387" s="9">
        <v>0</v>
      </c>
      <c r="N387" s="9">
        <v>0</v>
      </c>
      <c r="O387" s="18"/>
      <c r="P387" s="9">
        <v>0</v>
      </c>
      <c r="Q387" s="18"/>
      <c r="R387" s="9">
        <v>0</v>
      </c>
      <c r="S387" s="9">
        <v>0</v>
      </c>
      <c r="T387" s="19">
        <f t="shared" si="28"/>
        <v>0</v>
      </c>
      <c r="U387" s="9"/>
      <c r="V387" s="9"/>
      <c r="W387" s="9"/>
      <c r="X387" s="18"/>
      <c r="Y387" s="9"/>
      <c r="Z387" s="18"/>
      <c r="AA387" s="9"/>
      <c r="AB387" s="9"/>
      <c r="AC387" s="20">
        <v>2</v>
      </c>
      <c r="AD387" s="21"/>
      <c r="AE387" s="21"/>
      <c r="AF387" s="22"/>
      <c r="AG387" s="22"/>
      <c r="AH387" s="23"/>
      <c r="AI387" s="23"/>
      <c r="AJ387" s="32"/>
      <c r="AK387" s="33"/>
      <c r="AL387" s="26" t="s">
        <v>420</v>
      </c>
    </row>
    <row r="388" spans="1:39" ht="39" customHeight="1" x14ac:dyDescent="0.25">
      <c r="A388" s="233" t="s">
        <v>526</v>
      </c>
      <c r="B388" s="91" t="s">
        <v>684</v>
      </c>
      <c r="C388" s="91" t="s">
        <v>673</v>
      </c>
      <c r="D388" s="12">
        <v>250</v>
      </c>
      <c r="E388" s="91" t="s">
        <v>687</v>
      </c>
      <c r="F388" s="91" t="s">
        <v>688</v>
      </c>
      <c r="G388" s="14">
        <v>0</v>
      </c>
      <c r="H388" s="14" t="s">
        <v>37</v>
      </c>
      <c r="I388" s="14">
        <v>1</v>
      </c>
      <c r="J388" s="16">
        <v>0.5</v>
      </c>
      <c r="K388" s="19">
        <f t="shared" si="22"/>
        <v>0</v>
      </c>
      <c r="L388" s="9">
        <v>0</v>
      </c>
      <c r="M388" s="9">
        <v>0</v>
      </c>
      <c r="N388" s="9">
        <v>0</v>
      </c>
      <c r="O388" s="18"/>
      <c r="P388" s="9">
        <v>0</v>
      </c>
      <c r="Q388" s="18"/>
      <c r="R388" s="9">
        <v>0</v>
      </c>
      <c r="S388" s="9">
        <v>0</v>
      </c>
      <c r="T388" s="19">
        <f t="shared" si="28"/>
        <v>0</v>
      </c>
      <c r="U388" s="9"/>
      <c r="V388" s="9"/>
      <c r="W388" s="9"/>
      <c r="X388" s="18"/>
      <c r="Y388" s="9"/>
      <c r="Z388" s="18"/>
      <c r="AA388" s="9"/>
      <c r="AB388" s="9"/>
      <c r="AC388" s="20">
        <v>3</v>
      </c>
      <c r="AD388" s="21"/>
      <c r="AE388" s="21"/>
      <c r="AF388" s="22"/>
      <c r="AG388" s="22"/>
      <c r="AH388" s="23"/>
      <c r="AI388" s="23"/>
      <c r="AJ388" s="32"/>
      <c r="AK388" s="33"/>
      <c r="AL388" s="26" t="s">
        <v>420</v>
      </c>
    </row>
    <row r="389" spans="1:39" ht="39" customHeight="1" x14ac:dyDescent="0.25">
      <c r="A389" s="233" t="s">
        <v>526</v>
      </c>
      <c r="B389" s="91" t="s">
        <v>684</v>
      </c>
      <c r="C389" s="91" t="s">
        <v>673</v>
      </c>
      <c r="D389" s="12">
        <v>250</v>
      </c>
      <c r="E389" s="91" t="s">
        <v>687</v>
      </c>
      <c r="F389" s="91" t="s">
        <v>688</v>
      </c>
      <c r="G389" s="14">
        <v>0</v>
      </c>
      <c r="H389" s="14" t="s">
        <v>37</v>
      </c>
      <c r="I389" s="14">
        <v>1</v>
      </c>
      <c r="J389" s="16">
        <v>0.5</v>
      </c>
      <c r="K389" s="19">
        <f t="shared" si="22"/>
        <v>0</v>
      </c>
      <c r="L389" s="9">
        <v>0</v>
      </c>
      <c r="M389" s="9">
        <v>0</v>
      </c>
      <c r="N389" s="9">
        <v>0</v>
      </c>
      <c r="O389" s="18"/>
      <c r="P389" s="9">
        <v>0</v>
      </c>
      <c r="Q389" s="18"/>
      <c r="R389" s="9">
        <v>0</v>
      </c>
      <c r="S389" s="9">
        <v>0</v>
      </c>
      <c r="T389" s="19">
        <f t="shared" si="28"/>
        <v>0</v>
      </c>
      <c r="U389" s="9"/>
      <c r="V389" s="9"/>
      <c r="W389" s="9"/>
      <c r="X389" s="18"/>
      <c r="Y389" s="9"/>
      <c r="Z389" s="18"/>
      <c r="AA389" s="9"/>
      <c r="AB389" s="9"/>
      <c r="AC389" s="20">
        <v>4</v>
      </c>
      <c r="AD389" s="21"/>
      <c r="AE389" s="21"/>
      <c r="AF389" s="22"/>
      <c r="AG389" s="22"/>
      <c r="AH389" s="23"/>
      <c r="AI389" s="23"/>
      <c r="AJ389" s="32"/>
      <c r="AK389" s="33"/>
      <c r="AL389" s="26" t="s">
        <v>420</v>
      </c>
    </row>
    <row r="390" spans="1:39" ht="39" customHeight="1" x14ac:dyDescent="0.25">
      <c r="A390" s="233" t="s">
        <v>526</v>
      </c>
      <c r="B390" s="91" t="s">
        <v>684</v>
      </c>
      <c r="C390" s="91" t="s">
        <v>673</v>
      </c>
      <c r="D390" s="12">
        <v>250</v>
      </c>
      <c r="E390" s="91" t="s">
        <v>687</v>
      </c>
      <c r="F390" s="91" t="s">
        <v>688</v>
      </c>
      <c r="G390" s="14">
        <v>0</v>
      </c>
      <c r="H390" s="14" t="s">
        <v>37</v>
      </c>
      <c r="I390" s="14">
        <v>1</v>
      </c>
      <c r="J390" s="16">
        <v>0.5</v>
      </c>
      <c r="K390" s="19">
        <f t="shared" si="22"/>
        <v>0</v>
      </c>
      <c r="L390" s="9">
        <v>0</v>
      </c>
      <c r="M390" s="9">
        <v>0</v>
      </c>
      <c r="N390" s="9">
        <v>0</v>
      </c>
      <c r="O390" s="18"/>
      <c r="P390" s="9">
        <v>0</v>
      </c>
      <c r="Q390" s="18"/>
      <c r="R390" s="9">
        <v>0</v>
      </c>
      <c r="S390" s="9">
        <v>0</v>
      </c>
      <c r="T390" s="19">
        <f t="shared" si="28"/>
        <v>0</v>
      </c>
      <c r="U390" s="9"/>
      <c r="V390" s="9"/>
      <c r="W390" s="9"/>
      <c r="X390" s="18"/>
      <c r="Y390" s="9"/>
      <c r="Z390" s="18"/>
      <c r="AA390" s="9"/>
      <c r="AB390" s="9"/>
      <c r="AC390" s="20">
        <v>5</v>
      </c>
      <c r="AD390" s="21"/>
      <c r="AE390" s="21"/>
      <c r="AF390" s="22"/>
      <c r="AG390" s="22"/>
      <c r="AH390" s="23"/>
      <c r="AI390" s="23"/>
      <c r="AJ390" s="32"/>
      <c r="AK390" s="33"/>
      <c r="AL390" s="26" t="s">
        <v>420</v>
      </c>
    </row>
    <row r="391" spans="1:39" ht="39" customHeight="1" x14ac:dyDescent="0.25">
      <c r="A391" s="233" t="s">
        <v>526</v>
      </c>
      <c r="B391" s="91" t="s">
        <v>684</v>
      </c>
      <c r="C391" s="91" t="s">
        <v>673</v>
      </c>
      <c r="D391" s="12">
        <v>250</v>
      </c>
      <c r="E391" s="91" t="s">
        <v>687</v>
      </c>
      <c r="F391" s="91" t="s">
        <v>688</v>
      </c>
      <c r="G391" s="14">
        <v>0</v>
      </c>
      <c r="H391" s="14" t="s">
        <v>37</v>
      </c>
      <c r="I391" s="14">
        <v>1</v>
      </c>
      <c r="J391" s="16">
        <v>0.5</v>
      </c>
      <c r="K391" s="19">
        <f t="shared" si="22"/>
        <v>0</v>
      </c>
      <c r="L391" s="9">
        <v>0</v>
      </c>
      <c r="M391" s="9">
        <v>0</v>
      </c>
      <c r="N391" s="9">
        <v>0</v>
      </c>
      <c r="O391" s="18"/>
      <c r="P391" s="9">
        <v>0</v>
      </c>
      <c r="Q391" s="18"/>
      <c r="R391" s="9">
        <v>0</v>
      </c>
      <c r="S391" s="9">
        <v>0</v>
      </c>
      <c r="T391" s="19">
        <f t="shared" si="28"/>
        <v>0</v>
      </c>
      <c r="U391" s="9"/>
      <c r="V391" s="9"/>
      <c r="W391" s="9"/>
      <c r="X391" s="18"/>
      <c r="Y391" s="9"/>
      <c r="Z391" s="18"/>
      <c r="AA391" s="9"/>
      <c r="AB391" s="9"/>
      <c r="AC391" s="20">
        <v>6</v>
      </c>
      <c r="AD391" s="21"/>
      <c r="AE391" s="21"/>
      <c r="AF391" s="22"/>
      <c r="AG391" s="22"/>
      <c r="AH391" s="23"/>
      <c r="AI391" s="23"/>
      <c r="AJ391" s="32"/>
      <c r="AK391" s="33"/>
      <c r="AL391" s="26" t="s">
        <v>420</v>
      </c>
    </row>
    <row r="392" spans="1:39" ht="39" customHeight="1" x14ac:dyDescent="0.25">
      <c r="A392" s="233" t="s">
        <v>526</v>
      </c>
      <c r="B392" s="91" t="s">
        <v>646</v>
      </c>
      <c r="C392" s="91" t="s">
        <v>673</v>
      </c>
      <c r="D392" s="12">
        <v>251</v>
      </c>
      <c r="E392" s="91" t="s">
        <v>689</v>
      </c>
      <c r="F392" s="91" t="s">
        <v>688</v>
      </c>
      <c r="G392" s="14">
        <v>0</v>
      </c>
      <c r="H392" s="14" t="s">
        <v>37</v>
      </c>
      <c r="I392" s="14">
        <v>1</v>
      </c>
      <c r="J392" s="16">
        <v>0.37</v>
      </c>
      <c r="K392" s="19">
        <f>+L392+M392+N392+P392+Q392+R392+S392</f>
        <v>0</v>
      </c>
      <c r="L392" s="9">
        <v>0</v>
      </c>
      <c r="M392" s="9">
        <v>0</v>
      </c>
      <c r="N392" s="9">
        <v>0</v>
      </c>
      <c r="O392" s="18"/>
      <c r="P392" s="9">
        <v>0</v>
      </c>
      <c r="Q392" s="18"/>
      <c r="R392" s="9">
        <v>0</v>
      </c>
      <c r="S392" s="9">
        <v>0</v>
      </c>
      <c r="T392" s="19">
        <f>+U392+V392+W392+Y392+Z392+AA392+AB392</f>
        <v>0</v>
      </c>
      <c r="U392" s="9"/>
      <c r="V392" s="9"/>
      <c r="W392" s="9"/>
      <c r="X392" s="18"/>
      <c r="Y392" s="9"/>
      <c r="Z392" s="18"/>
      <c r="AA392" s="9"/>
      <c r="AB392" s="9"/>
      <c r="AC392" s="20">
        <v>1</v>
      </c>
      <c r="AD392" s="21"/>
      <c r="AE392" s="21"/>
      <c r="AF392" s="22"/>
      <c r="AG392" s="22"/>
      <c r="AH392" s="23"/>
      <c r="AI392" s="23"/>
      <c r="AJ392" s="32"/>
      <c r="AK392" s="33"/>
      <c r="AL392" s="26" t="s">
        <v>40</v>
      </c>
      <c r="AM392" s="214"/>
    </row>
    <row r="393" spans="1:39" ht="39" customHeight="1" x14ac:dyDescent="0.25">
      <c r="A393" s="233" t="s">
        <v>526</v>
      </c>
      <c r="B393" s="91" t="s">
        <v>578</v>
      </c>
      <c r="C393" s="91" t="s">
        <v>690</v>
      </c>
      <c r="D393" s="12">
        <v>252</v>
      </c>
      <c r="E393" s="91" t="s">
        <v>691</v>
      </c>
      <c r="F393" s="91" t="s">
        <v>692</v>
      </c>
      <c r="G393" s="14">
        <v>0</v>
      </c>
      <c r="H393" s="14" t="s">
        <v>43</v>
      </c>
      <c r="I393" s="14">
        <v>1</v>
      </c>
      <c r="J393" s="16">
        <v>1</v>
      </c>
      <c r="K393" s="19">
        <f>+L393+M393+N393+P393+Q393+R393+S393</f>
        <v>100000000</v>
      </c>
      <c r="L393" s="9">
        <v>100000000</v>
      </c>
      <c r="M393" s="9">
        <v>0</v>
      </c>
      <c r="N393" s="9">
        <v>0</v>
      </c>
      <c r="O393" s="18"/>
      <c r="P393" s="9">
        <v>0</v>
      </c>
      <c r="Q393" s="18"/>
      <c r="R393" s="9">
        <v>0</v>
      </c>
      <c r="S393" s="9">
        <v>0</v>
      </c>
      <c r="T393" s="19">
        <f>+U393+V393+W393+Y393+Z393+AA393+AB393</f>
        <v>99880000</v>
      </c>
      <c r="U393" s="141">
        <v>99880000</v>
      </c>
      <c r="V393" s="9"/>
      <c r="W393" s="9"/>
      <c r="X393" s="18"/>
      <c r="Y393" s="9"/>
      <c r="Z393" s="18"/>
      <c r="AA393" s="9"/>
      <c r="AB393" s="9"/>
      <c r="AC393" s="20">
        <v>1</v>
      </c>
      <c r="AD393" s="154" t="s">
        <v>693</v>
      </c>
      <c r="AE393" s="98" t="s">
        <v>39</v>
      </c>
      <c r="AF393" s="87">
        <v>100</v>
      </c>
      <c r="AG393" s="22">
        <v>50</v>
      </c>
      <c r="AH393" s="23">
        <v>43466</v>
      </c>
      <c r="AI393" s="23">
        <v>43830</v>
      </c>
      <c r="AJ393" s="32">
        <v>100000000</v>
      </c>
      <c r="AK393" s="33">
        <v>99880000</v>
      </c>
      <c r="AL393" s="26" t="s">
        <v>694</v>
      </c>
    </row>
    <row r="394" spans="1:39" ht="39" customHeight="1" x14ac:dyDescent="0.25">
      <c r="A394" s="233" t="s">
        <v>526</v>
      </c>
      <c r="B394" s="91" t="s">
        <v>578</v>
      </c>
      <c r="C394" s="91" t="s">
        <v>690</v>
      </c>
      <c r="D394" s="12">
        <v>253</v>
      </c>
      <c r="E394" s="91" t="s">
        <v>695</v>
      </c>
      <c r="F394" s="91" t="s">
        <v>696</v>
      </c>
      <c r="G394" s="14">
        <v>1</v>
      </c>
      <c r="H394" s="14" t="s">
        <v>43</v>
      </c>
      <c r="I394" s="14">
        <v>1</v>
      </c>
      <c r="J394" s="16">
        <v>1</v>
      </c>
      <c r="K394" s="19">
        <f>+SUM(L394:S394)</f>
        <v>411664036</v>
      </c>
      <c r="L394" s="9">
        <v>180700000</v>
      </c>
      <c r="M394" s="9">
        <v>0</v>
      </c>
      <c r="N394" s="9">
        <v>0</v>
      </c>
      <c r="O394" s="18"/>
      <c r="P394" s="9">
        <v>230964036</v>
      </c>
      <c r="Q394" s="18">
        <v>0</v>
      </c>
      <c r="R394" s="9">
        <v>0</v>
      </c>
      <c r="S394" s="9">
        <v>0</v>
      </c>
      <c r="T394" s="19">
        <f>+SUM(U394:AB394)</f>
        <v>46200000</v>
      </c>
      <c r="U394" s="9">
        <v>46200000</v>
      </c>
      <c r="V394" s="9"/>
      <c r="W394" s="9"/>
      <c r="X394" s="18"/>
      <c r="Y394" s="9"/>
      <c r="Z394" s="18"/>
      <c r="AA394" s="9"/>
      <c r="AB394" s="9"/>
      <c r="AC394" s="20">
        <v>1</v>
      </c>
      <c r="AD394" s="154" t="s">
        <v>697</v>
      </c>
      <c r="AE394" s="41" t="s">
        <v>39</v>
      </c>
      <c r="AF394" s="41">
        <v>100</v>
      </c>
      <c r="AG394" s="22">
        <v>50</v>
      </c>
      <c r="AH394" s="23">
        <v>43466</v>
      </c>
      <c r="AI394" s="23">
        <v>43830</v>
      </c>
      <c r="AJ394" s="32">
        <v>155000000</v>
      </c>
      <c r="AK394" s="33">
        <v>46200000</v>
      </c>
      <c r="AL394" s="26" t="s">
        <v>694</v>
      </c>
    </row>
    <row r="395" spans="1:39" ht="39" customHeight="1" x14ac:dyDescent="0.25">
      <c r="A395" s="233" t="s">
        <v>526</v>
      </c>
      <c r="B395" s="91" t="s">
        <v>578</v>
      </c>
      <c r="C395" s="91" t="s">
        <v>690</v>
      </c>
      <c r="D395" s="12">
        <v>253</v>
      </c>
      <c r="E395" s="91" t="s">
        <v>695</v>
      </c>
      <c r="F395" s="91" t="s">
        <v>696</v>
      </c>
      <c r="G395" s="14">
        <v>1</v>
      </c>
      <c r="H395" s="14" t="s">
        <v>43</v>
      </c>
      <c r="I395" s="14">
        <v>1</v>
      </c>
      <c r="J395" s="16">
        <v>1</v>
      </c>
      <c r="K395" s="19"/>
      <c r="L395" s="9">
        <v>0</v>
      </c>
      <c r="M395" s="9">
        <v>0</v>
      </c>
      <c r="N395" s="9">
        <v>0</v>
      </c>
      <c r="O395" s="18"/>
      <c r="P395" s="9">
        <v>0</v>
      </c>
      <c r="Q395" s="18"/>
      <c r="R395" s="9">
        <v>0</v>
      </c>
      <c r="S395" s="9">
        <v>0</v>
      </c>
      <c r="T395" s="19"/>
      <c r="U395" s="9"/>
      <c r="V395" s="9"/>
      <c r="W395" s="9"/>
      <c r="X395" s="18"/>
      <c r="Y395" s="9"/>
      <c r="Z395" s="18"/>
      <c r="AA395" s="9"/>
      <c r="AB395" s="9"/>
      <c r="AC395" s="20"/>
      <c r="AD395" s="165" t="s">
        <v>698</v>
      </c>
      <c r="AE395" s="155" t="s">
        <v>39</v>
      </c>
      <c r="AF395" s="87">
        <v>100</v>
      </c>
      <c r="AG395" s="22">
        <v>10</v>
      </c>
      <c r="AH395" s="23">
        <v>43467</v>
      </c>
      <c r="AI395" s="23">
        <v>43615</v>
      </c>
      <c r="AJ395" s="32">
        <v>256664036</v>
      </c>
      <c r="AK395" s="33"/>
      <c r="AL395" s="26" t="s">
        <v>694</v>
      </c>
    </row>
    <row r="396" spans="1:39" ht="39" customHeight="1" x14ac:dyDescent="0.25">
      <c r="A396" s="233" t="s">
        <v>526</v>
      </c>
      <c r="B396" s="91" t="s">
        <v>578</v>
      </c>
      <c r="C396" s="91" t="s">
        <v>690</v>
      </c>
      <c r="D396" s="12">
        <v>254</v>
      </c>
      <c r="E396" s="91" t="s">
        <v>699</v>
      </c>
      <c r="F396" s="91" t="s">
        <v>700</v>
      </c>
      <c r="G396" s="14">
        <v>0</v>
      </c>
      <c r="H396" s="14" t="s">
        <v>37</v>
      </c>
      <c r="I396" s="14">
        <v>4</v>
      </c>
      <c r="J396" s="16">
        <v>1</v>
      </c>
      <c r="K396" s="19">
        <f t="shared" ref="K396:K402" si="29">+L396+M396+N396+P396+Q396+R396+S396</f>
        <v>0</v>
      </c>
      <c r="L396" s="9">
        <v>0</v>
      </c>
      <c r="M396" s="9">
        <v>0</v>
      </c>
      <c r="N396" s="9">
        <v>0</v>
      </c>
      <c r="O396" s="18"/>
      <c r="P396" s="9">
        <v>0</v>
      </c>
      <c r="Q396" s="18"/>
      <c r="R396" s="9">
        <v>0</v>
      </c>
      <c r="S396" s="9">
        <v>0</v>
      </c>
      <c r="T396" s="19">
        <f t="shared" ref="T396:T402" si="30">+U396+V396+W396+Y396+Z396+AA396+AB396</f>
        <v>0</v>
      </c>
      <c r="U396" s="9"/>
      <c r="V396" s="9"/>
      <c r="W396" s="9"/>
      <c r="X396" s="18"/>
      <c r="Y396" s="9"/>
      <c r="Z396" s="18"/>
      <c r="AA396" s="9"/>
      <c r="AB396" s="9"/>
      <c r="AC396" s="20">
        <v>1</v>
      </c>
      <c r="AD396" s="21"/>
      <c r="AE396" s="154"/>
      <c r="AF396" s="87"/>
      <c r="AG396" s="22"/>
      <c r="AH396" s="23"/>
      <c r="AI396" s="23"/>
      <c r="AJ396" s="32"/>
      <c r="AK396" s="33"/>
      <c r="AL396" s="26" t="s">
        <v>694</v>
      </c>
    </row>
    <row r="397" spans="1:39" ht="39" customHeight="1" x14ac:dyDescent="0.25">
      <c r="A397" s="233" t="s">
        <v>526</v>
      </c>
      <c r="B397" s="91" t="s">
        <v>578</v>
      </c>
      <c r="C397" s="91" t="s">
        <v>690</v>
      </c>
      <c r="D397" s="12">
        <v>255</v>
      </c>
      <c r="E397" s="91" t="s">
        <v>701</v>
      </c>
      <c r="F397" s="91" t="s">
        <v>702</v>
      </c>
      <c r="G397" s="14" t="s">
        <v>176</v>
      </c>
      <c r="H397" s="14" t="s">
        <v>37</v>
      </c>
      <c r="I397" s="14">
        <v>4</v>
      </c>
      <c r="J397" s="16">
        <v>1</v>
      </c>
      <c r="K397" s="19">
        <f t="shared" si="29"/>
        <v>0</v>
      </c>
      <c r="L397" s="9">
        <v>0</v>
      </c>
      <c r="M397" s="9">
        <v>0</v>
      </c>
      <c r="N397" s="9">
        <v>0</v>
      </c>
      <c r="O397" s="18"/>
      <c r="P397" s="9">
        <v>0</v>
      </c>
      <c r="Q397" s="18"/>
      <c r="R397" s="9">
        <v>0</v>
      </c>
      <c r="S397" s="9">
        <v>0</v>
      </c>
      <c r="T397" s="19">
        <f t="shared" si="30"/>
        <v>0</v>
      </c>
      <c r="U397" s="9"/>
      <c r="V397" s="9"/>
      <c r="W397" s="9"/>
      <c r="X397" s="18"/>
      <c r="Y397" s="9"/>
      <c r="Z397" s="18"/>
      <c r="AA397" s="9"/>
      <c r="AB397" s="9"/>
      <c r="AC397" s="20">
        <v>1</v>
      </c>
      <c r="AD397" s="21"/>
      <c r="AE397" s="21"/>
      <c r="AF397" s="87"/>
      <c r="AG397" s="22"/>
      <c r="AH397" s="23"/>
      <c r="AI397" s="23"/>
      <c r="AJ397" s="32"/>
      <c r="AK397" s="33"/>
      <c r="AL397" s="26" t="s">
        <v>694</v>
      </c>
    </row>
    <row r="398" spans="1:39" ht="39" customHeight="1" x14ac:dyDescent="0.25">
      <c r="A398" s="233" t="s">
        <v>526</v>
      </c>
      <c r="B398" s="91" t="s">
        <v>578</v>
      </c>
      <c r="C398" s="91" t="s">
        <v>690</v>
      </c>
      <c r="D398" s="12">
        <v>256</v>
      </c>
      <c r="E398" s="91" t="s">
        <v>703</v>
      </c>
      <c r="F398" s="91" t="s">
        <v>704</v>
      </c>
      <c r="G398" s="14">
        <v>0</v>
      </c>
      <c r="H398" s="14" t="s">
        <v>43</v>
      </c>
      <c r="I398" s="14">
        <v>1</v>
      </c>
      <c r="J398" s="16">
        <v>1</v>
      </c>
      <c r="K398" s="19">
        <f t="shared" si="29"/>
        <v>0</v>
      </c>
      <c r="L398" s="9">
        <v>0</v>
      </c>
      <c r="M398" s="9">
        <v>0</v>
      </c>
      <c r="N398" s="9">
        <v>0</v>
      </c>
      <c r="O398" s="18"/>
      <c r="P398" s="9">
        <v>0</v>
      </c>
      <c r="Q398" s="18"/>
      <c r="R398" s="9">
        <v>0</v>
      </c>
      <c r="S398" s="9">
        <v>0</v>
      </c>
      <c r="T398" s="19">
        <f t="shared" si="30"/>
        <v>0</v>
      </c>
      <c r="U398" s="9"/>
      <c r="V398" s="9"/>
      <c r="W398" s="9"/>
      <c r="X398" s="18"/>
      <c r="Y398" s="9"/>
      <c r="Z398" s="18"/>
      <c r="AA398" s="9"/>
      <c r="AB398" s="9"/>
      <c r="AC398" s="20"/>
      <c r="AD398" s="156"/>
      <c r="AE398" s="21"/>
      <c r="AF398" s="32"/>
      <c r="AG398" s="23"/>
      <c r="AH398" s="23"/>
      <c r="AI398" s="23"/>
      <c r="AJ398" s="32"/>
      <c r="AK398" s="33"/>
      <c r="AL398" s="26" t="s">
        <v>694</v>
      </c>
    </row>
    <row r="399" spans="1:39" ht="39" customHeight="1" x14ac:dyDescent="0.25">
      <c r="A399" s="233" t="s">
        <v>526</v>
      </c>
      <c r="B399" s="91" t="s">
        <v>578</v>
      </c>
      <c r="C399" s="91" t="s">
        <v>690</v>
      </c>
      <c r="D399" s="12">
        <v>257</v>
      </c>
      <c r="E399" s="91" t="s">
        <v>705</v>
      </c>
      <c r="F399" s="91" t="s">
        <v>706</v>
      </c>
      <c r="G399" s="14">
        <v>0</v>
      </c>
      <c r="H399" s="14" t="s">
        <v>37</v>
      </c>
      <c r="I399" s="14">
        <v>1</v>
      </c>
      <c r="J399" s="16">
        <v>0.34</v>
      </c>
      <c r="K399" s="19">
        <f t="shared" si="29"/>
        <v>0</v>
      </c>
      <c r="L399" s="9">
        <v>0</v>
      </c>
      <c r="M399" s="9">
        <v>0</v>
      </c>
      <c r="N399" s="9">
        <v>0</v>
      </c>
      <c r="O399" s="18"/>
      <c r="P399" s="9">
        <v>0</v>
      </c>
      <c r="Q399" s="18"/>
      <c r="R399" s="9">
        <v>0</v>
      </c>
      <c r="S399" s="9">
        <v>0</v>
      </c>
      <c r="T399" s="19">
        <f t="shared" si="30"/>
        <v>0</v>
      </c>
      <c r="U399" s="9"/>
      <c r="V399" s="9"/>
      <c r="W399" s="9"/>
      <c r="X399" s="18"/>
      <c r="Y399" s="9"/>
      <c r="Z399" s="18"/>
      <c r="AA399" s="9"/>
      <c r="AB399" s="9"/>
      <c r="AC399" s="20">
        <v>1</v>
      </c>
      <c r="AD399" s="21"/>
      <c r="AE399" s="21"/>
      <c r="AF399" s="22"/>
      <c r="AG399" s="22"/>
      <c r="AH399" s="23"/>
      <c r="AI399" s="23"/>
      <c r="AJ399" s="32"/>
      <c r="AK399" s="33"/>
      <c r="AL399" s="26" t="s">
        <v>694</v>
      </c>
    </row>
    <row r="400" spans="1:39" ht="39" customHeight="1" x14ac:dyDescent="0.25">
      <c r="A400" s="233" t="s">
        <v>526</v>
      </c>
      <c r="B400" s="91" t="s">
        <v>578</v>
      </c>
      <c r="C400" s="91" t="s">
        <v>690</v>
      </c>
      <c r="D400" s="12">
        <v>258</v>
      </c>
      <c r="E400" s="91" t="s">
        <v>707</v>
      </c>
      <c r="F400" s="91" t="s">
        <v>708</v>
      </c>
      <c r="G400" s="14">
        <v>0</v>
      </c>
      <c r="H400" s="14" t="s">
        <v>37</v>
      </c>
      <c r="I400" s="14">
        <v>1</v>
      </c>
      <c r="J400" s="16">
        <v>0.34</v>
      </c>
      <c r="K400" s="19">
        <f t="shared" si="29"/>
        <v>0</v>
      </c>
      <c r="L400" s="9">
        <v>0</v>
      </c>
      <c r="M400" s="9">
        <v>0</v>
      </c>
      <c r="N400" s="9">
        <v>0</v>
      </c>
      <c r="O400" s="18"/>
      <c r="P400" s="9">
        <v>0</v>
      </c>
      <c r="Q400" s="18"/>
      <c r="R400" s="9">
        <v>0</v>
      </c>
      <c r="S400" s="9">
        <v>0</v>
      </c>
      <c r="T400" s="19">
        <f t="shared" si="30"/>
        <v>0</v>
      </c>
      <c r="U400" s="9"/>
      <c r="V400" s="9"/>
      <c r="W400" s="9"/>
      <c r="X400" s="18"/>
      <c r="Y400" s="9"/>
      <c r="Z400" s="18"/>
      <c r="AA400" s="9"/>
      <c r="AB400" s="9"/>
      <c r="AC400" s="20">
        <v>1</v>
      </c>
      <c r="AD400" s="21"/>
      <c r="AE400" s="21"/>
      <c r="AF400" s="22"/>
      <c r="AG400" s="22"/>
      <c r="AH400" s="23"/>
      <c r="AI400" s="23"/>
      <c r="AJ400" s="32"/>
      <c r="AK400" s="33"/>
      <c r="AL400" s="26" t="s">
        <v>694</v>
      </c>
    </row>
    <row r="401" spans="1:39" ht="39" customHeight="1" x14ac:dyDescent="0.25">
      <c r="A401" s="233" t="s">
        <v>526</v>
      </c>
      <c r="B401" s="91" t="s">
        <v>578</v>
      </c>
      <c r="C401" s="91" t="s">
        <v>690</v>
      </c>
      <c r="D401" s="12">
        <v>259</v>
      </c>
      <c r="E401" s="91" t="s">
        <v>709</v>
      </c>
      <c r="F401" s="91" t="s">
        <v>710</v>
      </c>
      <c r="G401" s="14" t="s">
        <v>176</v>
      </c>
      <c r="H401" s="14" t="s">
        <v>43</v>
      </c>
      <c r="I401" s="14">
        <v>1</v>
      </c>
      <c r="J401" s="16">
        <v>1</v>
      </c>
      <c r="K401" s="19">
        <f t="shared" si="29"/>
        <v>36000000</v>
      </c>
      <c r="L401" s="9">
        <v>36000000</v>
      </c>
      <c r="M401" s="9">
        <v>0</v>
      </c>
      <c r="N401" s="9">
        <v>0</v>
      </c>
      <c r="O401" s="18"/>
      <c r="P401" s="9">
        <v>0</v>
      </c>
      <c r="Q401" s="18"/>
      <c r="R401" s="9">
        <v>0</v>
      </c>
      <c r="S401" s="9">
        <v>0</v>
      </c>
      <c r="T401" s="19">
        <f t="shared" si="30"/>
        <v>30800000</v>
      </c>
      <c r="U401" s="141">
        <v>30800000</v>
      </c>
      <c r="V401" s="9"/>
      <c r="W401" s="9"/>
      <c r="X401" s="18"/>
      <c r="Y401" s="9"/>
      <c r="Z401" s="18"/>
      <c r="AA401" s="9"/>
      <c r="AB401" s="9"/>
      <c r="AC401" s="20">
        <v>1</v>
      </c>
      <c r="AD401" s="21" t="s">
        <v>711</v>
      </c>
      <c r="AE401" s="21" t="s">
        <v>39</v>
      </c>
      <c r="AF401" s="22">
        <v>100</v>
      </c>
      <c r="AG401" s="22">
        <v>50</v>
      </c>
      <c r="AH401" s="23">
        <v>43801</v>
      </c>
      <c r="AI401" s="23">
        <v>43814</v>
      </c>
      <c r="AJ401" s="32">
        <v>36000000</v>
      </c>
      <c r="AK401" s="56">
        <v>30800000</v>
      </c>
      <c r="AL401" s="26" t="s">
        <v>694</v>
      </c>
    </row>
    <row r="402" spans="1:39" ht="39" customHeight="1" x14ac:dyDescent="0.25">
      <c r="A402" s="233" t="s">
        <v>526</v>
      </c>
      <c r="B402" s="111" t="s">
        <v>578</v>
      </c>
      <c r="C402" s="111" t="s">
        <v>690</v>
      </c>
      <c r="D402" s="12">
        <v>260</v>
      </c>
      <c r="E402" s="111" t="s">
        <v>712</v>
      </c>
      <c r="F402" s="111" t="s">
        <v>713</v>
      </c>
      <c r="G402" s="96" t="s">
        <v>176</v>
      </c>
      <c r="H402" s="96" t="s">
        <v>37</v>
      </c>
      <c r="I402" s="96">
        <v>5</v>
      </c>
      <c r="J402" s="16">
        <v>2</v>
      </c>
      <c r="K402" s="19">
        <f t="shared" si="29"/>
        <v>358100000</v>
      </c>
      <c r="L402" s="9">
        <v>187854208</v>
      </c>
      <c r="M402" s="9"/>
      <c r="N402" s="9">
        <v>170245792</v>
      </c>
      <c r="O402" s="18"/>
      <c r="P402" s="9"/>
      <c r="Q402" s="18"/>
      <c r="R402" s="9"/>
      <c r="S402" s="9"/>
      <c r="T402" s="19">
        <f t="shared" si="30"/>
        <v>0</v>
      </c>
      <c r="U402" s="9"/>
      <c r="V402" s="9"/>
      <c r="W402" s="9"/>
      <c r="X402" s="18"/>
      <c r="Y402" s="9"/>
      <c r="Z402" s="18"/>
      <c r="AA402" s="9"/>
      <c r="AB402" s="9"/>
      <c r="AC402" s="20">
        <v>1</v>
      </c>
      <c r="AD402" s="21" t="s">
        <v>714</v>
      </c>
      <c r="AE402" s="21" t="s">
        <v>82</v>
      </c>
      <c r="AF402" s="22">
        <v>1</v>
      </c>
      <c r="AG402" s="22">
        <v>0</v>
      </c>
      <c r="AH402" s="23">
        <v>43651</v>
      </c>
      <c r="AI402" s="23">
        <v>43682</v>
      </c>
      <c r="AJ402" s="32">
        <v>319793194</v>
      </c>
      <c r="AK402" s="33"/>
      <c r="AL402" s="26" t="s">
        <v>63</v>
      </c>
    </row>
    <row r="403" spans="1:39" ht="39" customHeight="1" x14ac:dyDescent="0.25">
      <c r="A403" s="233" t="s">
        <v>526</v>
      </c>
      <c r="B403" s="111" t="s">
        <v>578</v>
      </c>
      <c r="C403" s="111" t="s">
        <v>690</v>
      </c>
      <c r="D403" s="12">
        <v>260</v>
      </c>
      <c r="E403" s="111" t="s">
        <v>712</v>
      </c>
      <c r="F403" s="111" t="s">
        <v>713</v>
      </c>
      <c r="G403" s="96" t="s">
        <v>176</v>
      </c>
      <c r="H403" s="96" t="s">
        <v>37</v>
      </c>
      <c r="I403" s="96">
        <v>5</v>
      </c>
      <c r="J403" s="16">
        <v>2</v>
      </c>
      <c r="K403" s="19"/>
      <c r="L403" s="9">
        <v>0</v>
      </c>
      <c r="M403" s="9" t="s">
        <v>715</v>
      </c>
      <c r="N403" s="9">
        <v>0</v>
      </c>
      <c r="O403" s="18"/>
      <c r="P403" s="9">
        <v>0</v>
      </c>
      <c r="Q403" s="18"/>
      <c r="R403" s="9">
        <v>0</v>
      </c>
      <c r="S403" s="9">
        <v>0</v>
      </c>
      <c r="T403" s="19"/>
      <c r="U403" s="9"/>
      <c r="V403" s="9"/>
      <c r="W403" s="9"/>
      <c r="X403" s="18"/>
      <c r="Y403" s="9"/>
      <c r="Z403" s="18"/>
      <c r="AA403" s="9"/>
      <c r="AB403" s="9"/>
      <c r="AC403" s="20">
        <v>2</v>
      </c>
      <c r="AD403" s="21" t="s">
        <v>716</v>
      </c>
      <c r="AE403" s="21" t="s">
        <v>82</v>
      </c>
      <c r="AF403" s="22">
        <v>1</v>
      </c>
      <c r="AG403" s="22">
        <v>0</v>
      </c>
      <c r="AH403" s="23">
        <v>43651</v>
      </c>
      <c r="AI403" s="23">
        <v>43682</v>
      </c>
      <c r="AJ403" s="32">
        <v>38306806</v>
      </c>
      <c r="AK403" s="33"/>
      <c r="AL403" s="26" t="s">
        <v>63</v>
      </c>
    </row>
    <row r="404" spans="1:39" ht="39" customHeight="1" x14ac:dyDescent="0.25">
      <c r="A404" s="233" t="s">
        <v>526</v>
      </c>
      <c r="B404" s="111" t="s">
        <v>578</v>
      </c>
      <c r="C404" s="111" t="s">
        <v>690</v>
      </c>
      <c r="D404" s="12">
        <v>261</v>
      </c>
      <c r="E404" s="111" t="s">
        <v>717</v>
      </c>
      <c r="F404" s="111" t="s">
        <v>718</v>
      </c>
      <c r="G404" s="96">
        <v>17.5</v>
      </c>
      <c r="H404" s="96" t="s">
        <v>37</v>
      </c>
      <c r="I404" s="96">
        <v>17.5</v>
      </c>
      <c r="J404" s="16">
        <v>3</v>
      </c>
      <c r="K404" s="19">
        <f t="shared" ref="K404:K410" si="31">+L404+M404+N404+P404+Q404+R404+S404</f>
        <v>0</v>
      </c>
      <c r="L404" s="9">
        <v>0</v>
      </c>
      <c r="M404" s="9">
        <v>0</v>
      </c>
      <c r="N404" s="9">
        <v>0</v>
      </c>
      <c r="O404" s="18"/>
      <c r="P404" s="9">
        <v>0</v>
      </c>
      <c r="Q404" s="18"/>
      <c r="R404" s="9">
        <v>0</v>
      </c>
      <c r="S404" s="9">
        <v>0</v>
      </c>
      <c r="T404" s="19">
        <f t="shared" ref="T404:T410" si="32">+U404+V404+W404+Y404+Z404+AA404+AB404</f>
        <v>0</v>
      </c>
      <c r="U404" s="9"/>
      <c r="V404" s="9"/>
      <c r="W404" s="9"/>
      <c r="X404" s="18"/>
      <c r="Y404" s="9"/>
      <c r="Z404" s="18"/>
      <c r="AA404" s="9"/>
      <c r="AB404" s="9"/>
      <c r="AC404" s="20">
        <v>1</v>
      </c>
      <c r="AD404" s="21"/>
      <c r="AE404" s="21"/>
      <c r="AF404" s="22"/>
      <c r="AG404" s="22"/>
      <c r="AH404" s="23"/>
      <c r="AI404" s="23"/>
      <c r="AJ404" s="32"/>
      <c r="AK404" s="33"/>
      <c r="AL404" s="26" t="s">
        <v>63</v>
      </c>
    </row>
    <row r="405" spans="1:39" ht="39" customHeight="1" x14ac:dyDescent="0.25">
      <c r="A405" s="233" t="s">
        <v>526</v>
      </c>
      <c r="B405" s="111" t="s">
        <v>578</v>
      </c>
      <c r="C405" s="111" t="s">
        <v>690</v>
      </c>
      <c r="D405" s="12">
        <v>262</v>
      </c>
      <c r="E405" s="111" t="s">
        <v>719</v>
      </c>
      <c r="F405" s="111" t="s">
        <v>720</v>
      </c>
      <c r="G405" s="96">
        <v>0</v>
      </c>
      <c r="H405" s="96" t="s">
        <v>37</v>
      </c>
      <c r="I405" s="96">
        <v>50</v>
      </c>
      <c r="J405" s="16">
        <v>24.7</v>
      </c>
      <c r="K405" s="19">
        <f t="shared" si="31"/>
        <v>0</v>
      </c>
      <c r="L405" s="9">
        <v>0</v>
      </c>
      <c r="M405" s="9">
        <v>0</v>
      </c>
      <c r="N405" s="9">
        <v>0</v>
      </c>
      <c r="O405" s="18"/>
      <c r="P405" s="9">
        <v>0</v>
      </c>
      <c r="Q405" s="18"/>
      <c r="R405" s="9">
        <v>0</v>
      </c>
      <c r="S405" s="9">
        <v>0</v>
      </c>
      <c r="T405" s="19">
        <f t="shared" si="32"/>
        <v>0</v>
      </c>
      <c r="U405" s="9"/>
      <c r="V405" s="9"/>
      <c r="W405" s="9"/>
      <c r="X405" s="18"/>
      <c r="Y405" s="9"/>
      <c r="Z405" s="18"/>
      <c r="AA405" s="9"/>
      <c r="AB405" s="9"/>
      <c r="AC405" s="20">
        <v>1</v>
      </c>
      <c r="AD405" s="21"/>
      <c r="AE405" s="21"/>
      <c r="AF405" s="22"/>
      <c r="AG405" s="22"/>
      <c r="AH405" s="23"/>
      <c r="AI405" s="23"/>
      <c r="AJ405" s="32"/>
      <c r="AK405" s="33"/>
      <c r="AL405" s="26" t="s">
        <v>63</v>
      </c>
    </row>
    <row r="406" spans="1:39" ht="39" customHeight="1" x14ac:dyDescent="0.25">
      <c r="A406" s="233" t="s">
        <v>526</v>
      </c>
      <c r="B406" s="111" t="s">
        <v>578</v>
      </c>
      <c r="C406" s="111" t="s">
        <v>690</v>
      </c>
      <c r="D406" s="12">
        <v>263</v>
      </c>
      <c r="E406" s="111" t="s">
        <v>721</v>
      </c>
      <c r="F406" s="111" t="s">
        <v>722</v>
      </c>
      <c r="G406" s="96">
        <v>0</v>
      </c>
      <c r="H406" s="96" t="s">
        <v>37</v>
      </c>
      <c r="I406" s="96">
        <v>1</v>
      </c>
      <c r="J406" s="16">
        <v>0.5</v>
      </c>
      <c r="K406" s="19">
        <f t="shared" si="31"/>
        <v>0</v>
      </c>
      <c r="L406" s="9">
        <v>0</v>
      </c>
      <c r="M406" s="9">
        <v>0</v>
      </c>
      <c r="N406" s="9">
        <v>0</v>
      </c>
      <c r="O406" s="18"/>
      <c r="P406" s="9">
        <v>0</v>
      </c>
      <c r="Q406" s="18"/>
      <c r="R406" s="9">
        <v>0</v>
      </c>
      <c r="S406" s="9">
        <v>0</v>
      </c>
      <c r="T406" s="19">
        <f t="shared" si="32"/>
        <v>0</v>
      </c>
      <c r="U406" s="9"/>
      <c r="V406" s="9"/>
      <c r="W406" s="9"/>
      <c r="X406" s="18"/>
      <c r="Y406" s="9"/>
      <c r="Z406" s="18"/>
      <c r="AA406" s="9"/>
      <c r="AB406" s="9"/>
      <c r="AC406" s="20">
        <v>1</v>
      </c>
      <c r="AD406" s="21"/>
      <c r="AE406" s="21"/>
      <c r="AF406" s="22"/>
      <c r="AG406" s="22"/>
      <c r="AH406" s="23"/>
      <c r="AI406" s="23"/>
      <c r="AJ406" s="32"/>
      <c r="AK406" s="33"/>
      <c r="AL406" s="26" t="s">
        <v>63</v>
      </c>
    </row>
    <row r="407" spans="1:39" ht="39" customHeight="1" x14ac:dyDescent="0.25">
      <c r="A407" s="233" t="s">
        <v>526</v>
      </c>
      <c r="B407" s="111" t="s">
        <v>578</v>
      </c>
      <c r="C407" s="111" t="s">
        <v>690</v>
      </c>
      <c r="D407" s="12">
        <v>264</v>
      </c>
      <c r="E407" s="111" t="s">
        <v>723</v>
      </c>
      <c r="F407" s="111" t="s">
        <v>724</v>
      </c>
      <c r="G407" s="96">
        <v>0</v>
      </c>
      <c r="H407" s="96" t="s">
        <v>37</v>
      </c>
      <c r="I407" s="96">
        <v>1</v>
      </c>
      <c r="J407" s="16">
        <v>0.45</v>
      </c>
      <c r="K407" s="19">
        <f t="shared" si="31"/>
        <v>0</v>
      </c>
      <c r="L407" s="9">
        <v>0</v>
      </c>
      <c r="M407" s="9">
        <v>0</v>
      </c>
      <c r="N407" s="9">
        <v>0</v>
      </c>
      <c r="O407" s="18"/>
      <c r="P407" s="9">
        <v>0</v>
      </c>
      <c r="Q407" s="18"/>
      <c r="R407" s="9">
        <v>0</v>
      </c>
      <c r="S407" s="9">
        <v>0</v>
      </c>
      <c r="T407" s="19">
        <f t="shared" si="32"/>
        <v>0</v>
      </c>
      <c r="U407" s="9"/>
      <c r="V407" s="9"/>
      <c r="W407" s="9"/>
      <c r="X407" s="18"/>
      <c r="Y407" s="9"/>
      <c r="Z407" s="18"/>
      <c r="AA407" s="9"/>
      <c r="AB407" s="9"/>
      <c r="AC407" s="20">
        <v>1</v>
      </c>
      <c r="AD407" s="21"/>
      <c r="AE407" s="21"/>
      <c r="AF407" s="22"/>
      <c r="AG407" s="22"/>
      <c r="AH407" s="23"/>
      <c r="AI407" s="23"/>
      <c r="AJ407" s="32"/>
      <c r="AK407" s="33"/>
      <c r="AL407" s="26" t="s">
        <v>63</v>
      </c>
    </row>
    <row r="408" spans="1:39" ht="39" customHeight="1" x14ac:dyDescent="0.25">
      <c r="A408" s="233" t="s">
        <v>526</v>
      </c>
      <c r="B408" s="111" t="s">
        <v>578</v>
      </c>
      <c r="C408" s="111" t="s">
        <v>690</v>
      </c>
      <c r="D408" s="12">
        <v>265</v>
      </c>
      <c r="E408" s="111" t="s">
        <v>725</v>
      </c>
      <c r="F408" s="111" t="s">
        <v>726</v>
      </c>
      <c r="G408" s="96">
        <v>0</v>
      </c>
      <c r="H408" s="96" t="s">
        <v>37</v>
      </c>
      <c r="I408" s="96">
        <v>50</v>
      </c>
      <c r="J408" s="16">
        <v>30</v>
      </c>
      <c r="K408" s="19">
        <f t="shared" si="31"/>
        <v>0</v>
      </c>
      <c r="L408" s="9">
        <v>0</v>
      </c>
      <c r="M408" s="9">
        <v>0</v>
      </c>
      <c r="N408" s="9">
        <v>0</v>
      </c>
      <c r="O408" s="18"/>
      <c r="P408" s="9">
        <v>0</v>
      </c>
      <c r="Q408" s="18"/>
      <c r="R408" s="9">
        <v>0</v>
      </c>
      <c r="S408" s="9">
        <v>0</v>
      </c>
      <c r="T408" s="19">
        <f t="shared" si="32"/>
        <v>0</v>
      </c>
      <c r="U408" s="9"/>
      <c r="V408" s="9"/>
      <c r="W408" s="9"/>
      <c r="X408" s="18"/>
      <c r="Y408" s="9"/>
      <c r="Z408" s="18"/>
      <c r="AA408" s="9"/>
      <c r="AB408" s="9"/>
      <c r="AC408" s="20">
        <v>1</v>
      </c>
      <c r="AD408" s="21"/>
      <c r="AE408" s="21"/>
      <c r="AF408" s="22"/>
      <c r="AG408" s="22"/>
      <c r="AH408" s="23"/>
      <c r="AI408" s="23"/>
      <c r="AJ408" s="32"/>
      <c r="AK408" s="33"/>
      <c r="AL408" s="26" t="s">
        <v>63</v>
      </c>
    </row>
    <row r="409" spans="1:39" ht="39" customHeight="1" x14ac:dyDescent="0.25">
      <c r="A409" s="233" t="s">
        <v>526</v>
      </c>
      <c r="B409" s="91" t="s">
        <v>527</v>
      </c>
      <c r="C409" s="91" t="s">
        <v>727</v>
      </c>
      <c r="D409" s="12">
        <v>266</v>
      </c>
      <c r="E409" s="91" t="s">
        <v>728</v>
      </c>
      <c r="F409" s="91" t="s">
        <v>602</v>
      </c>
      <c r="G409" s="14">
        <v>0</v>
      </c>
      <c r="H409" s="14" t="s">
        <v>37</v>
      </c>
      <c r="I409" s="14">
        <v>1</v>
      </c>
      <c r="J409" s="16">
        <v>0</v>
      </c>
      <c r="K409" s="19">
        <f t="shared" si="31"/>
        <v>0</v>
      </c>
      <c r="L409" s="9">
        <v>0</v>
      </c>
      <c r="M409" s="9">
        <v>0</v>
      </c>
      <c r="N409" s="9">
        <v>0</v>
      </c>
      <c r="O409" s="18"/>
      <c r="P409" s="9">
        <v>0</v>
      </c>
      <c r="Q409" s="18"/>
      <c r="R409" s="9">
        <v>0</v>
      </c>
      <c r="S409" s="9">
        <v>0</v>
      </c>
      <c r="T409" s="19">
        <f t="shared" si="32"/>
        <v>0</v>
      </c>
      <c r="U409" s="9"/>
      <c r="V409" s="9"/>
      <c r="W409" s="9"/>
      <c r="X409" s="18"/>
      <c r="Y409" s="9"/>
      <c r="Z409" s="18"/>
      <c r="AA409" s="9"/>
      <c r="AB409" s="9"/>
      <c r="AC409" s="20">
        <v>1</v>
      </c>
      <c r="AD409" s="21"/>
      <c r="AE409" s="21"/>
      <c r="AF409" s="22"/>
      <c r="AG409" s="22"/>
      <c r="AH409" s="23"/>
      <c r="AI409" s="23"/>
      <c r="AJ409" s="32"/>
      <c r="AK409" s="33"/>
      <c r="AL409" s="26" t="s">
        <v>40</v>
      </c>
      <c r="AM409" s="214"/>
    </row>
    <row r="410" spans="1:39" ht="39" customHeight="1" x14ac:dyDescent="0.25">
      <c r="A410" s="233" t="s">
        <v>526</v>
      </c>
      <c r="B410" s="91" t="s">
        <v>95</v>
      </c>
      <c r="C410" s="91" t="s">
        <v>727</v>
      </c>
      <c r="D410" s="12">
        <v>267</v>
      </c>
      <c r="E410" s="91" t="s">
        <v>729</v>
      </c>
      <c r="F410" s="91" t="s">
        <v>730</v>
      </c>
      <c r="G410" s="14">
        <v>0</v>
      </c>
      <c r="H410" s="14" t="s">
        <v>37</v>
      </c>
      <c r="I410" s="14">
        <v>1</v>
      </c>
      <c r="J410" s="16">
        <v>0.2</v>
      </c>
      <c r="K410" s="19">
        <f t="shared" si="31"/>
        <v>210000000</v>
      </c>
      <c r="L410" s="9">
        <v>210000000</v>
      </c>
      <c r="M410" s="9">
        <v>0</v>
      </c>
      <c r="N410" s="9">
        <v>0</v>
      </c>
      <c r="O410" s="18"/>
      <c r="P410" s="9">
        <v>0</v>
      </c>
      <c r="Q410" s="18"/>
      <c r="R410" s="9">
        <v>0</v>
      </c>
      <c r="S410" s="9">
        <v>0</v>
      </c>
      <c r="T410" s="19">
        <f t="shared" si="32"/>
        <v>126299700</v>
      </c>
      <c r="U410" s="9">
        <v>126299700</v>
      </c>
      <c r="V410" s="9"/>
      <c r="W410" s="9"/>
      <c r="X410" s="18"/>
      <c r="Y410" s="9"/>
      <c r="Z410" s="18"/>
      <c r="AA410" s="9"/>
      <c r="AB410" s="9"/>
      <c r="AC410" s="20">
        <v>1</v>
      </c>
      <c r="AD410" s="21" t="s">
        <v>731</v>
      </c>
      <c r="AE410" s="21" t="s">
        <v>39</v>
      </c>
      <c r="AF410" s="22">
        <v>100</v>
      </c>
      <c r="AG410" s="22">
        <v>50</v>
      </c>
      <c r="AH410" s="23">
        <v>43678</v>
      </c>
      <c r="AI410" s="23">
        <v>43830</v>
      </c>
      <c r="AJ410" s="32">
        <v>50000000</v>
      </c>
      <c r="AK410" s="33"/>
      <c r="AL410" s="26" t="s">
        <v>40</v>
      </c>
    </row>
    <row r="411" spans="1:39" ht="39" customHeight="1" x14ac:dyDescent="0.25">
      <c r="A411" s="233" t="s">
        <v>526</v>
      </c>
      <c r="B411" s="91" t="s">
        <v>95</v>
      </c>
      <c r="C411" s="91" t="s">
        <v>727</v>
      </c>
      <c r="D411" s="12">
        <v>267</v>
      </c>
      <c r="E411" s="91" t="s">
        <v>729</v>
      </c>
      <c r="F411" s="91" t="s">
        <v>730</v>
      </c>
      <c r="G411" s="14">
        <v>0</v>
      </c>
      <c r="H411" s="14" t="s">
        <v>37</v>
      </c>
      <c r="I411" s="14">
        <v>1</v>
      </c>
      <c r="J411" s="16">
        <v>0.2</v>
      </c>
      <c r="K411" s="19"/>
      <c r="L411" s="9">
        <v>0</v>
      </c>
      <c r="M411" s="9">
        <v>0</v>
      </c>
      <c r="N411" s="9">
        <v>0</v>
      </c>
      <c r="O411" s="18"/>
      <c r="P411" s="9">
        <v>0</v>
      </c>
      <c r="Q411" s="18"/>
      <c r="R411" s="9">
        <v>0</v>
      </c>
      <c r="S411" s="9">
        <v>0</v>
      </c>
      <c r="T411" s="19"/>
      <c r="U411" s="9"/>
      <c r="V411" s="9"/>
      <c r="W411" s="9"/>
      <c r="X411" s="18"/>
      <c r="Y411" s="9"/>
      <c r="Z411" s="18"/>
      <c r="AA411" s="9"/>
      <c r="AB411" s="9"/>
      <c r="AC411" s="20">
        <v>2</v>
      </c>
      <c r="AD411" s="21" t="s">
        <v>732</v>
      </c>
      <c r="AE411" s="21" t="s">
        <v>49</v>
      </c>
      <c r="AF411" s="22">
        <v>3</v>
      </c>
      <c r="AG411" s="22">
        <v>3</v>
      </c>
      <c r="AH411" s="23">
        <v>43586</v>
      </c>
      <c r="AI411" s="23">
        <v>43830</v>
      </c>
      <c r="AJ411" s="32">
        <v>20000000</v>
      </c>
      <c r="AK411" s="33">
        <v>11424000</v>
      </c>
      <c r="AL411" s="26" t="s">
        <v>40</v>
      </c>
      <c r="AM411" s="57"/>
    </row>
    <row r="412" spans="1:39" ht="39" customHeight="1" x14ac:dyDescent="0.25">
      <c r="A412" s="233" t="s">
        <v>526</v>
      </c>
      <c r="B412" s="91" t="s">
        <v>95</v>
      </c>
      <c r="C412" s="91" t="s">
        <v>727</v>
      </c>
      <c r="D412" s="12">
        <v>267</v>
      </c>
      <c r="E412" s="91" t="s">
        <v>729</v>
      </c>
      <c r="F412" s="91" t="s">
        <v>730</v>
      </c>
      <c r="G412" s="14">
        <v>0</v>
      </c>
      <c r="H412" s="14" t="s">
        <v>37</v>
      </c>
      <c r="I412" s="14">
        <v>1</v>
      </c>
      <c r="J412" s="16">
        <v>0.2</v>
      </c>
      <c r="K412" s="19"/>
      <c r="L412" s="9">
        <v>0</v>
      </c>
      <c r="M412" s="9">
        <v>0</v>
      </c>
      <c r="N412" s="9">
        <v>0</v>
      </c>
      <c r="O412" s="18"/>
      <c r="P412" s="9">
        <v>0</v>
      </c>
      <c r="Q412" s="18"/>
      <c r="R412" s="9">
        <v>0</v>
      </c>
      <c r="S412" s="9">
        <v>0</v>
      </c>
      <c r="T412" s="19"/>
      <c r="U412" s="9"/>
      <c r="V412" s="9"/>
      <c r="W412" s="9"/>
      <c r="X412" s="18"/>
      <c r="Y412" s="9"/>
      <c r="Z412" s="18"/>
      <c r="AA412" s="9"/>
      <c r="AB412" s="9"/>
      <c r="AC412" s="20">
        <v>3</v>
      </c>
      <c r="AD412" s="21" t="s">
        <v>733</v>
      </c>
      <c r="AE412" s="21" t="s">
        <v>39</v>
      </c>
      <c r="AF412" s="22">
        <v>100</v>
      </c>
      <c r="AG412" s="22">
        <v>50</v>
      </c>
      <c r="AH412" s="23">
        <v>43586</v>
      </c>
      <c r="AI412" s="23">
        <v>43830</v>
      </c>
      <c r="AJ412" s="32">
        <v>5000000</v>
      </c>
      <c r="AK412" s="33">
        <v>5000000</v>
      </c>
      <c r="AL412" s="26" t="s">
        <v>40</v>
      </c>
    </row>
    <row r="413" spans="1:39" ht="39" customHeight="1" x14ac:dyDescent="0.25">
      <c r="A413" s="233" t="s">
        <v>526</v>
      </c>
      <c r="B413" s="91" t="s">
        <v>95</v>
      </c>
      <c r="C413" s="91" t="s">
        <v>727</v>
      </c>
      <c r="D413" s="12">
        <v>267</v>
      </c>
      <c r="E413" s="91" t="s">
        <v>729</v>
      </c>
      <c r="F413" s="91" t="s">
        <v>730</v>
      </c>
      <c r="G413" s="14">
        <v>0</v>
      </c>
      <c r="H413" s="14" t="s">
        <v>37</v>
      </c>
      <c r="I413" s="14">
        <v>1</v>
      </c>
      <c r="J413" s="16">
        <v>0.2</v>
      </c>
      <c r="K413" s="19"/>
      <c r="L413" s="9">
        <v>0</v>
      </c>
      <c r="M413" s="9">
        <v>0</v>
      </c>
      <c r="N413" s="9">
        <v>0</v>
      </c>
      <c r="O413" s="18"/>
      <c r="P413" s="9">
        <v>0</v>
      </c>
      <c r="Q413" s="18"/>
      <c r="R413" s="9">
        <v>0</v>
      </c>
      <c r="S413" s="9">
        <v>0</v>
      </c>
      <c r="T413" s="19"/>
      <c r="U413" s="9"/>
      <c r="V413" s="9"/>
      <c r="W413" s="9"/>
      <c r="X413" s="18"/>
      <c r="Y413" s="9"/>
      <c r="Z413" s="18"/>
      <c r="AA413" s="9"/>
      <c r="AB413" s="9"/>
      <c r="AC413" s="20">
        <v>4</v>
      </c>
      <c r="AD413" s="21" t="s">
        <v>734</v>
      </c>
      <c r="AE413" s="21" t="s">
        <v>39</v>
      </c>
      <c r="AF413" s="22">
        <v>100</v>
      </c>
      <c r="AG413" s="22">
        <v>50</v>
      </c>
      <c r="AH413" s="23">
        <v>43497</v>
      </c>
      <c r="AI413" s="23">
        <v>43830</v>
      </c>
      <c r="AJ413" s="32">
        <v>25000000</v>
      </c>
      <c r="AK413" s="33"/>
      <c r="AL413" s="26" t="s">
        <v>40</v>
      </c>
    </row>
    <row r="414" spans="1:39" ht="39" customHeight="1" x14ac:dyDescent="0.25">
      <c r="A414" s="233" t="s">
        <v>526</v>
      </c>
      <c r="B414" s="91" t="s">
        <v>95</v>
      </c>
      <c r="C414" s="91" t="s">
        <v>727</v>
      </c>
      <c r="D414" s="12">
        <v>267</v>
      </c>
      <c r="E414" s="91" t="s">
        <v>729</v>
      </c>
      <c r="F414" s="91" t="s">
        <v>730</v>
      </c>
      <c r="G414" s="14">
        <v>0</v>
      </c>
      <c r="H414" s="14" t="s">
        <v>37</v>
      </c>
      <c r="I414" s="14">
        <v>1</v>
      </c>
      <c r="J414" s="16">
        <v>0.2</v>
      </c>
      <c r="K414" s="19"/>
      <c r="L414" s="9">
        <v>0</v>
      </c>
      <c r="M414" s="9">
        <v>0</v>
      </c>
      <c r="N414" s="9">
        <v>0</v>
      </c>
      <c r="O414" s="18"/>
      <c r="P414" s="9">
        <v>0</v>
      </c>
      <c r="Q414" s="18"/>
      <c r="R414" s="9">
        <v>0</v>
      </c>
      <c r="S414" s="9">
        <v>0</v>
      </c>
      <c r="T414" s="19"/>
      <c r="U414" s="9"/>
      <c r="V414" s="9"/>
      <c r="W414" s="9"/>
      <c r="X414" s="18"/>
      <c r="Y414" s="9"/>
      <c r="Z414" s="18"/>
      <c r="AA414" s="9"/>
      <c r="AB414" s="9"/>
      <c r="AC414" s="20">
        <v>5</v>
      </c>
      <c r="AD414" s="21" t="s">
        <v>735</v>
      </c>
      <c r="AE414" s="21" t="s">
        <v>39</v>
      </c>
      <c r="AF414" s="22">
        <v>100</v>
      </c>
      <c r="AG414" s="22">
        <v>50</v>
      </c>
      <c r="AH414" s="23">
        <v>43497</v>
      </c>
      <c r="AI414" s="23">
        <v>43799</v>
      </c>
      <c r="AJ414" s="32">
        <v>18500000</v>
      </c>
      <c r="AK414" s="33">
        <v>18500000</v>
      </c>
      <c r="AL414" s="26" t="s">
        <v>40</v>
      </c>
    </row>
    <row r="415" spans="1:39" ht="39" customHeight="1" x14ac:dyDescent="0.25">
      <c r="A415" s="233" t="s">
        <v>526</v>
      </c>
      <c r="B415" s="91" t="s">
        <v>95</v>
      </c>
      <c r="C415" s="91" t="s">
        <v>727</v>
      </c>
      <c r="D415" s="12">
        <v>267</v>
      </c>
      <c r="E415" s="91" t="s">
        <v>729</v>
      </c>
      <c r="F415" s="91" t="s">
        <v>730</v>
      </c>
      <c r="G415" s="14">
        <v>0</v>
      </c>
      <c r="H415" s="14" t="s">
        <v>37</v>
      </c>
      <c r="I415" s="14">
        <v>1</v>
      </c>
      <c r="J415" s="16">
        <v>0.2</v>
      </c>
      <c r="K415" s="19"/>
      <c r="L415" s="9">
        <v>0</v>
      </c>
      <c r="M415" s="9">
        <v>0</v>
      </c>
      <c r="N415" s="9">
        <v>0</v>
      </c>
      <c r="O415" s="18"/>
      <c r="P415" s="9">
        <v>0</v>
      </c>
      <c r="Q415" s="18"/>
      <c r="R415" s="9">
        <v>0</v>
      </c>
      <c r="S415" s="9">
        <v>0</v>
      </c>
      <c r="T415" s="19"/>
      <c r="U415" s="9"/>
      <c r="V415" s="9"/>
      <c r="W415" s="9"/>
      <c r="X415" s="18"/>
      <c r="Y415" s="9"/>
      <c r="Z415" s="18"/>
      <c r="AA415" s="9"/>
      <c r="AB415" s="9"/>
      <c r="AC415" s="20">
        <v>6</v>
      </c>
      <c r="AD415" s="21" t="s">
        <v>736</v>
      </c>
      <c r="AE415" s="21" t="s">
        <v>39</v>
      </c>
      <c r="AF415" s="22">
        <v>100</v>
      </c>
      <c r="AG415" s="22">
        <v>50</v>
      </c>
      <c r="AH415" s="23">
        <v>43497</v>
      </c>
      <c r="AI415" s="23">
        <v>43799</v>
      </c>
      <c r="AJ415" s="32">
        <v>39900000</v>
      </c>
      <c r="AK415" s="33">
        <v>39900000</v>
      </c>
      <c r="AL415" s="26" t="s">
        <v>40</v>
      </c>
    </row>
    <row r="416" spans="1:39" ht="39" customHeight="1" x14ac:dyDescent="0.25">
      <c r="A416" s="233" t="s">
        <v>526</v>
      </c>
      <c r="B416" s="91" t="s">
        <v>95</v>
      </c>
      <c r="C416" s="91" t="s">
        <v>727</v>
      </c>
      <c r="D416" s="12">
        <v>267</v>
      </c>
      <c r="E416" s="91" t="s">
        <v>729</v>
      </c>
      <c r="F416" s="91" t="s">
        <v>730</v>
      </c>
      <c r="G416" s="14">
        <v>0</v>
      </c>
      <c r="H416" s="14" t="s">
        <v>37</v>
      </c>
      <c r="I416" s="14">
        <v>1</v>
      </c>
      <c r="J416" s="16">
        <v>0.2</v>
      </c>
      <c r="K416" s="19"/>
      <c r="L416" s="9">
        <v>0</v>
      </c>
      <c r="M416" s="9">
        <v>0</v>
      </c>
      <c r="N416" s="9">
        <v>0</v>
      </c>
      <c r="O416" s="18"/>
      <c r="P416" s="9">
        <v>0</v>
      </c>
      <c r="Q416" s="18"/>
      <c r="R416" s="9">
        <v>0</v>
      </c>
      <c r="S416" s="9">
        <v>0</v>
      </c>
      <c r="T416" s="19"/>
      <c r="U416" s="9"/>
      <c r="V416" s="9"/>
      <c r="W416" s="9"/>
      <c r="X416" s="18"/>
      <c r="Y416" s="9"/>
      <c r="Z416" s="18"/>
      <c r="AA416" s="9"/>
      <c r="AB416" s="9"/>
      <c r="AC416" s="20">
        <v>7</v>
      </c>
      <c r="AD416" s="21" t="s">
        <v>737</v>
      </c>
      <c r="AE416" s="21" t="s">
        <v>39</v>
      </c>
      <c r="AF416" s="22">
        <v>100</v>
      </c>
      <c r="AG416" s="22">
        <v>50</v>
      </c>
      <c r="AH416" s="23">
        <v>43497</v>
      </c>
      <c r="AI416" s="23">
        <v>43707</v>
      </c>
      <c r="AJ416" s="32">
        <v>31600000</v>
      </c>
      <c r="AK416" s="33">
        <v>31500000</v>
      </c>
      <c r="AL416" s="26" t="s">
        <v>40</v>
      </c>
    </row>
    <row r="417" spans="1:39" ht="39" customHeight="1" x14ac:dyDescent="0.25">
      <c r="A417" s="233" t="s">
        <v>526</v>
      </c>
      <c r="B417" s="91" t="s">
        <v>95</v>
      </c>
      <c r="C417" s="91" t="s">
        <v>727</v>
      </c>
      <c r="D417" s="12">
        <v>267</v>
      </c>
      <c r="E417" s="91" t="s">
        <v>729</v>
      </c>
      <c r="F417" s="91" t="s">
        <v>730</v>
      </c>
      <c r="G417" s="14">
        <v>1</v>
      </c>
      <c r="H417" s="14" t="s">
        <v>37</v>
      </c>
      <c r="I417" s="14">
        <v>2</v>
      </c>
      <c r="J417" s="16"/>
      <c r="K417" s="19"/>
      <c r="L417" s="9">
        <v>0</v>
      </c>
      <c r="M417" s="9">
        <v>0</v>
      </c>
      <c r="N417" s="9">
        <v>0</v>
      </c>
      <c r="O417" s="18"/>
      <c r="P417" s="9">
        <v>0</v>
      </c>
      <c r="Q417" s="18"/>
      <c r="R417" s="9">
        <v>0</v>
      </c>
      <c r="S417" s="9">
        <v>0</v>
      </c>
      <c r="T417" s="19"/>
      <c r="U417" s="9"/>
      <c r="V417" s="9"/>
      <c r="W417" s="9"/>
      <c r="X417" s="18"/>
      <c r="Y417" s="9"/>
      <c r="Z417" s="18"/>
      <c r="AA417" s="9"/>
      <c r="AB417" s="9"/>
      <c r="AC417" s="20">
        <v>8</v>
      </c>
      <c r="AD417" s="21" t="s">
        <v>738</v>
      </c>
      <c r="AE417" s="21" t="s">
        <v>49</v>
      </c>
      <c r="AF417" s="22">
        <v>1</v>
      </c>
      <c r="AG417" s="22">
        <v>1</v>
      </c>
      <c r="AH417" s="23">
        <v>43497</v>
      </c>
      <c r="AI417" s="23">
        <v>43830</v>
      </c>
      <c r="AJ417" s="32">
        <v>20000000</v>
      </c>
      <c r="AK417" s="33">
        <v>19975700</v>
      </c>
      <c r="AL417" s="26" t="s">
        <v>40</v>
      </c>
    </row>
    <row r="418" spans="1:39" ht="39" customHeight="1" x14ac:dyDescent="0.25">
      <c r="A418" s="233" t="s">
        <v>526</v>
      </c>
      <c r="B418" s="91" t="s">
        <v>95</v>
      </c>
      <c r="C418" s="91" t="s">
        <v>727</v>
      </c>
      <c r="D418" s="12">
        <v>268</v>
      </c>
      <c r="E418" s="91" t="s">
        <v>739</v>
      </c>
      <c r="F418" s="91" t="s">
        <v>740</v>
      </c>
      <c r="G418" s="14" t="s">
        <v>176</v>
      </c>
      <c r="H418" s="14" t="s">
        <v>37</v>
      </c>
      <c r="I418" s="14">
        <v>8</v>
      </c>
      <c r="J418" s="16">
        <v>3</v>
      </c>
      <c r="K418" s="19">
        <f>+L418+M418+N418+P418+Q418+R418+S418</f>
        <v>0</v>
      </c>
      <c r="L418" s="9">
        <v>0</v>
      </c>
      <c r="M418" s="9">
        <v>0</v>
      </c>
      <c r="N418" s="9">
        <v>0</v>
      </c>
      <c r="O418" s="18"/>
      <c r="P418" s="9">
        <v>0</v>
      </c>
      <c r="Q418" s="18"/>
      <c r="R418" s="9">
        <v>0</v>
      </c>
      <c r="S418" s="9">
        <v>0</v>
      </c>
      <c r="T418" s="19">
        <f>+U418+V418+W418+Y418+Z418+AA418+AB418</f>
        <v>0</v>
      </c>
      <c r="U418" s="9"/>
      <c r="V418" s="9"/>
      <c r="W418" s="9"/>
      <c r="X418" s="18"/>
      <c r="Y418" s="9"/>
      <c r="Z418" s="18"/>
      <c r="AA418" s="9"/>
      <c r="AB418" s="9"/>
      <c r="AC418" s="20">
        <v>1</v>
      </c>
      <c r="AD418" s="21"/>
      <c r="AE418" s="21"/>
      <c r="AF418" s="22"/>
      <c r="AG418" s="22"/>
      <c r="AH418" s="23"/>
      <c r="AI418" s="23"/>
      <c r="AJ418" s="32"/>
      <c r="AK418" s="33"/>
      <c r="AL418" s="26" t="s">
        <v>40</v>
      </c>
    </row>
    <row r="419" spans="1:39" ht="39" customHeight="1" x14ac:dyDescent="0.25">
      <c r="A419" s="233" t="s">
        <v>526</v>
      </c>
      <c r="B419" s="91" t="s">
        <v>95</v>
      </c>
      <c r="C419" s="91" t="s">
        <v>727</v>
      </c>
      <c r="D419" s="12">
        <v>269</v>
      </c>
      <c r="E419" s="91" t="s">
        <v>741</v>
      </c>
      <c r="F419" s="91" t="s">
        <v>702</v>
      </c>
      <c r="G419" s="14" t="s">
        <v>176</v>
      </c>
      <c r="H419" s="14" t="s">
        <v>37</v>
      </c>
      <c r="I419" s="14">
        <v>4</v>
      </c>
      <c r="J419" s="16">
        <v>1</v>
      </c>
      <c r="K419" s="19">
        <f>+L419+M419+N419+P419+Q419+R419+S419</f>
        <v>0</v>
      </c>
      <c r="L419" s="9">
        <v>0</v>
      </c>
      <c r="M419" s="9">
        <v>0</v>
      </c>
      <c r="N419" s="9">
        <v>0</v>
      </c>
      <c r="O419" s="18"/>
      <c r="P419" s="9">
        <v>0</v>
      </c>
      <c r="Q419" s="18"/>
      <c r="R419" s="9">
        <v>0</v>
      </c>
      <c r="S419" s="9">
        <v>0</v>
      </c>
      <c r="T419" s="19">
        <f>+U419+V419+W419+Y419+Z419+AA419+AB419</f>
        <v>0</v>
      </c>
      <c r="U419" s="9"/>
      <c r="V419" s="9"/>
      <c r="W419" s="9"/>
      <c r="X419" s="18"/>
      <c r="Y419" s="9"/>
      <c r="Z419" s="18"/>
      <c r="AA419" s="9"/>
      <c r="AB419" s="9"/>
      <c r="AC419" s="20">
        <v>1</v>
      </c>
      <c r="AD419" s="21"/>
      <c r="AE419" s="21"/>
      <c r="AF419" s="22"/>
      <c r="AG419" s="22"/>
      <c r="AH419" s="23"/>
      <c r="AI419" s="23"/>
      <c r="AJ419" s="32"/>
      <c r="AK419" s="33"/>
      <c r="AL419" s="26" t="s">
        <v>40</v>
      </c>
    </row>
    <row r="420" spans="1:39" ht="39" customHeight="1" x14ac:dyDescent="0.25">
      <c r="A420" s="233" t="s">
        <v>526</v>
      </c>
      <c r="B420" s="91" t="s">
        <v>95</v>
      </c>
      <c r="C420" s="91" t="s">
        <v>727</v>
      </c>
      <c r="D420" s="12">
        <v>270</v>
      </c>
      <c r="E420" s="91" t="s">
        <v>742</v>
      </c>
      <c r="F420" s="91" t="s">
        <v>743</v>
      </c>
      <c r="G420" s="14">
        <v>0</v>
      </c>
      <c r="H420" s="14" t="s">
        <v>37</v>
      </c>
      <c r="I420" s="14">
        <v>1</v>
      </c>
      <c r="J420" s="16">
        <v>0.25</v>
      </c>
      <c r="K420" s="19">
        <f>+L420+M420+N420+P420+Q420+R420+S420</f>
        <v>0</v>
      </c>
      <c r="L420" s="9">
        <v>0</v>
      </c>
      <c r="M420" s="9">
        <v>0</v>
      </c>
      <c r="N420" s="9">
        <v>0</v>
      </c>
      <c r="O420" s="18"/>
      <c r="P420" s="9">
        <v>0</v>
      </c>
      <c r="Q420" s="18"/>
      <c r="R420" s="9">
        <v>0</v>
      </c>
      <c r="S420" s="9">
        <v>0</v>
      </c>
      <c r="T420" s="19">
        <f>+U420+V420+W420+Y420+Z420+AA420+AB420</f>
        <v>0</v>
      </c>
      <c r="U420" s="9"/>
      <c r="V420" s="9"/>
      <c r="W420" s="9"/>
      <c r="X420" s="18"/>
      <c r="Y420" s="9"/>
      <c r="Z420" s="18"/>
      <c r="AA420" s="9"/>
      <c r="AB420" s="9"/>
      <c r="AC420" s="20">
        <v>1</v>
      </c>
      <c r="AD420" s="21"/>
      <c r="AE420" s="21"/>
      <c r="AF420" s="22"/>
      <c r="AG420" s="22"/>
      <c r="AH420" s="23"/>
      <c r="AI420" s="23"/>
      <c r="AJ420" s="32"/>
      <c r="AK420" s="33"/>
      <c r="AL420" s="26" t="s">
        <v>40</v>
      </c>
    </row>
    <row r="421" spans="1:39" ht="39" customHeight="1" x14ac:dyDescent="0.25">
      <c r="A421" s="233" t="s">
        <v>526</v>
      </c>
      <c r="B421" s="91" t="s">
        <v>95</v>
      </c>
      <c r="C421" s="91" t="s">
        <v>727</v>
      </c>
      <c r="D421" s="12">
        <v>271</v>
      </c>
      <c r="E421" s="91" t="s">
        <v>744</v>
      </c>
      <c r="F421" s="91" t="s">
        <v>745</v>
      </c>
      <c r="G421" s="14">
        <v>0</v>
      </c>
      <c r="H421" s="14" t="s">
        <v>37</v>
      </c>
      <c r="I421" s="14">
        <v>1</v>
      </c>
      <c r="J421" s="16">
        <v>0</v>
      </c>
      <c r="K421" s="19">
        <f>+L421+M421+N421+P421+Q421+R421+S421</f>
        <v>0</v>
      </c>
      <c r="L421" s="9">
        <v>0</v>
      </c>
      <c r="M421" s="9">
        <v>0</v>
      </c>
      <c r="N421" s="9">
        <v>0</v>
      </c>
      <c r="O421" s="18"/>
      <c r="P421" s="9">
        <v>0</v>
      </c>
      <c r="Q421" s="18"/>
      <c r="R421" s="9">
        <v>0</v>
      </c>
      <c r="S421" s="9">
        <v>0</v>
      </c>
      <c r="T421" s="19">
        <f>+U421+V421+W421+Y421+Z421+AA421+AB421</f>
        <v>0</v>
      </c>
      <c r="U421" s="9"/>
      <c r="V421" s="9"/>
      <c r="W421" s="9"/>
      <c r="X421" s="18"/>
      <c r="Y421" s="9"/>
      <c r="Z421" s="18"/>
      <c r="AA421" s="9"/>
      <c r="AB421" s="9"/>
      <c r="AC421" s="20">
        <v>1</v>
      </c>
      <c r="AD421" s="21"/>
      <c r="AE421" s="21"/>
      <c r="AF421" s="22"/>
      <c r="AG421" s="22"/>
      <c r="AH421" s="23"/>
      <c r="AI421" s="23"/>
      <c r="AJ421" s="32"/>
      <c r="AK421" s="33"/>
      <c r="AL421" s="26" t="s">
        <v>40</v>
      </c>
    </row>
    <row r="422" spans="1:39" ht="39" customHeight="1" x14ac:dyDescent="0.25">
      <c r="A422" s="233" t="s">
        <v>526</v>
      </c>
      <c r="B422" s="91" t="s">
        <v>527</v>
      </c>
      <c r="C422" s="91" t="s">
        <v>727</v>
      </c>
      <c r="D422" s="12">
        <v>272</v>
      </c>
      <c r="E422" s="91" t="s">
        <v>746</v>
      </c>
      <c r="F422" s="91" t="s">
        <v>747</v>
      </c>
      <c r="G422" s="14">
        <v>40</v>
      </c>
      <c r="H422" s="14" t="s">
        <v>37</v>
      </c>
      <c r="I422" s="14">
        <v>3</v>
      </c>
      <c r="J422" s="16">
        <v>0</v>
      </c>
      <c r="K422" s="19">
        <f>+L422+M422+N422+P422+Q422+R422+S422</f>
        <v>70000000</v>
      </c>
      <c r="L422" s="9">
        <v>70000000</v>
      </c>
      <c r="M422" s="9">
        <v>0</v>
      </c>
      <c r="N422" s="9">
        <v>0</v>
      </c>
      <c r="O422" s="18"/>
      <c r="P422" s="9">
        <v>0</v>
      </c>
      <c r="Q422" s="18"/>
      <c r="R422" s="9">
        <v>0</v>
      </c>
      <c r="S422" s="9">
        <v>0</v>
      </c>
      <c r="T422" s="19">
        <f>+U422+V422+W422+Y422+Z422+AA422+AB422</f>
        <v>19908000</v>
      </c>
      <c r="U422" s="9">
        <v>19908000</v>
      </c>
      <c r="V422" s="9"/>
      <c r="W422" s="9"/>
      <c r="X422" s="18"/>
      <c r="Y422" s="9"/>
      <c r="Z422" s="18"/>
      <c r="AA422" s="9"/>
      <c r="AB422" s="9"/>
      <c r="AC422" s="20">
        <v>1</v>
      </c>
      <c r="AD422" s="157" t="s">
        <v>748</v>
      </c>
      <c r="AE422" s="157" t="s">
        <v>49</v>
      </c>
      <c r="AF422" s="158">
        <v>3</v>
      </c>
      <c r="AG422" s="158">
        <v>0</v>
      </c>
      <c r="AH422" s="159">
        <v>43497</v>
      </c>
      <c r="AI422" s="159">
        <v>43830</v>
      </c>
      <c r="AJ422" s="160">
        <v>50000000</v>
      </c>
      <c r="AK422" s="161"/>
      <c r="AL422" s="26" t="s">
        <v>40</v>
      </c>
    </row>
    <row r="423" spans="1:39" ht="39" customHeight="1" x14ac:dyDescent="0.25">
      <c r="A423" s="233" t="s">
        <v>526</v>
      </c>
      <c r="B423" s="91" t="s">
        <v>527</v>
      </c>
      <c r="C423" s="91" t="s">
        <v>727</v>
      </c>
      <c r="D423" s="12">
        <v>272</v>
      </c>
      <c r="E423" s="91" t="s">
        <v>746</v>
      </c>
      <c r="F423" s="91" t="s">
        <v>747</v>
      </c>
      <c r="G423" s="14">
        <v>40</v>
      </c>
      <c r="H423" s="14" t="s">
        <v>37</v>
      </c>
      <c r="I423" s="14">
        <v>3</v>
      </c>
      <c r="J423" s="16">
        <v>0</v>
      </c>
      <c r="K423" s="19"/>
      <c r="L423" s="9">
        <v>0</v>
      </c>
      <c r="M423" s="9">
        <v>0</v>
      </c>
      <c r="N423" s="9">
        <v>0</v>
      </c>
      <c r="O423" s="18"/>
      <c r="P423" s="9">
        <v>0</v>
      </c>
      <c r="Q423" s="18"/>
      <c r="R423" s="9">
        <v>0</v>
      </c>
      <c r="S423" s="9">
        <v>0</v>
      </c>
      <c r="T423" s="19"/>
      <c r="U423" s="9"/>
      <c r="V423" s="9"/>
      <c r="W423" s="9"/>
      <c r="X423" s="18"/>
      <c r="Y423" s="9"/>
      <c r="Z423" s="18"/>
      <c r="AA423" s="9"/>
      <c r="AB423" s="9"/>
      <c r="AC423" s="20">
        <v>2</v>
      </c>
      <c r="AD423" s="21" t="s">
        <v>749</v>
      </c>
      <c r="AE423" s="21" t="s">
        <v>39</v>
      </c>
      <c r="AF423" s="22">
        <v>100</v>
      </c>
      <c r="AG423" s="22">
        <v>20</v>
      </c>
      <c r="AH423" s="23">
        <v>43642</v>
      </c>
      <c r="AI423" s="23">
        <v>43807</v>
      </c>
      <c r="AJ423" s="32">
        <v>20000000</v>
      </c>
      <c r="AK423" s="33">
        <v>19908000</v>
      </c>
      <c r="AL423" s="26" t="s">
        <v>40</v>
      </c>
    </row>
    <row r="424" spans="1:39" ht="39" customHeight="1" x14ac:dyDescent="0.25">
      <c r="A424" s="233" t="s">
        <v>526</v>
      </c>
      <c r="B424" s="91" t="s">
        <v>95</v>
      </c>
      <c r="C424" s="91" t="s">
        <v>727</v>
      </c>
      <c r="D424" s="12">
        <v>273</v>
      </c>
      <c r="E424" s="91" t="s">
        <v>750</v>
      </c>
      <c r="F424" s="91" t="s">
        <v>751</v>
      </c>
      <c r="G424" s="14">
        <v>0</v>
      </c>
      <c r="H424" s="14" t="s">
        <v>37</v>
      </c>
      <c r="I424" s="14">
        <v>10</v>
      </c>
      <c r="J424" s="16">
        <v>4</v>
      </c>
      <c r="K424" s="19">
        <f t="shared" ref="K424:K432" si="33">+L424+M424+N424+P424+Q424+R424+S424</f>
        <v>0</v>
      </c>
      <c r="L424" s="9">
        <v>0</v>
      </c>
      <c r="M424" s="9">
        <v>0</v>
      </c>
      <c r="N424" s="9">
        <v>0</v>
      </c>
      <c r="O424" s="18"/>
      <c r="P424" s="9">
        <v>0</v>
      </c>
      <c r="Q424" s="18"/>
      <c r="R424" s="9">
        <v>0</v>
      </c>
      <c r="S424" s="9">
        <v>0</v>
      </c>
      <c r="T424" s="19">
        <f t="shared" ref="T424:T433" si="34">+U424+V424+W424+Y424+Z424+AA424+AB424</f>
        <v>0</v>
      </c>
      <c r="U424" s="9"/>
      <c r="V424" s="9"/>
      <c r="W424" s="9"/>
      <c r="X424" s="18"/>
      <c r="Y424" s="9"/>
      <c r="Z424" s="18"/>
      <c r="AA424" s="9"/>
      <c r="AB424" s="9"/>
      <c r="AC424" s="20">
        <v>1</v>
      </c>
      <c r="AD424" s="21"/>
      <c r="AE424" s="21"/>
      <c r="AF424" s="22"/>
      <c r="AG424" s="22"/>
      <c r="AH424" s="23"/>
      <c r="AI424" s="23"/>
      <c r="AJ424" s="32"/>
      <c r="AK424" s="33"/>
      <c r="AL424" s="26" t="s">
        <v>40</v>
      </c>
    </row>
    <row r="425" spans="1:39" ht="39" customHeight="1" thickBot="1" x14ac:dyDescent="0.3">
      <c r="A425" s="233" t="s">
        <v>526</v>
      </c>
      <c r="B425" s="91" t="s">
        <v>527</v>
      </c>
      <c r="C425" s="91" t="s">
        <v>752</v>
      </c>
      <c r="D425" s="12">
        <v>274</v>
      </c>
      <c r="E425" s="91" t="s">
        <v>753</v>
      </c>
      <c r="F425" s="91" t="s">
        <v>754</v>
      </c>
      <c r="G425" s="14">
        <v>0</v>
      </c>
      <c r="H425" s="14" t="s">
        <v>37</v>
      </c>
      <c r="I425" s="14">
        <v>1</v>
      </c>
      <c r="J425" s="16">
        <v>0</v>
      </c>
      <c r="K425" s="19">
        <f t="shared" si="33"/>
        <v>0</v>
      </c>
      <c r="L425" s="9">
        <v>0</v>
      </c>
      <c r="M425" s="9">
        <v>0</v>
      </c>
      <c r="N425" s="9">
        <v>0</v>
      </c>
      <c r="O425" s="18"/>
      <c r="P425" s="9">
        <v>0</v>
      </c>
      <c r="Q425" s="18"/>
      <c r="R425" s="9">
        <v>0</v>
      </c>
      <c r="S425" s="9">
        <v>0</v>
      </c>
      <c r="T425" s="19">
        <f t="shared" si="34"/>
        <v>0</v>
      </c>
      <c r="U425" s="9"/>
      <c r="V425" s="9"/>
      <c r="W425" s="9"/>
      <c r="X425" s="18"/>
      <c r="Y425" s="9"/>
      <c r="Z425" s="18"/>
      <c r="AA425" s="9"/>
      <c r="AB425" s="9"/>
      <c r="AC425" s="20">
        <v>1</v>
      </c>
      <c r="AD425" s="21"/>
      <c r="AE425" s="21"/>
      <c r="AF425" s="22"/>
      <c r="AG425" s="22"/>
      <c r="AH425" s="23"/>
      <c r="AI425" s="23"/>
      <c r="AJ425" s="32"/>
      <c r="AK425" s="33"/>
      <c r="AL425" s="26" t="s">
        <v>40</v>
      </c>
    </row>
    <row r="426" spans="1:39" ht="39" customHeight="1" x14ac:dyDescent="0.25">
      <c r="A426" s="233" t="s">
        <v>526</v>
      </c>
      <c r="B426" s="91" t="s">
        <v>95</v>
      </c>
      <c r="C426" s="91" t="s">
        <v>752</v>
      </c>
      <c r="D426" s="12">
        <v>275</v>
      </c>
      <c r="E426" s="91" t="s">
        <v>755</v>
      </c>
      <c r="F426" s="91" t="s">
        <v>756</v>
      </c>
      <c r="G426" s="14">
        <v>0</v>
      </c>
      <c r="H426" s="14" t="s">
        <v>37</v>
      </c>
      <c r="I426" s="14">
        <v>1</v>
      </c>
      <c r="J426" s="16">
        <v>0.25</v>
      </c>
      <c r="K426" s="19">
        <f t="shared" si="33"/>
        <v>0</v>
      </c>
      <c r="L426" s="9">
        <v>0</v>
      </c>
      <c r="M426" s="9">
        <v>0</v>
      </c>
      <c r="N426" s="9">
        <v>0</v>
      </c>
      <c r="O426" s="18"/>
      <c r="P426" s="9">
        <v>0</v>
      </c>
      <c r="Q426" s="18"/>
      <c r="R426" s="9">
        <v>0</v>
      </c>
      <c r="S426" s="9">
        <v>0</v>
      </c>
      <c r="T426" s="19">
        <f t="shared" si="34"/>
        <v>0</v>
      </c>
      <c r="U426" s="9"/>
      <c r="V426" s="9"/>
      <c r="W426" s="9"/>
      <c r="X426" s="18"/>
      <c r="Y426" s="9"/>
      <c r="Z426" s="18"/>
      <c r="AA426" s="9"/>
      <c r="AB426" s="9"/>
      <c r="AC426" s="20">
        <v>1</v>
      </c>
      <c r="AD426" s="21"/>
      <c r="AE426" s="21"/>
      <c r="AF426" s="22"/>
      <c r="AG426" s="22"/>
      <c r="AH426" s="23"/>
      <c r="AI426" s="23"/>
      <c r="AJ426" s="145"/>
      <c r="AK426" s="33"/>
      <c r="AL426" s="26" t="s">
        <v>40</v>
      </c>
      <c r="AM426" s="226"/>
    </row>
    <row r="427" spans="1:39" ht="39" customHeight="1" x14ac:dyDescent="0.25">
      <c r="A427" s="233" t="s">
        <v>526</v>
      </c>
      <c r="B427" s="91" t="s">
        <v>95</v>
      </c>
      <c r="C427" s="91" t="s">
        <v>752</v>
      </c>
      <c r="D427" s="12">
        <v>276</v>
      </c>
      <c r="E427" s="91" t="s">
        <v>757</v>
      </c>
      <c r="F427" s="91" t="s">
        <v>758</v>
      </c>
      <c r="G427" s="14">
        <v>0</v>
      </c>
      <c r="H427" s="14" t="s">
        <v>37</v>
      </c>
      <c r="I427" s="14">
        <v>1</v>
      </c>
      <c r="J427" s="16">
        <v>0.4</v>
      </c>
      <c r="K427" s="19">
        <f t="shared" si="33"/>
        <v>0</v>
      </c>
      <c r="L427" s="9">
        <v>0</v>
      </c>
      <c r="M427" s="9">
        <v>0</v>
      </c>
      <c r="N427" s="9">
        <v>0</v>
      </c>
      <c r="O427" s="18"/>
      <c r="P427" s="9">
        <v>0</v>
      </c>
      <c r="Q427" s="18"/>
      <c r="R427" s="9">
        <v>0</v>
      </c>
      <c r="S427" s="9">
        <v>0</v>
      </c>
      <c r="T427" s="19">
        <f t="shared" si="34"/>
        <v>0</v>
      </c>
      <c r="U427" s="9"/>
      <c r="V427" s="9"/>
      <c r="W427" s="9"/>
      <c r="X427" s="18"/>
      <c r="Y427" s="9"/>
      <c r="Z427" s="18"/>
      <c r="AA427" s="9"/>
      <c r="AB427" s="9"/>
      <c r="AC427" s="20">
        <v>1</v>
      </c>
      <c r="AD427" s="21"/>
      <c r="AE427" s="21"/>
      <c r="AF427" s="44"/>
      <c r="AG427" s="22"/>
      <c r="AH427" s="23"/>
      <c r="AI427" s="23"/>
      <c r="AJ427" s="32"/>
      <c r="AK427" s="33"/>
      <c r="AL427" s="26" t="s">
        <v>157</v>
      </c>
    </row>
    <row r="428" spans="1:39" ht="39" customHeight="1" x14ac:dyDescent="0.25">
      <c r="A428" s="233" t="s">
        <v>526</v>
      </c>
      <c r="B428" s="91" t="s">
        <v>95</v>
      </c>
      <c r="C428" s="91" t="s">
        <v>752</v>
      </c>
      <c r="D428" s="12">
        <v>277</v>
      </c>
      <c r="E428" s="91" t="s">
        <v>759</v>
      </c>
      <c r="F428" s="91" t="s">
        <v>760</v>
      </c>
      <c r="G428" s="14">
        <v>0</v>
      </c>
      <c r="H428" s="14" t="s">
        <v>37</v>
      </c>
      <c r="I428" s="14">
        <v>1</v>
      </c>
      <c r="J428" s="16">
        <v>0.25</v>
      </c>
      <c r="K428" s="19">
        <f t="shared" si="33"/>
        <v>0</v>
      </c>
      <c r="L428" s="9">
        <v>0</v>
      </c>
      <c r="M428" s="9">
        <v>0</v>
      </c>
      <c r="N428" s="9">
        <v>0</v>
      </c>
      <c r="O428" s="18"/>
      <c r="P428" s="9">
        <v>0</v>
      </c>
      <c r="Q428" s="18"/>
      <c r="R428" s="9">
        <v>0</v>
      </c>
      <c r="S428" s="9">
        <v>0</v>
      </c>
      <c r="T428" s="19">
        <f t="shared" si="34"/>
        <v>0</v>
      </c>
      <c r="U428" s="9"/>
      <c r="V428" s="9"/>
      <c r="W428" s="9"/>
      <c r="X428" s="18"/>
      <c r="Y428" s="9"/>
      <c r="Z428" s="18"/>
      <c r="AA428" s="9"/>
      <c r="AB428" s="9"/>
      <c r="AC428" s="20">
        <v>1</v>
      </c>
      <c r="AD428" s="21"/>
      <c r="AE428" s="21"/>
      <c r="AF428" s="22"/>
      <c r="AG428" s="22"/>
      <c r="AH428" s="23"/>
      <c r="AI428" s="23"/>
      <c r="AJ428" s="32"/>
      <c r="AK428" s="33"/>
      <c r="AL428" s="26" t="s">
        <v>40</v>
      </c>
    </row>
    <row r="429" spans="1:39" ht="39" customHeight="1" x14ac:dyDescent="0.25">
      <c r="A429" s="233" t="s">
        <v>526</v>
      </c>
      <c r="B429" s="91" t="s">
        <v>95</v>
      </c>
      <c r="C429" s="91" t="s">
        <v>752</v>
      </c>
      <c r="D429" s="12">
        <v>278</v>
      </c>
      <c r="E429" s="91" t="s">
        <v>761</v>
      </c>
      <c r="F429" s="91" t="s">
        <v>762</v>
      </c>
      <c r="G429" s="14">
        <v>0</v>
      </c>
      <c r="H429" s="14" t="s">
        <v>37</v>
      </c>
      <c r="I429" s="14">
        <v>12</v>
      </c>
      <c r="J429" s="16">
        <v>3</v>
      </c>
      <c r="K429" s="19">
        <f t="shared" si="33"/>
        <v>0</v>
      </c>
      <c r="L429" s="9">
        <v>0</v>
      </c>
      <c r="M429" s="9">
        <v>0</v>
      </c>
      <c r="N429" s="9">
        <v>0</v>
      </c>
      <c r="O429" s="18"/>
      <c r="P429" s="9">
        <v>0</v>
      </c>
      <c r="Q429" s="18"/>
      <c r="R429" s="9">
        <v>0</v>
      </c>
      <c r="S429" s="9">
        <v>0</v>
      </c>
      <c r="T429" s="19">
        <f t="shared" si="34"/>
        <v>0</v>
      </c>
      <c r="U429" s="9"/>
      <c r="V429" s="9"/>
      <c r="W429" s="9"/>
      <c r="X429" s="18"/>
      <c r="Y429" s="9"/>
      <c r="Z429" s="18"/>
      <c r="AA429" s="9"/>
      <c r="AB429" s="9"/>
      <c r="AC429" s="20">
        <v>1</v>
      </c>
      <c r="AD429" s="21"/>
      <c r="AE429" s="21"/>
      <c r="AF429" s="22"/>
      <c r="AG429" s="22"/>
      <c r="AH429" s="23"/>
      <c r="AI429" s="23"/>
      <c r="AJ429" s="32"/>
      <c r="AK429" s="33"/>
      <c r="AL429" s="26" t="s">
        <v>40</v>
      </c>
    </row>
    <row r="430" spans="1:39" ht="39" customHeight="1" x14ac:dyDescent="0.25">
      <c r="A430" s="233" t="s">
        <v>526</v>
      </c>
      <c r="B430" s="91" t="s">
        <v>95</v>
      </c>
      <c r="C430" s="91" t="s">
        <v>752</v>
      </c>
      <c r="D430" s="12">
        <v>279</v>
      </c>
      <c r="E430" s="91" t="s">
        <v>763</v>
      </c>
      <c r="F430" s="91" t="s">
        <v>764</v>
      </c>
      <c r="G430" s="14">
        <v>0</v>
      </c>
      <c r="H430" s="14" t="s">
        <v>37</v>
      </c>
      <c r="I430" s="14">
        <v>8</v>
      </c>
      <c r="J430" s="16">
        <v>4</v>
      </c>
      <c r="K430" s="19">
        <f t="shared" si="33"/>
        <v>0</v>
      </c>
      <c r="L430" s="9">
        <v>0</v>
      </c>
      <c r="M430" s="9">
        <v>0</v>
      </c>
      <c r="N430" s="9">
        <v>0</v>
      </c>
      <c r="O430" s="18"/>
      <c r="P430" s="9">
        <v>0</v>
      </c>
      <c r="Q430" s="18"/>
      <c r="R430" s="9">
        <v>0</v>
      </c>
      <c r="S430" s="9">
        <v>0</v>
      </c>
      <c r="T430" s="19">
        <f t="shared" si="34"/>
        <v>0</v>
      </c>
      <c r="U430" s="9"/>
      <c r="V430" s="9"/>
      <c r="W430" s="9"/>
      <c r="X430" s="18"/>
      <c r="Y430" s="9"/>
      <c r="Z430" s="18"/>
      <c r="AA430" s="9"/>
      <c r="AB430" s="9"/>
      <c r="AC430" s="20">
        <v>1</v>
      </c>
      <c r="AD430" s="21"/>
      <c r="AE430" s="21"/>
      <c r="AF430" s="22"/>
      <c r="AG430" s="22"/>
      <c r="AH430" s="23"/>
      <c r="AI430" s="23"/>
      <c r="AJ430" s="32"/>
      <c r="AK430" s="33"/>
      <c r="AL430" s="26" t="s">
        <v>40</v>
      </c>
    </row>
    <row r="431" spans="1:39" ht="39" customHeight="1" x14ac:dyDescent="0.25">
      <c r="A431" s="233" t="s">
        <v>526</v>
      </c>
      <c r="B431" s="91" t="s">
        <v>606</v>
      </c>
      <c r="C431" s="91" t="s">
        <v>752</v>
      </c>
      <c r="D431" s="12">
        <v>280</v>
      </c>
      <c r="E431" s="91" t="s">
        <v>765</v>
      </c>
      <c r="F431" s="91" t="s">
        <v>766</v>
      </c>
      <c r="G431" s="14">
        <v>0</v>
      </c>
      <c r="H431" s="14" t="s">
        <v>37</v>
      </c>
      <c r="I431" s="14">
        <v>1</v>
      </c>
      <c r="J431" s="16">
        <v>0.35</v>
      </c>
      <c r="K431" s="19">
        <f t="shared" si="33"/>
        <v>0</v>
      </c>
      <c r="L431" s="9">
        <v>0</v>
      </c>
      <c r="M431" s="9">
        <v>0</v>
      </c>
      <c r="N431" s="9">
        <v>0</v>
      </c>
      <c r="O431" s="18"/>
      <c r="P431" s="9">
        <v>0</v>
      </c>
      <c r="Q431" s="18"/>
      <c r="R431" s="9">
        <v>0</v>
      </c>
      <c r="S431" s="9">
        <v>0</v>
      </c>
      <c r="T431" s="19">
        <f t="shared" si="34"/>
        <v>0</v>
      </c>
      <c r="U431" s="9"/>
      <c r="V431" s="9"/>
      <c r="W431" s="9"/>
      <c r="X431" s="18"/>
      <c r="Y431" s="9"/>
      <c r="Z431" s="18"/>
      <c r="AA431" s="9"/>
      <c r="AB431" s="9"/>
      <c r="AC431" s="20">
        <v>1</v>
      </c>
      <c r="AD431" s="21"/>
      <c r="AE431" s="21"/>
      <c r="AF431" s="22"/>
      <c r="AG431" s="22"/>
      <c r="AH431" s="23"/>
      <c r="AI431" s="23"/>
      <c r="AJ431" s="32"/>
      <c r="AK431" s="33"/>
      <c r="AL431" s="26" t="s">
        <v>40</v>
      </c>
    </row>
    <row r="432" spans="1:39" ht="39" customHeight="1" x14ac:dyDescent="0.25">
      <c r="A432" s="233" t="s">
        <v>526</v>
      </c>
      <c r="B432" s="91" t="s">
        <v>95</v>
      </c>
      <c r="C432" s="91" t="s">
        <v>752</v>
      </c>
      <c r="D432" s="12">
        <v>281</v>
      </c>
      <c r="E432" s="91" t="s">
        <v>767</v>
      </c>
      <c r="F432" s="91" t="s">
        <v>768</v>
      </c>
      <c r="G432" s="14">
        <v>0</v>
      </c>
      <c r="H432" s="14" t="s">
        <v>43</v>
      </c>
      <c r="I432" s="14">
        <v>1</v>
      </c>
      <c r="J432" s="16">
        <v>1</v>
      </c>
      <c r="K432" s="162">
        <f t="shared" si="33"/>
        <v>187896500</v>
      </c>
      <c r="L432" s="9">
        <v>187896500</v>
      </c>
      <c r="M432" s="9">
        <v>0</v>
      </c>
      <c r="N432" s="9">
        <v>0</v>
      </c>
      <c r="O432" s="9">
        <v>0</v>
      </c>
      <c r="P432" s="9">
        <v>0</v>
      </c>
      <c r="Q432" s="9">
        <v>0</v>
      </c>
      <c r="R432" s="9">
        <v>0</v>
      </c>
      <c r="S432" s="9">
        <v>0</v>
      </c>
      <c r="T432" s="19">
        <f t="shared" si="34"/>
        <v>84605333</v>
      </c>
      <c r="U432" s="141">
        <v>84605333</v>
      </c>
      <c r="V432" s="141"/>
      <c r="W432" s="141"/>
      <c r="X432" s="141"/>
      <c r="Y432" s="141"/>
      <c r="Z432" s="141"/>
      <c r="AA432" s="141"/>
      <c r="AB432" s="141"/>
      <c r="AC432" s="20">
        <v>1</v>
      </c>
      <c r="AD432" s="21" t="s">
        <v>769</v>
      </c>
      <c r="AE432" s="21" t="s">
        <v>39</v>
      </c>
      <c r="AF432" s="110">
        <v>1</v>
      </c>
      <c r="AG432" s="22">
        <v>50</v>
      </c>
      <c r="AH432" s="23">
        <v>43486</v>
      </c>
      <c r="AI432" s="23">
        <v>43814</v>
      </c>
      <c r="AJ432" s="32">
        <v>27500000</v>
      </c>
      <c r="AK432" s="33">
        <v>25833333</v>
      </c>
      <c r="AL432" s="26" t="s">
        <v>157</v>
      </c>
    </row>
    <row r="433" spans="1:38" ht="39" customHeight="1" x14ac:dyDescent="0.25">
      <c r="A433" s="233" t="s">
        <v>526</v>
      </c>
      <c r="B433" s="91" t="s">
        <v>95</v>
      </c>
      <c r="C433" s="91" t="s">
        <v>752</v>
      </c>
      <c r="D433" s="12">
        <v>281</v>
      </c>
      <c r="E433" s="91" t="s">
        <v>767</v>
      </c>
      <c r="F433" s="91" t="s">
        <v>768</v>
      </c>
      <c r="G433" s="14">
        <v>0</v>
      </c>
      <c r="H433" s="14" t="s">
        <v>43</v>
      </c>
      <c r="I433" s="14">
        <v>1</v>
      </c>
      <c r="J433" s="16">
        <v>1</v>
      </c>
      <c r="K433" s="19"/>
      <c r="L433" s="9">
        <v>45000000</v>
      </c>
      <c r="M433" s="9">
        <v>0</v>
      </c>
      <c r="N433" s="9">
        <v>0</v>
      </c>
      <c r="O433" s="18"/>
      <c r="P433" s="9">
        <v>0</v>
      </c>
      <c r="Q433" s="18"/>
      <c r="R433" s="9">
        <v>0</v>
      </c>
      <c r="S433" s="9">
        <v>0</v>
      </c>
      <c r="T433" s="19">
        <f t="shared" si="34"/>
        <v>0</v>
      </c>
      <c r="U433" s="9"/>
      <c r="V433" s="9"/>
      <c r="W433" s="9"/>
      <c r="X433" s="18"/>
      <c r="Y433" s="9"/>
      <c r="Z433" s="18"/>
      <c r="AA433" s="9"/>
      <c r="AB433" s="9"/>
      <c r="AC433" s="20">
        <v>1</v>
      </c>
      <c r="AD433" s="21"/>
      <c r="AE433" s="21"/>
      <c r="AF433" s="110"/>
      <c r="AG433" s="22"/>
      <c r="AH433" s="23"/>
      <c r="AI433" s="23"/>
      <c r="AJ433" s="32"/>
      <c r="AK433" s="33"/>
      <c r="AL433" s="26" t="s">
        <v>157</v>
      </c>
    </row>
    <row r="434" spans="1:38" ht="39" customHeight="1" x14ac:dyDescent="0.25">
      <c r="A434" s="233" t="s">
        <v>526</v>
      </c>
      <c r="B434" s="91" t="s">
        <v>95</v>
      </c>
      <c r="C434" s="91" t="s">
        <v>752</v>
      </c>
      <c r="D434" s="12">
        <v>281</v>
      </c>
      <c r="E434" s="91" t="s">
        <v>767</v>
      </c>
      <c r="F434" s="91" t="s">
        <v>768</v>
      </c>
      <c r="G434" s="14">
        <v>0</v>
      </c>
      <c r="H434" s="14" t="s">
        <v>43</v>
      </c>
      <c r="I434" s="14">
        <v>1</v>
      </c>
      <c r="J434" s="16">
        <v>1</v>
      </c>
      <c r="K434" s="19"/>
      <c r="L434" s="9">
        <v>0</v>
      </c>
      <c r="M434" s="9">
        <v>0</v>
      </c>
      <c r="N434" s="9">
        <v>0</v>
      </c>
      <c r="O434" s="18"/>
      <c r="P434" s="9">
        <v>0</v>
      </c>
      <c r="Q434" s="18"/>
      <c r="R434" s="9">
        <v>0</v>
      </c>
      <c r="S434" s="9">
        <v>0</v>
      </c>
      <c r="T434" s="19"/>
      <c r="U434" s="9"/>
      <c r="V434" s="9"/>
      <c r="W434" s="9"/>
      <c r="X434" s="18"/>
      <c r="Y434" s="9"/>
      <c r="Z434" s="18"/>
      <c r="AA434" s="9"/>
      <c r="AB434" s="9"/>
      <c r="AC434" s="20">
        <v>2</v>
      </c>
      <c r="AD434" s="21" t="s">
        <v>770</v>
      </c>
      <c r="AE434" s="21" t="s">
        <v>771</v>
      </c>
      <c r="AF434" s="53">
        <v>1</v>
      </c>
      <c r="AG434" s="22">
        <v>1</v>
      </c>
      <c r="AH434" s="23">
        <v>43525</v>
      </c>
      <c r="AI434" s="23">
        <v>43830</v>
      </c>
      <c r="AJ434" s="32">
        <v>18000000</v>
      </c>
      <c r="AK434" s="33">
        <v>19772000</v>
      </c>
      <c r="AL434" s="26" t="s">
        <v>157</v>
      </c>
    </row>
    <row r="435" spans="1:38" ht="39" customHeight="1" x14ac:dyDescent="0.25">
      <c r="A435" s="233" t="s">
        <v>526</v>
      </c>
      <c r="B435" s="91" t="s">
        <v>95</v>
      </c>
      <c r="C435" s="91" t="s">
        <v>752</v>
      </c>
      <c r="D435" s="12">
        <v>281</v>
      </c>
      <c r="E435" s="91" t="s">
        <v>767</v>
      </c>
      <c r="F435" s="91" t="s">
        <v>768</v>
      </c>
      <c r="G435" s="14">
        <v>0</v>
      </c>
      <c r="H435" s="14" t="s">
        <v>43</v>
      </c>
      <c r="I435" s="14">
        <v>1</v>
      </c>
      <c r="J435" s="16">
        <v>1</v>
      </c>
      <c r="K435" s="19"/>
      <c r="L435" s="9">
        <v>0</v>
      </c>
      <c r="M435" s="9">
        <v>0</v>
      </c>
      <c r="N435" s="9">
        <v>0</v>
      </c>
      <c r="O435" s="18"/>
      <c r="P435" s="9">
        <v>0</v>
      </c>
      <c r="Q435" s="18"/>
      <c r="R435" s="9">
        <v>0</v>
      </c>
      <c r="S435" s="9">
        <v>0</v>
      </c>
      <c r="T435" s="19"/>
      <c r="U435" s="9"/>
      <c r="V435" s="9"/>
      <c r="W435" s="9"/>
      <c r="X435" s="18"/>
      <c r="Y435" s="9"/>
      <c r="Z435" s="18"/>
      <c r="AA435" s="9"/>
      <c r="AB435" s="9"/>
      <c r="AC435" s="20">
        <v>4</v>
      </c>
      <c r="AD435" s="21" t="s">
        <v>772</v>
      </c>
      <c r="AE435" s="21" t="s">
        <v>39</v>
      </c>
      <c r="AF435" s="110">
        <v>1</v>
      </c>
      <c r="AG435" s="22">
        <v>50</v>
      </c>
      <c r="AH435" s="23">
        <v>32</v>
      </c>
      <c r="AI435" s="23">
        <v>43814</v>
      </c>
      <c r="AJ435" s="32">
        <v>40000000</v>
      </c>
      <c r="AK435" s="33">
        <v>39000000</v>
      </c>
      <c r="AL435" s="26" t="s">
        <v>157</v>
      </c>
    </row>
    <row r="436" spans="1:38" ht="39" customHeight="1" x14ac:dyDescent="0.25">
      <c r="A436" s="233" t="s">
        <v>526</v>
      </c>
      <c r="B436" s="91" t="s">
        <v>95</v>
      </c>
      <c r="C436" s="91" t="s">
        <v>752</v>
      </c>
      <c r="D436" s="12">
        <v>281</v>
      </c>
      <c r="E436" s="91" t="s">
        <v>767</v>
      </c>
      <c r="F436" s="91" t="s">
        <v>768</v>
      </c>
      <c r="G436" s="14">
        <v>0</v>
      </c>
      <c r="H436" s="14" t="s">
        <v>43</v>
      </c>
      <c r="I436" s="14">
        <v>1</v>
      </c>
      <c r="J436" s="16">
        <v>1</v>
      </c>
      <c r="K436" s="19"/>
      <c r="L436" s="9">
        <v>0</v>
      </c>
      <c r="M436" s="9">
        <v>0</v>
      </c>
      <c r="N436" s="9">
        <v>0</v>
      </c>
      <c r="O436" s="18"/>
      <c r="P436" s="9">
        <v>0</v>
      </c>
      <c r="Q436" s="18"/>
      <c r="R436" s="9">
        <v>0</v>
      </c>
      <c r="S436" s="9">
        <v>0</v>
      </c>
      <c r="T436" s="19"/>
      <c r="U436" s="9"/>
      <c r="V436" s="9"/>
      <c r="W436" s="9"/>
      <c r="X436" s="18"/>
      <c r="Y436" s="9"/>
      <c r="Z436" s="18"/>
      <c r="AA436" s="9"/>
      <c r="AB436" s="9"/>
      <c r="AC436" s="20">
        <v>6</v>
      </c>
      <c r="AD436" s="21" t="s">
        <v>773</v>
      </c>
      <c r="AE436" s="21" t="s">
        <v>268</v>
      </c>
      <c r="AF436" s="110">
        <v>1</v>
      </c>
      <c r="AG436" s="22">
        <v>100</v>
      </c>
      <c r="AH436" s="23">
        <v>43544</v>
      </c>
      <c r="AI436" s="23">
        <v>43554</v>
      </c>
      <c r="AJ436" s="32">
        <v>19800000</v>
      </c>
      <c r="AK436" s="33"/>
      <c r="AL436" s="26" t="s">
        <v>157</v>
      </c>
    </row>
    <row r="437" spans="1:38" ht="39" customHeight="1" x14ac:dyDescent="0.25">
      <c r="A437" s="233" t="s">
        <v>526</v>
      </c>
      <c r="B437" s="91" t="s">
        <v>95</v>
      </c>
      <c r="C437" s="91" t="s">
        <v>752</v>
      </c>
      <c r="D437" s="12">
        <v>281</v>
      </c>
      <c r="E437" s="91" t="s">
        <v>767</v>
      </c>
      <c r="F437" s="91" t="s">
        <v>768</v>
      </c>
      <c r="G437" s="14">
        <v>0</v>
      </c>
      <c r="H437" s="14" t="s">
        <v>43</v>
      </c>
      <c r="I437" s="14">
        <v>1</v>
      </c>
      <c r="J437" s="16">
        <v>1</v>
      </c>
      <c r="K437" s="19"/>
      <c r="L437" s="9">
        <v>0</v>
      </c>
      <c r="M437" s="9">
        <v>0</v>
      </c>
      <c r="N437" s="9">
        <v>0</v>
      </c>
      <c r="O437" s="18"/>
      <c r="P437" s="9">
        <v>0</v>
      </c>
      <c r="Q437" s="18"/>
      <c r="R437" s="9">
        <v>0</v>
      </c>
      <c r="S437" s="9">
        <v>0</v>
      </c>
      <c r="T437" s="19"/>
      <c r="U437" s="9"/>
      <c r="V437" s="9"/>
      <c r="W437" s="9"/>
      <c r="X437" s="18"/>
      <c r="Y437" s="9"/>
      <c r="Z437" s="18"/>
      <c r="AA437" s="9"/>
      <c r="AB437" s="9"/>
      <c r="AC437" s="20">
        <v>7</v>
      </c>
      <c r="AD437" s="21" t="s">
        <v>269</v>
      </c>
      <c r="AE437" s="21"/>
      <c r="AF437" s="110"/>
      <c r="AG437" s="22"/>
      <c r="AH437" s="23"/>
      <c r="AI437" s="23"/>
      <c r="AJ437" s="44">
        <v>82596500</v>
      </c>
      <c r="AK437" s="33"/>
      <c r="AL437" s="26" t="s">
        <v>157</v>
      </c>
    </row>
    <row r="438" spans="1:38" ht="39" customHeight="1" x14ac:dyDescent="0.25">
      <c r="A438" s="233" t="s">
        <v>526</v>
      </c>
      <c r="B438" s="91" t="s">
        <v>95</v>
      </c>
      <c r="C438" s="91" t="s">
        <v>752</v>
      </c>
      <c r="D438" s="12">
        <v>282</v>
      </c>
      <c r="E438" s="82" t="s">
        <v>774</v>
      </c>
      <c r="F438" s="91" t="s">
        <v>775</v>
      </c>
      <c r="G438" s="14">
        <v>0</v>
      </c>
      <c r="H438" s="14" t="s">
        <v>37</v>
      </c>
      <c r="I438" s="14">
        <v>8</v>
      </c>
      <c r="J438" s="16">
        <v>2</v>
      </c>
      <c r="K438" s="19">
        <f>+L438+M438+N438+P438+Q438+R438+S438</f>
        <v>0</v>
      </c>
      <c r="L438" s="9">
        <v>0</v>
      </c>
      <c r="M438" s="9">
        <v>0</v>
      </c>
      <c r="N438" s="9">
        <v>0</v>
      </c>
      <c r="O438" s="18"/>
      <c r="P438" s="9">
        <v>0</v>
      </c>
      <c r="Q438" s="18"/>
      <c r="R438" s="9">
        <v>0</v>
      </c>
      <c r="S438" s="9">
        <v>0</v>
      </c>
      <c r="T438" s="19">
        <f>+U438+V438+W438+Y438+Z438+AA438+AB438</f>
        <v>0</v>
      </c>
      <c r="U438" s="9"/>
      <c r="V438" s="9"/>
      <c r="W438" s="9"/>
      <c r="X438" s="18"/>
      <c r="Y438" s="9"/>
      <c r="Z438" s="18"/>
      <c r="AA438" s="9"/>
      <c r="AB438" s="9"/>
      <c r="AC438" s="20">
        <v>1</v>
      </c>
      <c r="AD438" s="21"/>
      <c r="AE438" s="21"/>
      <c r="AF438" s="22"/>
      <c r="AG438" s="22"/>
      <c r="AH438" s="23"/>
      <c r="AI438" s="23"/>
      <c r="AJ438" s="32"/>
      <c r="AK438" s="33"/>
      <c r="AL438" s="26" t="s">
        <v>40</v>
      </c>
    </row>
    <row r="439" spans="1:38" ht="39" customHeight="1" x14ac:dyDescent="0.25">
      <c r="A439" s="233" t="s">
        <v>526</v>
      </c>
      <c r="B439" s="91" t="s">
        <v>527</v>
      </c>
      <c r="C439" s="91" t="s">
        <v>776</v>
      </c>
      <c r="D439" s="12">
        <v>293</v>
      </c>
      <c r="E439" s="91" t="s">
        <v>777</v>
      </c>
      <c r="F439" s="91" t="s">
        <v>778</v>
      </c>
      <c r="G439" s="14">
        <v>1</v>
      </c>
      <c r="H439" s="14" t="s">
        <v>37</v>
      </c>
      <c r="I439" s="14">
        <v>1</v>
      </c>
      <c r="J439" s="16">
        <v>0.5</v>
      </c>
      <c r="K439" s="19">
        <f>+L439+M439+N439+P439+Q439+R439+S439</f>
        <v>0</v>
      </c>
      <c r="L439" s="9">
        <v>0</v>
      </c>
      <c r="M439" s="9">
        <v>0</v>
      </c>
      <c r="N439" s="9">
        <v>0</v>
      </c>
      <c r="O439" s="18"/>
      <c r="P439" s="9">
        <v>0</v>
      </c>
      <c r="Q439" s="18"/>
      <c r="R439" s="9">
        <v>0</v>
      </c>
      <c r="S439" s="9">
        <v>0</v>
      </c>
      <c r="T439" s="19">
        <f>+U439+V439+W439+Y439+Z439+AA439+AB439</f>
        <v>0</v>
      </c>
      <c r="U439" s="9"/>
      <c r="V439" s="9"/>
      <c r="W439" s="9"/>
      <c r="X439" s="18"/>
      <c r="Y439" s="9"/>
      <c r="Z439" s="18"/>
      <c r="AA439" s="9"/>
      <c r="AB439" s="9"/>
      <c r="AC439" s="20">
        <v>1</v>
      </c>
      <c r="AD439" s="21"/>
      <c r="AE439" s="21"/>
      <c r="AF439" s="22"/>
      <c r="AG439" s="22"/>
      <c r="AH439" s="23"/>
      <c r="AI439" s="23"/>
      <c r="AJ439" s="32"/>
      <c r="AK439" s="33"/>
      <c r="AL439" s="26" t="s">
        <v>40</v>
      </c>
    </row>
    <row r="440" spans="1:38" ht="39" customHeight="1" x14ac:dyDescent="0.25">
      <c r="A440" s="237" t="s">
        <v>779</v>
      </c>
      <c r="B440" s="13" t="s">
        <v>684</v>
      </c>
      <c r="C440" s="91" t="s">
        <v>780</v>
      </c>
      <c r="D440" s="12">
        <v>298</v>
      </c>
      <c r="E440" s="163" t="s">
        <v>781</v>
      </c>
      <c r="F440" s="163" t="s">
        <v>782</v>
      </c>
      <c r="G440" s="14">
        <v>0</v>
      </c>
      <c r="H440" s="14" t="s">
        <v>37</v>
      </c>
      <c r="I440" s="14">
        <v>1</v>
      </c>
      <c r="J440" s="16">
        <v>0.25</v>
      </c>
      <c r="K440" s="19">
        <f t="shared" si="22"/>
        <v>0</v>
      </c>
      <c r="L440" s="9">
        <v>0</v>
      </c>
      <c r="M440" s="9">
        <v>0</v>
      </c>
      <c r="N440" s="9">
        <v>0</v>
      </c>
      <c r="O440" s="18"/>
      <c r="P440" s="9">
        <v>0</v>
      </c>
      <c r="Q440" s="18"/>
      <c r="R440" s="9">
        <v>0</v>
      </c>
      <c r="S440" s="9">
        <v>0</v>
      </c>
      <c r="T440" s="19">
        <f t="shared" si="28"/>
        <v>0</v>
      </c>
      <c r="U440" s="9"/>
      <c r="V440" s="9"/>
      <c r="W440" s="9"/>
      <c r="X440" s="18"/>
      <c r="Y440" s="9"/>
      <c r="Z440" s="18"/>
      <c r="AA440" s="9"/>
      <c r="AB440" s="9"/>
      <c r="AC440" s="20">
        <v>1</v>
      </c>
      <c r="AD440" s="21"/>
      <c r="AE440" s="21"/>
      <c r="AF440" s="22"/>
      <c r="AG440" s="22"/>
      <c r="AH440" s="23"/>
      <c r="AI440" s="23"/>
      <c r="AJ440" s="32"/>
      <c r="AK440" s="33"/>
      <c r="AL440" s="26" t="s">
        <v>420</v>
      </c>
    </row>
    <row r="441" spans="1:38" ht="39" customHeight="1" x14ac:dyDescent="0.25">
      <c r="A441" s="237" t="s">
        <v>779</v>
      </c>
      <c r="B441" s="13" t="s">
        <v>684</v>
      </c>
      <c r="C441" s="91" t="s">
        <v>780</v>
      </c>
      <c r="D441" s="12">
        <v>298</v>
      </c>
      <c r="E441" s="163" t="s">
        <v>781</v>
      </c>
      <c r="F441" s="163" t="s">
        <v>782</v>
      </c>
      <c r="G441" s="14">
        <v>0</v>
      </c>
      <c r="H441" s="14" t="s">
        <v>37</v>
      </c>
      <c r="I441" s="14">
        <v>1</v>
      </c>
      <c r="J441" s="16">
        <v>0.25</v>
      </c>
      <c r="K441" s="19">
        <f t="shared" si="22"/>
        <v>0</v>
      </c>
      <c r="L441" s="9">
        <v>0</v>
      </c>
      <c r="M441" s="9">
        <v>0</v>
      </c>
      <c r="N441" s="9">
        <v>0</v>
      </c>
      <c r="O441" s="18"/>
      <c r="P441" s="9">
        <v>0</v>
      </c>
      <c r="Q441" s="18"/>
      <c r="R441" s="9">
        <v>0</v>
      </c>
      <c r="S441" s="9">
        <v>0</v>
      </c>
      <c r="T441" s="19">
        <f t="shared" si="28"/>
        <v>0</v>
      </c>
      <c r="U441" s="9"/>
      <c r="V441" s="9"/>
      <c r="W441" s="9"/>
      <c r="X441" s="18"/>
      <c r="Y441" s="9"/>
      <c r="Z441" s="18"/>
      <c r="AA441" s="9"/>
      <c r="AB441" s="9"/>
      <c r="AC441" s="20">
        <v>2</v>
      </c>
      <c r="AD441" s="21"/>
      <c r="AE441" s="21"/>
      <c r="AF441" s="22"/>
      <c r="AG441" s="22"/>
      <c r="AH441" s="23"/>
      <c r="AI441" s="23"/>
      <c r="AJ441" s="32"/>
      <c r="AK441" s="33"/>
      <c r="AL441" s="26" t="s">
        <v>420</v>
      </c>
    </row>
    <row r="442" spans="1:38" ht="39" customHeight="1" x14ac:dyDescent="0.25">
      <c r="A442" s="237" t="s">
        <v>779</v>
      </c>
      <c r="B442" s="13" t="s">
        <v>684</v>
      </c>
      <c r="C442" s="91" t="s">
        <v>780</v>
      </c>
      <c r="D442" s="12">
        <v>298</v>
      </c>
      <c r="E442" s="163" t="s">
        <v>781</v>
      </c>
      <c r="F442" s="163" t="s">
        <v>782</v>
      </c>
      <c r="G442" s="14">
        <v>0</v>
      </c>
      <c r="H442" s="14" t="s">
        <v>37</v>
      </c>
      <c r="I442" s="14">
        <v>1</v>
      </c>
      <c r="J442" s="16">
        <v>0.25</v>
      </c>
      <c r="K442" s="19">
        <f t="shared" si="22"/>
        <v>0</v>
      </c>
      <c r="L442" s="9">
        <v>0</v>
      </c>
      <c r="M442" s="9">
        <v>0</v>
      </c>
      <c r="N442" s="9">
        <v>0</v>
      </c>
      <c r="O442" s="18"/>
      <c r="P442" s="9">
        <v>0</v>
      </c>
      <c r="Q442" s="18"/>
      <c r="R442" s="9">
        <v>0</v>
      </c>
      <c r="S442" s="9">
        <v>0</v>
      </c>
      <c r="T442" s="19">
        <f t="shared" si="28"/>
        <v>0</v>
      </c>
      <c r="U442" s="9"/>
      <c r="V442" s="9"/>
      <c r="W442" s="9"/>
      <c r="X442" s="18"/>
      <c r="Y442" s="9"/>
      <c r="Z442" s="18"/>
      <c r="AA442" s="9"/>
      <c r="AB442" s="9"/>
      <c r="AC442" s="20">
        <v>3</v>
      </c>
      <c r="AD442" s="21"/>
      <c r="AE442" s="21"/>
      <c r="AF442" s="22"/>
      <c r="AG442" s="22"/>
      <c r="AH442" s="23"/>
      <c r="AI442" s="23"/>
      <c r="AJ442" s="32"/>
      <c r="AK442" s="33"/>
      <c r="AL442" s="26" t="s">
        <v>420</v>
      </c>
    </row>
    <row r="443" spans="1:38" ht="39" customHeight="1" x14ac:dyDescent="0.25">
      <c r="A443" s="237" t="s">
        <v>779</v>
      </c>
      <c r="B443" s="13" t="s">
        <v>684</v>
      </c>
      <c r="C443" s="91" t="s">
        <v>780</v>
      </c>
      <c r="D443" s="12">
        <v>298</v>
      </c>
      <c r="E443" s="163" t="s">
        <v>781</v>
      </c>
      <c r="F443" s="163" t="s">
        <v>782</v>
      </c>
      <c r="G443" s="14">
        <v>0</v>
      </c>
      <c r="H443" s="14" t="s">
        <v>37</v>
      </c>
      <c r="I443" s="14">
        <v>1</v>
      </c>
      <c r="J443" s="16">
        <v>0.25</v>
      </c>
      <c r="K443" s="19">
        <f t="shared" ref="K443:K507" si="35">+L443+M443+N443+P443+Q443+R443+S443</f>
        <v>0</v>
      </c>
      <c r="L443" s="9">
        <v>0</v>
      </c>
      <c r="M443" s="9">
        <v>0</v>
      </c>
      <c r="N443" s="9">
        <v>0</v>
      </c>
      <c r="O443" s="18"/>
      <c r="P443" s="9">
        <v>0</v>
      </c>
      <c r="Q443" s="18"/>
      <c r="R443" s="9">
        <v>0</v>
      </c>
      <c r="S443" s="9">
        <v>0</v>
      </c>
      <c r="T443" s="19">
        <f t="shared" si="28"/>
        <v>0</v>
      </c>
      <c r="U443" s="9"/>
      <c r="V443" s="9"/>
      <c r="W443" s="9"/>
      <c r="X443" s="18"/>
      <c r="Y443" s="9"/>
      <c r="Z443" s="18"/>
      <c r="AA443" s="9"/>
      <c r="AB443" s="9"/>
      <c r="AC443" s="20">
        <v>4</v>
      </c>
      <c r="AD443" s="21"/>
      <c r="AE443" s="21"/>
      <c r="AF443" s="22"/>
      <c r="AG443" s="22"/>
      <c r="AH443" s="23"/>
      <c r="AI443" s="23"/>
      <c r="AJ443" s="32"/>
      <c r="AK443" s="33"/>
      <c r="AL443" s="26" t="s">
        <v>420</v>
      </c>
    </row>
    <row r="444" spans="1:38" ht="39" customHeight="1" x14ac:dyDescent="0.25">
      <c r="A444" s="237" t="s">
        <v>779</v>
      </c>
      <c r="B444" s="13" t="s">
        <v>684</v>
      </c>
      <c r="C444" s="91" t="s">
        <v>780</v>
      </c>
      <c r="D444" s="12">
        <v>298</v>
      </c>
      <c r="E444" s="163" t="s">
        <v>781</v>
      </c>
      <c r="F444" s="163" t="s">
        <v>782</v>
      </c>
      <c r="G444" s="14">
        <v>0</v>
      </c>
      <c r="H444" s="14" t="s">
        <v>37</v>
      </c>
      <c r="I444" s="14">
        <v>1</v>
      </c>
      <c r="J444" s="16">
        <v>0.25</v>
      </c>
      <c r="K444" s="19">
        <f t="shared" si="35"/>
        <v>0</v>
      </c>
      <c r="L444" s="9">
        <v>0</v>
      </c>
      <c r="M444" s="9">
        <v>0</v>
      </c>
      <c r="N444" s="9">
        <v>0</v>
      </c>
      <c r="O444" s="18"/>
      <c r="P444" s="9">
        <v>0</v>
      </c>
      <c r="Q444" s="18"/>
      <c r="R444" s="9">
        <v>0</v>
      </c>
      <c r="S444" s="9">
        <v>0</v>
      </c>
      <c r="T444" s="19">
        <f t="shared" si="28"/>
        <v>0</v>
      </c>
      <c r="U444" s="9"/>
      <c r="V444" s="9"/>
      <c r="W444" s="9"/>
      <c r="X444" s="18"/>
      <c r="Y444" s="9"/>
      <c r="Z444" s="18"/>
      <c r="AA444" s="9"/>
      <c r="AB444" s="9"/>
      <c r="AC444" s="20">
        <v>5</v>
      </c>
      <c r="AD444" s="21"/>
      <c r="AE444" s="21"/>
      <c r="AF444" s="22"/>
      <c r="AG444" s="22"/>
      <c r="AH444" s="23"/>
      <c r="AI444" s="23"/>
      <c r="AJ444" s="32"/>
      <c r="AK444" s="33"/>
      <c r="AL444" s="26" t="s">
        <v>420</v>
      </c>
    </row>
    <row r="445" spans="1:38" ht="39" customHeight="1" x14ac:dyDescent="0.25">
      <c r="A445" s="237" t="s">
        <v>779</v>
      </c>
      <c r="B445" s="13" t="s">
        <v>684</v>
      </c>
      <c r="C445" s="91" t="s">
        <v>780</v>
      </c>
      <c r="D445" s="12">
        <v>298</v>
      </c>
      <c r="E445" s="163" t="s">
        <v>781</v>
      </c>
      <c r="F445" s="163" t="s">
        <v>782</v>
      </c>
      <c r="G445" s="14">
        <v>0</v>
      </c>
      <c r="H445" s="14" t="s">
        <v>37</v>
      </c>
      <c r="I445" s="14">
        <v>1</v>
      </c>
      <c r="J445" s="16">
        <v>0.25</v>
      </c>
      <c r="K445" s="19">
        <f t="shared" si="35"/>
        <v>0</v>
      </c>
      <c r="L445" s="9">
        <v>0</v>
      </c>
      <c r="M445" s="9">
        <v>0</v>
      </c>
      <c r="N445" s="9">
        <v>0</v>
      </c>
      <c r="O445" s="18"/>
      <c r="P445" s="9">
        <v>0</v>
      </c>
      <c r="Q445" s="18"/>
      <c r="R445" s="9">
        <v>0</v>
      </c>
      <c r="S445" s="9">
        <v>0</v>
      </c>
      <c r="T445" s="19">
        <f t="shared" si="28"/>
        <v>0</v>
      </c>
      <c r="U445" s="9"/>
      <c r="V445" s="9"/>
      <c r="W445" s="9"/>
      <c r="X445" s="18"/>
      <c r="Y445" s="9"/>
      <c r="Z445" s="18"/>
      <c r="AA445" s="9"/>
      <c r="AB445" s="9"/>
      <c r="AC445" s="20">
        <v>6</v>
      </c>
      <c r="AD445" s="21"/>
      <c r="AE445" s="21"/>
      <c r="AF445" s="22"/>
      <c r="AG445" s="22"/>
      <c r="AH445" s="23"/>
      <c r="AI445" s="23"/>
      <c r="AJ445" s="32"/>
      <c r="AK445" s="33"/>
      <c r="AL445" s="26" t="s">
        <v>420</v>
      </c>
    </row>
    <row r="446" spans="1:38" ht="39" customHeight="1" x14ac:dyDescent="0.25">
      <c r="A446" s="237" t="s">
        <v>779</v>
      </c>
      <c r="B446" s="13" t="s">
        <v>783</v>
      </c>
      <c r="C446" s="91" t="s">
        <v>780</v>
      </c>
      <c r="D446" s="12">
        <v>299</v>
      </c>
      <c r="E446" s="13" t="s">
        <v>784</v>
      </c>
      <c r="F446" s="13" t="s">
        <v>785</v>
      </c>
      <c r="G446" s="14">
        <v>0</v>
      </c>
      <c r="H446" s="14" t="s">
        <v>37</v>
      </c>
      <c r="I446" s="14">
        <v>1</v>
      </c>
      <c r="J446" s="16">
        <v>0.25</v>
      </c>
      <c r="K446" s="19">
        <f>+L446+M446+N446+P446+Q446+R446+S446</f>
        <v>0</v>
      </c>
      <c r="L446" s="9">
        <v>0</v>
      </c>
      <c r="M446" s="9">
        <v>0</v>
      </c>
      <c r="N446" s="9">
        <v>0</v>
      </c>
      <c r="O446" s="18"/>
      <c r="P446" s="9">
        <v>0</v>
      </c>
      <c r="Q446" s="18"/>
      <c r="R446" s="9">
        <v>0</v>
      </c>
      <c r="S446" s="9">
        <v>0</v>
      </c>
      <c r="T446" s="19">
        <f>+U446+V446+W446+Y446+Z446+AA446+AB446</f>
        <v>0</v>
      </c>
      <c r="U446" s="9"/>
      <c r="V446" s="9"/>
      <c r="W446" s="9"/>
      <c r="X446" s="18"/>
      <c r="Y446" s="9"/>
      <c r="Z446" s="18"/>
      <c r="AA446" s="9"/>
      <c r="AB446" s="9"/>
      <c r="AC446" s="20">
        <v>1</v>
      </c>
      <c r="AD446" s="21"/>
      <c r="AE446" s="21"/>
      <c r="AF446" s="22"/>
      <c r="AG446" s="22"/>
      <c r="AH446" s="23"/>
      <c r="AI446" s="23"/>
      <c r="AJ446" s="32"/>
      <c r="AK446" s="33"/>
      <c r="AL446" s="26" t="s">
        <v>332</v>
      </c>
    </row>
    <row r="447" spans="1:38" ht="39" customHeight="1" x14ac:dyDescent="0.25">
      <c r="A447" s="237" t="s">
        <v>779</v>
      </c>
      <c r="B447" s="13" t="s">
        <v>684</v>
      </c>
      <c r="C447" s="91" t="s">
        <v>780</v>
      </c>
      <c r="D447" s="12">
        <v>300</v>
      </c>
      <c r="E447" s="114" t="s">
        <v>786</v>
      </c>
      <c r="F447" s="13" t="s">
        <v>787</v>
      </c>
      <c r="G447" s="14">
        <v>0</v>
      </c>
      <c r="H447" s="14" t="s">
        <v>37</v>
      </c>
      <c r="I447" s="14">
        <v>1</v>
      </c>
      <c r="J447" s="16">
        <v>0.4</v>
      </c>
      <c r="K447" s="19">
        <f t="shared" si="35"/>
        <v>0</v>
      </c>
      <c r="L447" s="9">
        <v>0</v>
      </c>
      <c r="M447" s="9">
        <v>0</v>
      </c>
      <c r="N447" s="9">
        <v>0</v>
      </c>
      <c r="O447" s="18"/>
      <c r="P447" s="9">
        <v>0</v>
      </c>
      <c r="Q447" s="18"/>
      <c r="R447" s="9">
        <v>0</v>
      </c>
      <c r="S447" s="9">
        <v>0</v>
      </c>
      <c r="T447" s="19">
        <f t="shared" si="28"/>
        <v>0</v>
      </c>
      <c r="U447" s="9"/>
      <c r="V447" s="9"/>
      <c r="W447" s="9"/>
      <c r="X447" s="18"/>
      <c r="Y447" s="9"/>
      <c r="Z447" s="18"/>
      <c r="AA447" s="9"/>
      <c r="AB447" s="9"/>
      <c r="AC447" s="20">
        <v>1</v>
      </c>
      <c r="AD447" s="21"/>
      <c r="AE447" s="21"/>
      <c r="AF447" s="22"/>
      <c r="AG447" s="22"/>
      <c r="AH447" s="23"/>
      <c r="AI447" s="23"/>
      <c r="AJ447" s="32"/>
      <c r="AK447" s="33"/>
      <c r="AL447" s="26" t="s">
        <v>420</v>
      </c>
    </row>
    <row r="448" spans="1:38" ht="39" customHeight="1" x14ac:dyDescent="0.25">
      <c r="A448" s="237" t="s">
        <v>779</v>
      </c>
      <c r="B448" s="13" t="s">
        <v>684</v>
      </c>
      <c r="C448" s="91" t="s">
        <v>780</v>
      </c>
      <c r="D448" s="12">
        <v>300</v>
      </c>
      <c r="E448" s="114" t="s">
        <v>786</v>
      </c>
      <c r="F448" s="13" t="s">
        <v>787</v>
      </c>
      <c r="G448" s="14">
        <v>0</v>
      </c>
      <c r="H448" s="14" t="s">
        <v>37</v>
      </c>
      <c r="I448" s="14">
        <v>1</v>
      </c>
      <c r="J448" s="16">
        <v>0.4</v>
      </c>
      <c r="K448" s="19">
        <f t="shared" si="35"/>
        <v>0</v>
      </c>
      <c r="L448" s="9">
        <v>0</v>
      </c>
      <c r="M448" s="9">
        <v>0</v>
      </c>
      <c r="N448" s="9">
        <v>0</v>
      </c>
      <c r="O448" s="18"/>
      <c r="P448" s="9">
        <v>0</v>
      </c>
      <c r="Q448" s="18"/>
      <c r="R448" s="9">
        <v>0</v>
      </c>
      <c r="S448" s="9">
        <v>0</v>
      </c>
      <c r="T448" s="19">
        <f t="shared" si="28"/>
        <v>0</v>
      </c>
      <c r="U448" s="9"/>
      <c r="V448" s="9"/>
      <c r="W448" s="9"/>
      <c r="X448" s="18"/>
      <c r="Y448" s="9"/>
      <c r="Z448" s="18"/>
      <c r="AA448" s="9"/>
      <c r="AB448" s="9"/>
      <c r="AC448" s="20">
        <v>2</v>
      </c>
      <c r="AD448" s="21"/>
      <c r="AE448" s="21"/>
      <c r="AF448" s="22"/>
      <c r="AG448" s="22"/>
      <c r="AH448" s="23"/>
      <c r="AI448" s="23"/>
      <c r="AJ448" s="32"/>
      <c r="AK448" s="33"/>
      <c r="AL448" s="26" t="s">
        <v>420</v>
      </c>
    </row>
    <row r="449" spans="1:38" ht="39" customHeight="1" x14ac:dyDescent="0.25">
      <c r="A449" s="237" t="s">
        <v>779</v>
      </c>
      <c r="B449" s="13" t="s">
        <v>684</v>
      </c>
      <c r="C449" s="91" t="s">
        <v>780</v>
      </c>
      <c r="D449" s="12">
        <v>300</v>
      </c>
      <c r="E449" s="114" t="s">
        <v>786</v>
      </c>
      <c r="F449" s="13" t="s">
        <v>787</v>
      </c>
      <c r="G449" s="14">
        <v>0</v>
      </c>
      <c r="H449" s="14" t="s">
        <v>37</v>
      </c>
      <c r="I449" s="14">
        <v>1</v>
      </c>
      <c r="J449" s="16">
        <v>0.4</v>
      </c>
      <c r="K449" s="19">
        <f t="shared" si="35"/>
        <v>0</v>
      </c>
      <c r="L449" s="9">
        <v>0</v>
      </c>
      <c r="M449" s="9">
        <v>0</v>
      </c>
      <c r="N449" s="9">
        <v>0</v>
      </c>
      <c r="O449" s="18"/>
      <c r="P449" s="9">
        <v>0</v>
      </c>
      <c r="Q449" s="18"/>
      <c r="R449" s="9">
        <v>0</v>
      </c>
      <c r="S449" s="9">
        <v>0</v>
      </c>
      <c r="T449" s="19">
        <f t="shared" si="28"/>
        <v>0</v>
      </c>
      <c r="U449" s="9"/>
      <c r="V449" s="9"/>
      <c r="W449" s="9"/>
      <c r="X449" s="18"/>
      <c r="Y449" s="9"/>
      <c r="Z449" s="18"/>
      <c r="AA449" s="9"/>
      <c r="AB449" s="9"/>
      <c r="AC449" s="20">
        <v>3</v>
      </c>
      <c r="AD449" s="21"/>
      <c r="AE449" s="21"/>
      <c r="AF449" s="22"/>
      <c r="AG449" s="22"/>
      <c r="AH449" s="23"/>
      <c r="AI449" s="23"/>
      <c r="AJ449" s="32"/>
      <c r="AK449" s="33"/>
      <c r="AL449" s="26" t="s">
        <v>420</v>
      </c>
    </row>
    <row r="450" spans="1:38" ht="39" customHeight="1" x14ac:dyDescent="0.25">
      <c r="A450" s="237" t="s">
        <v>779</v>
      </c>
      <c r="B450" s="13" t="s">
        <v>684</v>
      </c>
      <c r="C450" s="91" t="s">
        <v>780</v>
      </c>
      <c r="D450" s="12">
        <v>300</v>
      </c>
      <c r="E450" s="114" t="s">
        <v>786</v>
      </c>
      <c r="F450" s="13" t="s">
        <v>787</v>
      </c>
      <c r="G450" s="14">
        <v>0</v>
      </c>
      <c r="H450" s="14" t="s">
        <v>37</v>
      </c>
      <c r="I450" s="14">
        <v>1</v>
      </c>
      <c r="J450" s="16">
        <v>0.4</v>
      </c>
      <c r="K450" s="19">
        <f t="shared" si="35"/>
        <v>0</v>
      </c>
      <c r="L450" s="9">
        <v>0</v>
      </c>
      <c r="M450" s="9">
        <v>0</v>
      </c>
      <c r="N450" s="9">
        <v>0</v>
      </c>
      <c r="O450" s="18"/>
      <c r="P450" s="9">
        <v>0</v>
      </c>
      <c r="Q450" s="18"/>
      <c r="R450" s="9">
        <v>0</v>
      </c>
      <c r="S450" s="9">
        <v>0</v>
      </c>
      <c r="T450" s="19">
        <f t="shared" si="28"/>
        <v>0</v>
      </c>
      <c r="U450" s="9"/>
      <c r="V450" s="9"/>
      <c r="W450" s="9"/>
      <c r="X450" s="18"/>
      <c r="Y450" s="9"/>
      <c r="Z450" s="18"/>
      <c r="AA450" s="9"/>
      <c r="AB450" s="9"/>
      <c r="AC450" s="20">
        <v>4</v>
      </c>
      <c r="AD450" s="21"/>
      <c r="AE450" s="21"/>
      <c r="AF450" s="22"/>
      <c r="AG450" s="22"/>
      <c r="AH450" s="23"/>
      <c r="AI450" s="23"/>
      <c r="AJ450" s="32"/>
      <c r="AK450" s="33"/>
      <c r="AL450" s="26" t="s">
        <v>420</v>
      </c>
    </row>
    <row r="451" spans="1:38" ht="39" customHeight="1" x14ac:dyDescent="0.25">
      <c r="A451" s="237" t="s">
        <v>779</v>
      </c>
      <c r="B451" s="13" t="s">
        <v>684</v>
      </c>
      <c r="C451" s="91" t="s">
        <v>780</v>
      </c>
      <c r="D451" s="12">
        <v>300</v>
      </c>
      <c r="E451" s="114" t="s">
        <v>786</v>
      </c>
      <c r="F451" s="13" t="s">
        <v>787</v>
      </c>
      <c r="G451" s="14">
        <v>0</v>
      </c>
      <c r="H451" s="14" t="s">
        <v>37</v>
      </c>
      <c r="I451" s="14">
        <v>1</v>
      </c>
      <c r="J451" s="16">
        <v>0.4</v>
      </c>
      <c r="K451" s="19">
        <f t="shared" si="35"/>
        <v>0</v>
      </c>
      <c r="L451" s="9">
        <v>0</v>
      </c>
      <c r="M451" s="9">
        <v>0</v>
      </c>
      <c r="N451" s="9">
        <v>0</v>
      </c>
      <c r="O451" s="18"/>
      <c r="P451" s="9">
        <v>0</v>
      </c>
      <c r="Q451" s="18"/>
      <c r="R451" s="9">
        <v>0</v>
      </c>
      <c r="S451" s="9">
        <v>0</v>
      </c>
      <c r="T451" s="19">
        <f t="shared" si="28"/>
        <v>0</v>
      </c>
      <c r="U451" s="9"/>
      <c r="V451" s="9"/>
      <c r="W451" s="9"/>
      <c r="X451" s="18"/>
      <c r="Y451" s="9"/>
      <c r="Z451" s="18"/>
      <c r="AA451" s="9"/>
      <c r="AB451" s="9"/>
      <c r="AC451" s="20">
        <v>5</v>
      </c>
      <c r="AD451" s="21"/>
      <c r="AE451" s="21"/>
      <c r="AF451" s="22"/>
      <c r="AG451" s="22"/>
      <c r="AH451" s="23"/>
      <c r="AI451" s="23"/>
      <c r="AJ451" s="32"/>
      <c r="AK451" s="33"/>
      <c r="AL451" s="26" t="s">
        <v>420</v>
      </c>
    </row>
    <row r="452" spans="1:38" ht="39" customHeight="1" x14ac:dyDescent="0.25">
      <c r="A452" s="237" t="s">
        <v>779</v>
      </c>
      <c r="B452" s="13" t="s">
        <v>684</v>
      </c>
      <c r="C452" s="91" t="s">
        <v>780</v>
      </c>
      <c r="D452" s="12">
        <v>300</v>
      </c>
      <c r="E452" s="114" t="s">
        <v>786</v>
      </c>
      <c r="F452" s="13" t="s">
        <v>787</v>
      </c>
      <c r="G452" s="14">
        <v>0</v>
      </c>
      <c r="H452" s="14" t="s">
        <v>37</v>
      </c>
      <c r="I452" s="14">
        <v>1</v>
      </c>
      <c r="J452" s="16">
        <v>0.4</v>
      </c>
      <c r="K452" s="19">
        <f t="shared" si="35"/>
        <v>0</v>
      </c>
      <c r="L452" s="9">
        <v>0</v>
      </c>
      <c r="M452" s="9">
        <v>0</v>
      </c>
      <c r="N452" s="9">
        <v>0</v>
      </c>
      <c r="O452" s="18"/>
      <c r="P452" s="9">
        <v>0</v>
      </c>
      <c r="Q452" s="18"/>
      <c r="R452" s="9">
        <v>0</v>
      </c>
      <c r="S452" s="9">
        <v>0</v>
      </c>
      <c r="T452" s="19">
        <f t="shared" si="28"/>
        <v>0</v>
      </c>
      <c r="U452" s="9"/>
      <c r="V452" s="9"/>
      <c r="W452" s="9"/>
      <c r="X452" s="18"/>
      <c r="Y452" s="9"/>
      <c r="Z452" s="18"/>
      <c r="AA452" s="9"/>
      <c r="AB452" s="9"/>
      <c r="AC452" s="20">
        <v>6</v>
      </c>
      <c r="AD452" s="21"/>
      <c r="AE452" s="21"/>
      <c r="AF452" s="22"/>
      <c r="AG452" s="22"/>
      <c r="AH452" s="23"/>
      <c r="AI452" s="23"/>
      <c r="AJ452" s="32"/>
      <c r="AK452" s="33"/>
      <c r="AL452" s="26" t="s">
        <v>420</v>
      </c>
    </row>
    <row r="453" spans="1:38" ht="39" customHeight="1" x14ac:dyDescent="0.25">
      <c r="A453" s="237" t="s">
        <v>779</v>
      </c>
      <c r="B453" s="13" t="s">
        <v>684</v>
      </c>
      <c r="C453" s="91" t="s">
        <v>780</v>
      </c>
      <c r="D453" s="12">
        <v>301</v>
      </c>
      <c r="E453" s="13" t="s">
        <v>788</v>
      </c>
      <c r="F453" s="13" t="s">
        <v>789</v>
      </c>
      <c r="G453" s="14">
        <v>0</v>
      </c>
      <c r="H453" s="14" t="s">
        <v>37</v>
      </c>
      <c r="I453" s="14">
        <v>1</v>
      </c>
      <c r="J453" s="16">
        <v>0.34</v>
      </c>
      <c r="K453" s="19">
        <f t="shared" si="35"/>
        <v>0</v>
      </c>
      <c r="L453" s="9">
        <v>0</v>
      </c>
      <c r="M453" s="9">
        <v>0</v>
      </c>
      <c r="N453" s="9">
        <v>0</v>
      </c>
      <c r="O453" s="18"/>
      <c r="P453" s="9">
        <v>0</v>
      </c>
      <c r="Q453" s="18"/>
      <c r="R453" s="9">
        <v>0</v>
      </c>
      <c r="S453" s="9">
        <v>0</v>
      </c>
      <c r="T453" s="19">
        <f t="shared" si="28"/>
        <v>0</v>
      </c>
      <c r="U453" s="9"/>
      <c r="V453" s="9"/>
      <c r="W453" s="9"/>
      <c r="X453" s="18"/>
      <c r="Y453" s="9"/>
      <c r="Z453" s="18"/>
      <c r="AA453" s="9"/>
      <c r="AB453" s="9"/>
      <c r="AC453" s="20">
        <v>1</v>
      </c>
      <c r="AD453" s="21"/>
      <c r="AE453" s="21"/>
      <c r="AF453" s="22"/>
      <c r="AG453" s="22"/>
      <c r="AH453" s="23"/>
      <c r="AI453" s="23"/>
      <c r="AJ453" s="32"/>
      <c r="AK453" s="33"/>
      <c r="AL453" s="26" t="s">
        <v>420</v>
      </c>
    </row>
    <row r="454" spans="1:38" ht="39" customHeight="1" x14ac:dyDescent="0.25">
      <c r="A454" s="237" t="s">
        <v>779</v>
      </c>
      <c r="B454" s="13" t="s">
        <v>684</v>
      </c>
      <c r="C454" s="91" t="s">
        <v>780</v>
      </c>
      <c r="D454" s="12">
        <v>301</v>
      </c>
      <c r="E454" s="13" t="s">
        <v>788</v>
      </c>
      <c r="F454" s="13" t="s">
        <v>789</v>
      </c>
      <c r="G454" s="14">
        <v>0</v>
      </c>
      <c r="H454" s="14" t="s">
        <v>37</v>
      </c>
      <c r="I454" s="14">
        <v>1</v>
      </c>
      <c r="J454" s="16">
        <v>0.34</v>
      </c>
      <c r="K454" s="19">
        <f t="shared" si="35"/>
        <v>0</v>
      </c>
      <c r="L454" s="9">
        <v>0</v>
      </c>
      <c r="M454" s="9">
        <v>0</v>
      </c>
      <c r="N454" s="9">
        <v>0</v>
      </c>
      <c r="O454" s="18"/>
      <c r="P454" s="9">
        <v>0</v>
      </c>
      <c r="Q454" s="18"/>
      <c r="R454" s="9">
        <v>0</v>
      </c>
      <c r="S454" s="9">
        <v>0</v>
      </c>
      <c r="T454" s="19">
        <f t="shared" si="28"/>
        <v>0</v>
      </c>
      <c r="U454" s="9"/>
      <c r="V454" s="9"/>
      <c r="W454" s="9"/>
      <c r="X454" s="18"/>
      <c r="Y454" s="9"/>
      <c r="Z454" s="18"/>
      <c r="AA454" s="9"/>
      <c r="AB454" s="9"/>
      <c r="AC454" s="20">
        <v>2</v>
      </c>
      <c r="AD454" s="21"/>
      <c r="AE454" s="21"/>
      <c r="AF454" s="22"/>
      <c r="AG454" s="22"/>
      <c r="AH454" s="23"/>
      <c r="AI454" s="23"/>
      <c r="AJ454" s="32"/>
      <c r="AK454" s="33"/>
      <c r="AL454" s="26" t="s">
        <v>420</v>
      </c>
    </row>
    <row r="455" spans="1:38" ht="39" customHeight="1" x14ac:dyDescent="0.25">
      <c r="A455" s="237" t="s">
        <v>779</v>
      </c>
      <c r="B455" s="13" t="s">
        <v>684</v>
      </c>
      <c r="C455" s="91" t="s">
        <v>780</v>
      </c>
      <c r="D455" s="12">
        <v>301</v>
      </c>
      <c r="E455" s="13" t="s">
        <v>788</v>
      </c>
      <c r="F455" s="13" t="s">
        <v>789</v>
      </c>
      <c r="G455" s="14">
        <v>0</v>
      </c>
      <c r="H455" s="14" t="s">
        <v>37</v>
      </c>
      <c r="I455" s="14">
        <v>1</v>
      </c>
      <c r="J455" s="16">
        <v>0.34</v>
      </c>
      <c r="K455" s="19">
        <f t="shared" si="35"/>
        <v>0</v>
      </c>
      <c r="L455" s="9">
        <v>0</v>
      </c>
      <c r="M455" s="9">
        <v>0</v>
      </c>
      <c r="N455" s="9">
        <v>0</v>
      </c>
      <c r="O455" s="18"/>
      <c r="P455" s="9">
        <v>0</v>
      </c>
      <c r="Q455" s="18"/>
      <c r="R455" s="9">
        <v>0</v>
      </c>
      <c r="S455" s="9">
        <v>0</v>
      </c>
      <c r="T455" s="19">
        <f t="shared" si="28"/>
        <v>0</v>
      </c>
      <c r="U455" s="9"/>
      <c r="V455" s="9"/>
      <c r="W455" s="9"/>
      <c r="X455" s="18"/>
      <c r="Y455" s="9"/>
      <c r="Z455" s="18"/>
      <c r="AA455" s="9"/>
      <c r="AB455" s="9"/>
      <c r="AC455" s="20">
        <v>3</v>
      </c>
      <c r="AD455" s="21"/>
      <c r="AE455" s="21"/>
      <c r="AF455" s="22"/>
      <c r="AG455" s="22"/>
      <c r="AH455" s="23"/>
      <c r="AI455" s="23"/>
      <c r="AJ455" s="32"/>
      <c r="AK455" s="33"/>
      <c r="AL455" s="26" t="s">
        <v>420</v>
      </c>
    </row>
    <row r="456" spans="1:38" ht="39" customHeight="1" x14ac:dyDescent="0.25">
      <c r="A456" s="237" t="s">
        <v>779</v>
      </c>
      <c r="B456" s="13" t="s">
        <v>684</v>
      </c>
      <c r="C456" s="91" t="s">
        <v>780</v>
      </c>
      <c r="D456" s="12">
        <v>301</v>
      </c>
      <c r="E456" s="13" t="s">
        <v>788</v>
      </c>
      <c r="F456" s="13" t="s">
        <v>789</v>
      </c>
      <c r="G456" s="14">
        <v>0</v>
      </c>
      <c r="H456" s="14" t="s">
        <v>37</v>
      </c>
      <c r="I456" s="14">
        <v>1</v>
      </c>
      <c r="J456" s="16">
        <v>0.34</v>
      </c>
      <c r="K456" s="19">
        <f t="shared" si="35"/>
        <v>0</v>
      </c>
      <c r="L456" s="9">
        <v>0</v>
      </c>
      <c r="M456" s="9">
        <v>0</v>
      </c>
      <c r="N456" s="9">
        <v>0</v>
      </c>
      <c r="O456" s="18"/>
      <c r="P456" s="9">
        <v>0</v>
      </c>
      <c r="Q456" s="18"/>
      <c r="R456" s="9">
        <v>0</v>
      </c>
      <c r="S456" s="9">
        <v>0</v>
      </c>
      <c r="T456" s="19">
        <f t="shared" si="28"/>
        <v>0</v>
      </c>
      <c r="U456" s="9"/>
      <c r="V456" s="9"/>
      <c r="W456" s="9"/>
      <c r="X456" s="18"/>
      <c r="Y456" s="9"/>
      <c r="Z456" s="18"/>
      <c r="AA456" s="9"/>
      <c r="AB456" s="9"/>
      <c r="AC456" s="20">
        <v>4</v>
      </c>
      <c r="AD456" s="21"/>
      <c r="AE456" s="21"/>
      <c r="AF456" s="22"/>
      <c r="AG456" s="22"/>
      <c r="AH456" s="23"/>
      <c r="AI456" s="23"/>
      <c r="AJ456" s="32"/>
      <c r="AK456" s="33"/>
      <c r="AL456" s="26" t="s">
        <v>420</v>
      </c>
    </row>
    <row r="457" spans="1:38" ht="39" customHeight="1" x14ac:dyDescent="0.25">
      <c r="A457" s="237" t="s">
        <v>779</v>
      </c>
      <c r="B457" s="13" t="s">
        <v>684</v>
      </c>
      <c r="C457" s="91" t="s">
        <v>780</v>
      </c>
      <c r="D457" s="12">
        <v>301</v>
      </c>
      <c r="E457" s="13" t="s">
        <v>788</v>
      </c>
      <c r="F457" s="13" t="s">
        <v>789</v>
      </c>
      <c r="G457" s="14">
        <v>0</v>
      </c>
      <c r="H457" s="14" t="s">
        <v>37</v>
      </c>
      <c r="I457" s="14">
        <v>1</v>
      </c>
      <c r="J457" s="16">
        <v>0.34</v>
      </c>
      <c r="K457" s="19">
        <f t="shared" si="35"/>
        <v>0</v>
      </c>
      <c r="L457" s="9">
        <v>0</v>
      </c>
      <c r="M457" s="9">
        <v>0</v>
      </c>
      <c r="N457" s="9">
        <v>0</v>
      </c>
      <c r="O457" s="18"/>
      <c r="P457" s="9">
        <v>0</v>
      </c>
      <c r="Q457" s="18"/>
      <c r="R457" s="9">
        <v>0</v>
      </c>
      <c r="S457" s="9">
        <v>0</v>
      </c>
      <c r="T457" s="19">
        <f t="shared" si="28"/>
        <v>0</v>
      </c>
      <c r="U457" s="9"/>
      <c r="V457" s="9"/>
      <c r="W457" s="9"/>
      <c r="X457" s="18"/>
      <c r="Y457" s="9"/>
      <c r="Z457" s="18"/>
      <c r="AA457" s="9"/>
      <c r="AB457" s="9"/>
      <c r="AC457" s="20">
        <v>5</v>
      </c>
      <c r="AD457" s="21"/>
      <c r="AE457" s="21"/>
      <c r="AF457" s="22"/>
      <c r="AG457" s="22"/>
      <c r="AH457" s="23"/>
      <c r="AI457" s="23"/>
      <c r="AJ457" s="32"/>
      <c r="AK457" s="33"/>
      <c r="AL457" s="26" t="s">
        <v>420</v>
      </c>
    </row>
    <row r="458" spans="1:38" ht="39" customHeight="1" x14ac:dyDescent="0.25">
      <c r="A458" s="237" t="s">
        <v>779</v>
      </c>
      <c r="B458" s="13" t="s">
        <v>684</v>
      </c>
      <c r="C458" s="91" t="s">
        <v>780</v>
      </c>
      <c r="D458" s="12">
        <v>301</v>
      </c>
      <c r="E458" s="13" t="s">
        <v>788</v>
      </c>
      <c r="F458" s="13" t="s">
        <v>789</v>
      </c>
      <c r="G458" s="14">
        <v>0</v>
      </c>
      <c r="H458" s="14" t="s">
        <v>37</v>
      </c>
      <c r="I458" s="14">
        <v>1</v>
      </c>
      <c r="J458" s="16">
        <v>0.34</v>
      </c>
      <c r="K458" s="19">
        <f t="shared" si="35"/>
        <v>0</v>
      </c>
      <c r="L458" s="9">
        <v>0</v>
      </c>
      <c r="M458" s="9">
        <v>0</v>
      </c>
      <c r="N458" s="9">
        <v>0</v>
      </c>
      <c r="O458" s="18"/>
      <c r="P458" s="9">
        <v>0</v>
      </c>
      <c r="Q458" s="18"/>
      <c r="R458" s="9">
        <v>0</v>
      </c>
      <c r="S458" s="9">
        <v>0</v>
      </c>
      <c r="T458" s="19">
        <f t="shared" si="28"/>
        <v>0</v>
      </c>
      <c r="U458" s="9"/>
      <c r="V458" s="9"/>
      <c r="W458" s="9"/>
      <c r="X458" s="18"/>
      <c r="Y458" s="9"/>
      <c r="Z458" s="18"/>
      <c r="AA458" s="9"/>
      <c r="AB458" s="9"/>
      <c r="AC458" s="20">
        <v>6</v>
      </c>
      <c r="AD458" s="21"/>
      <c r="AE458" s="21"/>
      <c r="AF458" s="22"/>
      <c r="AG458" s="22"/>
      <c r="AH458" s="23"/>
      <c r="AI458" s="23"/>
      <c r="AJ458" s="32"/>
      <c r="AK458" s="33"/>
      <c r="AL458" s="26" t="s">
        <v>420</v>
      </c>
    </row>
    <row r="459" spans="1:38" ht="39" customHeight="1" x14ac:dyDescent="0.25">
      <c r="A459" s="237" t="s">
        <v>779</v>
      </c>
      <c r="B459" s="13" t="s">
        <v>684</v>
      </c>
      <c r="C459" s="91" t="s">
        <v>780</v>
      </c>
      <c r="D459" s="12">
        <v>302</v>
      </c>
      <c r="E459" s="13" t="s">
        <v>790</v>
      </c>
      <c r="F459" s="13" t="s">
        <v>791</v>
      </c>
      <c r="G459" s="14">
        <v>0</v>
      </c>
      <c r="H459" s="14" t="s">
        <v>37</v>
      </c>
      <c r="I459" s="14">
        <v>40</v>
      </c>
      <c r="J459" s="16">
        <v>0</v>
      </c>
      <c r="K459" s="19">
        <f t="shared" si="35"/>
        <v>30000000</v>
      </c>
      <c r="L459" s="9">
        <v>30000000</v>
      </c>
      <c r="M459" s="9">
        <v>0</v>
      </c>
      <c r="N459" s="9">
        <v>0</v>
      </c>
      <c r="O459" s="18"/>
      <c r="P459" s="9">
        <v>0</v>
      </c>
      <c r="Q459" s="18"/>
      <c r="R459" s="9">
        <v>0</v>
      </c>
      <c r="S459" s="9">
        <v>0</v>
      </c>
      <c r="T459" s="19">
        <f t="shared" si="28"/>
        <v>28710000</v>
      </c>
      <c r="U459" s="229">
        <v>28710000</v>
      </c>
      <c r="V459" s="229"/>
      <c r="W459" s="229"/>
      <c r="X459" s="229"/>
      <c r="Y459" s="229"/>
      <c r="Z459" s="229"/>
      <c r="AA459" s="229"/>
      <c r="AB459" s="229"/>
      <c r="AC459" s="20">
        <v>1</v>
      </c>
      <c r="AD459" s="21" t="s">
        <v>792</v>
      </c>
      <c r="AE459" s="21" t="s">
        <v>113</v>
      </c>
      <c r="AF459" s="22">
        <v>100</v>
      </c>
      <c r="AG459" s="22">
        <v>50</v>
      </c>
      <c r="AH459" s="23">
        <v>43466</v>
      </c>
      <c r="AI459" s="23">
        <v>43830</v>
      </c>
      <c r="AJ459" s="32">
        <v>28710000</v>
      </c>
      <c r="AK459" s="33">
        <v>28710000</v>
      </c>
      <c r="AL459" s="26" t="s">
        <v>420</v>
      </c>
    </row>
    <row r="460" spans="1:38" ht="39" customHeight="1" x14ac:dyDescent="0.25">
      <c r="A460" s="237" t="s">
        <v>779</v>
      </c>
      <c r="B460" s="13" t="s">
        <v>684</v>
      </c>
      <c r="C460" s="91" t="s">
        <v>780</v>
      </c>
      <c r="D460" s="12">
        <v>302</v>
      </c>
      <c r="E460" s="13" t="s">
        <v>790</v>
      </c>
      <c r="F460" s="13" t="s">
        <v>791</v>
      </c>
      <c r="G460" s="14">
        <v>0</v>
      </c>
      <c r="H460" s="14" t="s">
        <v>37</v>
      </c>
      <c r="I460" s="14">
        <v>40</v>
      </c>
      <c r="J460" s="16">
        <v>0</v>
      </c>
      <c r="K460" s="19">
        <f t="shared" si="35"/>
        <v>0</v>
      </c>
      <c r="L460" s="9">
        <v>0</v>
      </c>
      <c r="M460" s="9">
        <v>0</v>
      </c>
      <c r="N460" s="9">
        <v>0</v>
      </c>
      <c r="O460" s="18"/>
      <c r="P460" s="9">
        <v>0</v>
      </c>
      <c r="Q460" s="18"/>
      <c r="R460" s="9">
        <v>0</v>
      </c>
      <c r="S460" s="9">
        <v>0</v>
      </c>
      <c r="T460" s="19">
        <f t="shared" si="28"/>
        <v>0</v>
      </c>
      <c r="U460" s="9"/>
      <c r="V460" s="9"/>
      <c r="W460" s="9"/>
      <c r="X460" s="18"/>
      <c r="Y460" s="9"/>
      <c r="Z460" s="18"/>
      <c r="AA460" s="9"/>
      <c r="AB460" s="9"/>
      <c r="AC460" s="20">
        <v>2</v>
      </c>
      <c r="AD460" s="44" t="s">
        <v>181</v>
      </c>
      <c r="AE460" s="21"/>
      <c r="AF460" s="22"/>
      <c r="AG460" s="22"/>
      <c r="AH460" s="23"/>
      <c r="AI460" s="23"/>
      <c r="AJ460" s="149">
        <v>1290000</v>
      </c>
      <c r="AK460" s="33"/>
      <c r="AL460" s="26" t="s">
        <v>420</v>
      </c>
    </row>
    <row r="461" spans="1:38" ht="39" customHeight="1" x14ac:dyDescent="0.25">
      <c r="A461" s="237" t="s">
        <v>779</v>
      </c>
      <c r="B461" s="13" t="s">
        <v>684</v>
      </c>
      <c r="C461" s="91" t="s">
        <v>780</v>
      </c>
      <c r="D461" s="12">
        <v>302</v>
      </c>
      <c r="E461" s="13" t="s">
        <v>790</v>
      </c>
      <c r="F461" s="13" t="s">
        <v>791</v>
      </c>
      <c r="G461" s="14">
        <v>0</v>
      </c>
      <c r="H461" s="14" t="s">
        <v>37</v>
      </c>
      <c r="I461" s="14">
        <v>40</v>
      </c>
      <c r="J461" s="16">
        <v>0</v>
      </c>
      <c r="K461" s="19">
        <f t="shared" si="35"/>
        <v>0</v>
      </c>
      <c r="L461" s="9">
        <v>0</v>
      </c>
      <c r="M461" s="9">
        <v>0</v>
      </c>
      <c r="N461" s="9">
        <v>0</v>
      </c>
      <c r="O461" s="18"/>
      <c r="P461" s="9">
        <v>0</v>
      </c>
      <c r="Q461" s="18"/>
      <c r="R461" s="9">
        <v>0</v>
      </c>
      <c r="S461" s="9">
        <v>0</v>
      </c>
      <c r="T461" s="19">
        <f t="shared" si="28"/>
        <v>0</v>
      </c>
      <c r="U461" s="9"/>
      <c r="V461" s="9"/>
      <c r="W461" s="9"/>
      <c r="X461" s="18"/>
      <c r="Y461" s="9"/>
      <c r="Z461" s="18"/>
      <c r="AA461" s="9"/>
      <c r="AB461" s="9"/>
      <c r="AC461" s="20">
        <v>3</v>
      </c>
      <c r="AD461" s="21"/>
      <c r="AE461" s="21"/>
      <c r="AF461" s="22"/>
      <c r="AG461" s="22"/>
      <c r="AH461" s="23"/>
      <c r="AI461" s="23"/>
      <c r="AJ461" s="32"/>
      <c r="AK461" s="33"/>
      <c r="AL461" s="26" t="s">
        <v>420</v>
      </c>
    </row>
    <row r="462" spans="1:38" ht="39" customHeight="1" x14ac:dyDescent="0.25">
      <c r="A462" s="237" t="s">
        <v>779</v>
      </c>
      <c r="B462" s="13" t="s">
        <v>684</v>
      </c>
      <c r="C462" s="91" t="s">
        <v>780</v>
      </c>
      <c r="D462" s="12">
        <v>302</v>
      </c>
      <c r="E462" s="13" t="s">
        <v>790</v>
      </c>
      <c r="F462" s="13" t="s">
        <v>791</v>
      </c>
      <c r="G462" s="14">
        <v>0</v>
      </c>
      <c r="H462" s="14" t="s">
        <v>37</v>
      </c>
      <c r="I462" s="14">
        <v>40</v>
      </c>
      <c r="J462" s="16">
        <v>0</v>
      </c>
      <c r="K462" s="19">
        <f t="shared" si="35"/>
        <v>0</v>
      </c>
      <c r="L462" s="9">
        <v>0</v>
      </c>
      <c r="M462" s="9">
        <v>0</v>
      </c>
      <c r="N462" s="9">
        <v>0</v>
      </c>
      <c r="O462" s="18"/>
      <c r="P462" s="9">
        <v>0</v>
      </c>
      <c r="Q462" s="18"/>
      <c r="R462" s="9">
        <v>0</v>
      </c>
      <c r="S462" s="9">
        <v>0</v>
      </c>
      <c r="T462" s="19">
        <f t="shared" si="28"/>
        <v>0</v>
      </c>
      <c r="U462" s="9"/>
      <c r="V462" s="9"/>
      <c r="W462" s="9"/>
      <c r="X462" s="18"/>
      <c r="Y462" s="9"/>
      <c r="Z462" s="18"/>
      <c r="AA462" s="9"/>
      <c r="AB462" s="9"/>
      <c r="AC462" s="20">
        <v>4</v>
      </c>
      <c r="AD462" s="21"/>
      <c r="AE462" s="21"/>
      <c r="AF462" s="22"/>
      <c r="AG462" s="22"/>
      <c r="AH462" s="23"/>
      <c r="AI462" s="23"/>
      <c r="AJ462" s="32"/>
      <c r="AK462" s="33"/>
      <c r="AL462" s="26" t="s">
        <v>420</v>
      </c>
    </row>
    <row r="463" spans="1:38" ht="39" customHeight="1" x14ac:dyDescent="0.25">
      <c r="A463" s="237" t="s">
        <v>779</v>
      </c>
      <c r="B463" s="13" t="s">
        <v>684</v>
      </c>
      <c r="C463" s="91" t="s">
        <v>780</v>
      </c>
      <c r="D463" s="12">
        <v>302</v>
      </c>
      <c r="E463" s="13" t="s">
        <v>790</v>
      </c>
      <c r="F463" s="13" t="s">
        <v>791</v>
      </c>
      <c r="G463" s="14">
        <v>0</v>
      </c>
      <c r="H463" s="14" t="s">
        <v>37</v>
      </c>
      <c r="I463" s="14">
        <v>40</v>
      </c>
      <c r="J463" s="16">
        <v>0</v>
      </c>
      <c r="K463" s="19">
        <f t="shared" si="35"/>
        <v>0</v>
      </c>
      <c r="L463" s="9">
        <v>0</v>
      </c>
      <c r="M463" s="9">
        <v>0</v>
      </c>
      <c r="N463" s="9">
        <v>0</v>
      </c>
      <c r="O463" s="18"/>
      <c r="P463" s="9">
        <v>0</v>
      </c>
      <c r="Q463" s="18"/>
      <c r="R463" s="9">
        <v>0</v>
      </c>
      <c r="S463" s="9">
        <v>0</v>
      </c>
      <c r="T463" s="19">
        <f t="shared" si="28"/>
        <v>0</v>
      </c>
      <c r="U463" s="9"/>
      <c r="V463" s="9"/>
      <c r="W463" s="9"/>
      <c r="X463" s="18"/>
      <c r="Y463" s="9"/>
      <c r="Z463" s="18"/>
      <c r="AA463" s="9"/>
      <c r="AB463" s="9"/>
      <c r="AC463" s="20">
        <v>5</v>
      </c>
      <c r="AD463" s="21"/>
      <c r="AE463" s="21"/>
      <c r="AF463" s="22"/>
      <c r="AG463" s="22"/>
      <c r="AH463" s="23"/>
      <c r="AI463" s="23"/>
      <c r="AJ463" s="32"/>
      <c r="AK463" s="33"/>
      <c r="AL463" s="26" t="s">
        <v>420</v>
      </c>
    </row>
    <row r="464" spans="1:38" ht="39" customHeight="1" x14ac:dyDescent="0.25">
      <c r="A464" s="237" t="s">
        <v>779</v>
      </c>
      <c r="B464" s="13" t="s">
        <v>684</v>
      </c>
      <c r="C464" s="91" t="s">
        <v>780</v>
      </c>
      <c r="D464" s="12">
        <v>302</v>
      </c>
      <c r="E464" s="13" t="s">
        <v>790</v>
      </c>
      <c r="F464" s="13" t="s">
        <v>791</v>
      </c>
      <c r="G464" s="14">
        <v>0</v>
      </c>
      <c r="H464" s="14" t="s">
        <v>37</v>
      </c>
      <c r="I464" s="14">
        <v>40</v>
      </c>
      <c r="J464" s="16">
        <v>0</v>
      </c>
      <c r="K464" s="19">
        <f t="shared" si="35"/>
        <v>0</v>
      </c>
      <c r="L464" s="9">
        <v>0</v>
      </c>
      <c r="M464" s="9">
        <v>0</v>
      </c>
      <c r="N464" s="9">
        <v>0</v>
      </c>
      <c r="O464" s="18"/>
      <c r="P464" s="9">
        <v>0</v>
      </c>
      <c r="Q464" s="18"/>
      <c r="R464" s="9">
        <v>0</v>
      </c>
      <c r="S464" s="9">
        <v>0</v>
      </c>
      <c r="T464" s="19">
        <f t="shared" si="28"/>
        <v>0</v>
      </c>
      <c r="U464" s="9"/>
      <c r="V464" s="9"/>
      <c r="W464" s="9"/>
      <c r="X464" s="18"/>
      <c r="Y464" s="9"/>
      <c r="Z464" s="18"/>
      <c r="AA464" s="9"/>
      <c r="AB464" s="9"/>
      <c r="AC464" s="20">
        <v>6</v>
      </c>
      <c r="AD464" s="21"/>
      <c r="AE464" s="21"/>
      <c r="AF464" s="22"/>
      <c r="AG464" s="22"/>
      <c r="AH464" s="23"/>
      <c r="AI464" s="23"/>
      <c r="AJ464" s="32"/>
      <c r="AK464" s="33"/>
      <c r="AL464" s="26" t="s">
        <v>420</v>
      </c>
    </row>
    <row r="465" spans="1:38" ht="39" customHeight="1" x14ac:dyDescent="0.25">
      <c r="A465" s="237" t="s">
        <v>779</v>
      </c>
      <c r="B465" s="13" t="s">
        <v>684</v>
      </c>
      <c r="C465" s="91" t="s">
        <v>780</v>
      </c>
      <c r="D465" s="12">
        <v>303</v>
      </c>
      <c r="E465" s="164" t="s">
        <v>793</v>
      </c>
      <c r="F465" s="13" t="s">
        <v>794</v>
      </c>
      <c r="G465" s="14">
        <v>10</v>
      </c>
      <c r="H465" s="14" t="s">
        <v>37</v>
      </c>
      <c r="I465" s="14">
        <v>70</v>
      </c>
      <c r="J465" s="16">
        <v>34.9</v>
      </c>
      <c r="K465" s="19">
        <f t="shared" si="35"/>
        <v>4292246766</v>
      </c>
      <c r="L465" s="108">
        <v>4292246766</v>
      </c>
      <c r="M465" s="108">
        <v>0</v>
      </c>
      <c r="N465" s="108">
        <v>0</v>
      </c>
      <c r="O465" s="108">
        <v>0</v>
      </c>
      <c r="P465" s="108">
        <v>0</v>
      </c>
      <c r="Q465" s="108">
        <v>0</v>
      </c>
      <c r="R465" s="108">
        <v>0</v>
      </c>
      <c r="S465" s="108">
        <v>0</v>
      </c>
      <c r="T465" s="19">
        <f t="shared" si="28"/>
        <v>8400000</v>
      </c>
      <c r="U465" s="9">
        <v>8400000</v>
      </c>
      <c r="V465" s="9"/>
      <c r="W465" s="9"/>
      <c r="X465" s="18"/>
      <c r="Y465" s="9"/>
      <c r="Z465" s="18"/>
      <c r="AA465" s="9"/>
      <c r="AB465" s="9"/>
      <c r="AC465" s="20">
        <v>1</v>
      </c>
      <c r="AD465" s="53" t="s">
        <v>795</v>
      </c>
      <c r="AE465" s="21" t="s">
        <v>49</v>
      </c>
      <c r="AF465" s="22">
        <v>40</v>
      </c>
      <c r="AG465" s="22">
        <v>0</v>
      </c>
      <c r="AH465" s="23">
        <v>43466</v>
      </c>
      <c r="AI465" s="23">
        <v>43830</v>
      </c>
      <c r="AJ465" s="32">
        <v>4292246766</v>
      </c>
      <c r="AK465" s="33">
        <v>8400000</v>
      </c>
      <c r="AL465" s="26" t="s">
        <v>420</v>
      </c>
    </row>
    <row r="466" spans="1:38" ht="39" customHeight="1" x14ac:dyDescent="0.25">
      <c r="A466" s="237" t="s">
        <v>779</v>
      </c>
      <c r="B466" s="13" t="s">
        <v>684</v>
      </c>
      <c r="C466" s="91" t="s">
        <v>780</v>
      </c>
      <c r="D466" s="12">
        <v>303</v>
      </c>
      <c r="E466" s="13" t="s">
        <v>793</v>
      </c>
      <c r="F466" s="13" t="s">
        <v>794</v>
      </c>
      <c r="G466" s="14">
        <v>10</v>
      </c>
      <c r="H466" s="14" t="s">
        <v>37</v>
      </c>
      <c r="I466" s="14">
        <v>70</v>
      </c>
      <c r="J466" s="16">
        <v>34.9</v>
      </c>
      <c r="K466" s="19">
        <f t="shared" si="35"/>
        <v>0</v>
      </c>
      <c r="L466" s="9">
        <v>0</v>
      </c>
      <c r="M466" s="9">
        <v>0</v>
      </c>
      <c r="N466" s="9">
        <v>0</v>
      </c>
      <c r="O466" s="18"/>
      <c r="P466" s="9">
        <v>0</v>
      </c>
      <c r="Q466" s="18"/>
      <c r="R466" s="9">
        <v>0</v>
      </c>
      <c r="S466" s="9">
        <v>0</v>
      </c>
      <c r="T466" s="19">
        <f t="shared" si="28"/>
        <v>0</v>
      </c>
      <c r="U466" s="9"/>
      <c r="V466" s="9"/>
      <c r="W466" s="9"/>
      <c r="X466" s="18"/>
      <c r="Y466" s="9"/>
      <c r="Z466" s="18"/>
      <c r="AA466" s="9"/>
      <c r="AB466" s="9"/>
      <c r="AC466" s="20">
        <v>2</v>
      </c>
      <c r="AD466" s="21"/>
      <c r="AE466" s="21"/>
      <c r="AF466" s="22"/>
      <c r="AG466" s="22"/>
      <c r="AH466" s="23"/>
      <c r="AI466" s="23"/>
      <c r="AJ466" s="32"/>
      <c r="AK466" s="33"/>
      <c r="AL466" s="26" t="s">
        <v>420</v>
      </c>
    </row>
    <row r="467" spans="1:38" ht="39" customHeight="1" x14ac:dyDescent="0.25">
      <c r="A467" s="237" t="s">
        <v>779</v>
      </c>
      <c r="B467" s="13" t="s">
        <v>684</v>
      </c>
      <c r="C467" s="91" t="s">
        <v>780</v>
      </c>
      <c r="D467" s="12">
        <v>303</v>
      </c>
      <c r="E467" s="13" t="s">
        <v>793</v>
      </c>
      <c r="F467" s="13" t="s">
        <v>794</v>
      </c>
      <c r="G467" s="14">
        <v>10</v>
      </c>
      <c r="H467" s="14" t="s">
        <v>37</v>
      </c>
      <c r="I467" s="14">
        <v>70</v>
      </c>
      <c r="J467" s="16">
        <v>34.9</v>
      </c>
      <c r="K467" s="19">
        <f t="shared" si="35"/>
        <v>0</v>
      </c>
      <c r="L467" s="9">
        <v>0</v>
      </c>
      <c r="M467" s="9">
        <v>0</v>
      </c>
      <c r="N467" s="9">
        <v>0</v>
      </c>
      <c r="O467" s="18"/>
      <c r="P467" s="9">
        <v>0</v>
      </c>
      <c r="Q467" s="18"/>
      <c r="R467" s="9">
        <v>0</v>
      </c>
      <c r="S467" s="9">
        <v>0</v>
      </c>
      <c r="T467" s="19">
        <f t="shared" si="28"/>
        <v>0</v>
      </c>
      <c r="U467" s="9"/>
      <c r="V467" s="9"/>
      <c r="W467" s="9"/>
      <c r="X467" s="18"/>
      <c r="Y467" s="9"/>
      <c r="Z467" s="18"/>
      <c r="AA467" s="9"/>
      <c r="AB467" s="9"/>
      <c r="AC467" s="20">
        <v>3</v>
      </c>
      <c r="AD467" s="21"/>
      <c r="AE467" s="21"/>
      <c r="AF467" s="22"/>
      <c r="AG467" s="22"/>
      <c r="AH467" s="23"/>
      <c r="AI467" s="23"/>
      <c r="AJ467" s="32"/>
      <c r="AK467" s="33"/>
      <c r="AL467" s="26" t="s">
        <v>420</v>
      </c>
    </row>
    <row r="468" spans="1:38" ht="39" customHeight="1" x14ac:dyDescent="0.25">
      <c r="A468" s="237" t="s">
        <v>779</v>
      </c>
      <c r="B468" s="13" t="s">
        <v>684</v>
      </c>
      <c r="C468" s="91" t="s">
        <v>780</v>
      </c>
      <c r="D468" s="12">
        <v>303</v>
      </c>
      <c r="E468" s="13" t="s">
        <v>793</v>
      </c>
      <c r="F468" s="13" t="s">
        <v>794</v>
      </c>
      <c r="G468" s="14">
        <v>10</v>
      </c>
      <c r="H468" s="14" t="s">
        <v>37</v>
      </c>
      <c r="I468" s="14">
        <v>70</v>
      </c>
      <c r="J468" s="16">
        <v>34.9</v>
      </c>
      <c r="K468" s="19">
        <f t="shared" si="35"/>
        <v>0</v>
      </c>
      <c r="L468" s="9">
        <v>0</v>
      </c>
      <c r="M468" s="9">
        <v>0</v>
      </c>
      <c r="N468" s="9">
        <v>0</v>
      </c>
      <c r="O468" s="18"/>
      <c r="P468" s="9">
        <v>0</v>
      </c>
      <c r="Q468" s="18"/>
      <c r="R468" s="9">
        <v>0</v>
      </c>
      <c r="S468" s="9">
        <v>0</v>
      </c>
      <c r="T468" s="19">
        <f t="shared" si="28"/>
        <v>0</v>
      </c>
      <c r="U468" s="9"/>
      <c r="V468" s="9"/>
      <c r="W468" s="9"/>
      <c r="X468" s="18"/>
      <c r="Y468" s="9"/>
      <c r="Z468" s="18"/>
      <c r="AA468" s="9"/>
      <c r="AB468" s="9"/>
      <c r="AC468" s="20">
        <v>4</v>
      </c>
      <c r="AD468" s="21"/>
      <c r="AE468" s="21"/>
      <c r="AF468" s="22"/>
      <c r="AG468" s="22"/>
      <c r="AH468" s="23"/>
      <c r="AI468" s="23"/>
      <c r="AJ468" s="32"/>
      <c r="AK468" s="33"/>
      <c r="AL468" s="26" t="s">
        <v>420</v>
      </c>
    </row>
    <row r="469" spans="1:38" ht="39" customHeight="1" x14ac:dyDescent="0.25">
      <c r="A469" s="237" t="s">
        <v>779</v>
      </c>
      <c r="B469" s="13" t="s">
        <v>684</v>
      </c>
      <c r="C469" s="91" t="s">
        <v>780</v>
      </c>
      <c r="D469" s="12">
        <v>303</v>
      </c>
      <c r="E469" s="13" t="s">
        <v>793</v>
      </c>
      <c r="F469" s="13" t="s">
        <v>794</v>
      </c>
      <c r="G469" s="14">
        <v>10</v>
      </c>
      <c r="H469" s="14" t="s">
        <v>37</v>
      </c>
      <c r="I469" s="14">
        <v>70</v>
      </c>
      <c r="J469" s="16">
        <v>34.9</v>
      </c>
      <c r="K469" s="19">
        <f t="shared" si="35"/>
        <v>0</v>
      </c>
      <c r="L469" s="9">
        <v>0</v>
      </c>
      <c r="M469" s="9">
        <v>0</v>
      </c>
      <c r="N469" s="9">
        <v>0</v>
      </c>
      <c r="O469" s="18"/>
      <c r="P469" s="9">
        <v>0</v>
      </c>
      <c r="Q469" s="18"/>
      <c r="R469" s="9">
        <v>0</v>
      </c>
      <c r="S469" s="9">
        <v>0</v>
      </c>
      <c r="T469" s="19">
        <f t="shared" si="28"/>
        <v>0</v>
      </c>
      <c r="U469" s="9"/>
      <c r="V469" s="9"/>
      <c r="W469" s="9"/>
      <c r="X469" s="18"/>
      <c r="Y469" s="9"/>
      <c r="Z469" s="18"/>
      <c r="AA469" s="9"/>
      <c r="AB469" s="9"/>
      <c r="AC469" s="20">
        <v>5</v>
      </c>
      <c r="AD469" s="21"/>
      <c r="AE469" s="21"/>
      <c r="AF469" s="22"/>
      <c r="AG469" s="22"/>
      <c r="AH469" s="23"/>
      <c r="AI469" s="23"/>
      <c r="AJ469" s="32"/>
      <c r="AK469" s="33"/>
      <c r="AL469" s="26" t="s">
        <v>420</v>
      </c>
    </row>
    <row r="470" spans="1:38" ht="39" customHeight="1" x14ac:dyDescent="0.25">
      <c r="A470" s="237" t="s">
        <v>779</v>
      </c>
      <c r="B470" s="13" t="s">
        <v>684</v>
      </c>
      <c r="C470" s="91" t="s">
        <v>780</v>
      </c>
      <c r="D470" s="12">
        <v>303</v>
      </c>
      <c r="E470" s="13" t="s">
        <v>793</v>
      </c>
      <c r="F470" s="13" t="s">
        <v>794</v>
      </c>
      <c r="G470" s="14">
        <v>10</v>
      </c>
      <c r="H470" s="14" t="s">
        <v>37</v>
      </c>
      <c r="I470" s="14">
        <v>70</v>
      </c>
      <c r="J470" s="16">
        <v>34.9</v>
      </c>
      <c r="K470" s="19">
        <f t="shared" si="35"/>
        <v>0</v>
      </c>
      <c r="L470" s="9">
        <v>0</v>
      </c>
      <c r="M470" s="9">
        <v>0</v>
      </c>
      <c r="N470" s="9">
        <v>0</v>
      </c>
      <c r="O470" s="18"/>
      <c r="P470" s="9">
        <v>0</v>
      </c>
      <c r="Q470" s="18"/>
      <c r="R470" s="9">
        <v>0</v>
      </c>
      <c r="S470" s="9">
        <v>0</v>
      </c>
      <c r="T470" s="19">
        <f t="shared" si="28"/>
        <v>0</v>
      </c>
      <c r="U470" s="9"/>
      <c r="V470" s="9"/>
      <c r="W470" s="9"/>
      <c r="X470" s="18"/>
      <c r="Y470" s="9"/>
      <c r="Z470" s="18"/>
      <c r="AA470" s="9"/>
      <c r="AB470" s="9"/>
      <c r="AC470" s="20">
        <v>6</v>
      </c>
      <c r="AD470" s="21"/>
      <c r="AE470" s="21"/>
      <c r="AF470" s="22"/>
      <c r="AG470" s="22"/>
      <c r="AH470" s="23"/>
      <c r="AI470" s="23"/>
      <c r="AJ470" s="32"/>
      <c r="AK470" s="33"/>
      <c r="AL470" s="26" t="s">
        <v>420</v>
      </c>
    </row>
    <row r="471" spans="1:38" ht="39" customHeight="1" x14ac:dyDescent="0.25">
      <c r="A471" s="237" t="s">
        <v>779</v>
      </c>
      <c r="B471" s="13" t="s">
        <v>684</v>
      </c>
      <c r="C471" s="91" t="s">
        <v>780</v>
      </c>
      <c r="D471" s="12">
        <v>304</v>
      </c>
      <c r="E471" s="13" t="s">
        <v>796</v>
      </c>
      <c r="F471" s="13" t="s">
        <v>797</v>
      </c>
      <c r="G471" s="14">
        <v>0</v>
      </c>
      <c r="H471" s="14" t="s">
        <v>43</v>
      </c>
      <c r="I471" s="14">
        <v>2</v>
      </c>
      <c r="J471" s="16">
        <v>2</v>
      </c>
      <c r="K471" s="19">
        <f t="shared" si="35"/>
        <v>0</v>
      </c>
      <c r="L471" s="9">
        <v>0</v>
      </c>
      <c r="M471" s="9">
        <v>0</v>
      </c>
      <c r="N471" s="9">
        <v>0</v>
      </c>
      <c r="O471" s="18"/>
      <c r="P471" s="9">
        <v>0</v>
      </c>
      <c r="Q471" s="18"/>
      <c r="R471" s="9">
        <v>0</v>
      </c>
      <c r="S471" s="9">
        <v>0</v>
      </c>
      <c r="T471" s="19">
        <f t="shared" si="28"/>
        <v>0</v>
      </c>
      <c r="U471" s="9"/>
      <c r="V471" s="9"/>
      <c r="W471" s="9"/>
      <c r="X471" s="18"/>
      <c r="Y471" s="9"/>
      <c r="Z471" s="18"/>
      <c r="AA471" s="9"/>
      <c r="AB471" s="9"/>
      <c r="AC471" s="20">
        <v>1</v>
      </c>
      <c r="AD471" s="21"/>
      <c r="AE471" s="21"/>
      <c r="AF471" s="22"/>
      <c r="AG471" s="22"/>
      <c r="AH471" s="23"/>
      <c r="AI471" s="23"/>
      <c r="AJ471" s="32"/>
      <c r="AK471" s="33"/>
      <c r="AL471" s="26" t="s">
        <v>420</v>
      </c>
    </row>
    <row r="472" spans="1:38" ht="39" customHeight="1" x14ac:dyDescent="0.25">
      <c r="A472" s="237" t="s">
        <v>779</v>
      </c>
      <c r="B472" s="13" t="s">
        <v>684</v>
      </c>
      <c r="C472" s="91" t="s">
        <v>780</v>
      </c>
      <c r="D472" s="12">
        <v>304</v>
      </c>
      <c r="E472" s="13" t="s">
        <v>796</v>
      </c>
      <c r="F472" s="13" t="s">
        <v>797</v>
      </c>
      <c r="G472" s="14">
        <v>0</v>
      </c>
      <c r="H472" s="14" t="s">
        <v>43</v>
      </c>
      <c r="I472" s="14">
        <v>2</v>
      </c>
      <c r="J472" s="16">
        <v>2</v>
      </c>
      <c r="K472" s="19">
        <f t="shared" si="35"/>
        <v>0</v>
      </c>
      <c r="L472" s="9">
        <v>0</v>
      </c>
      <c r="M472" s="9">
        <v>0</v>
      </c>
      <c r="N472" s="9">
        <v>0</v>
      </c>
      <c r="O472" s="18"/>
      <c r="P472" s="9">
        <v>0</v>
      </c>
      <c r="Q472" s="18"/>
      <c r="R472" s="9">
        <v>0</v>
      </c>
      <c r="S472" s="9">
        <v>0</v>
      </c>
      <c r="T472" s="19">
        <f t="shared" si="28"/>
        <v>0</v>
      </c>
      <c r="U472" s="9"/>
      <c r="V472" s="9"/>
      <c r="W472" s="9"/>
      <c r="X472" s="18"/>
      <c r="Y472" s="9"/>
      <c r="Z472" s="18"/>
      <c r="AA472" s="9"/>
      <c r="AB472" s="9"/>
      <c r="AC472" s="20">
        <v>2</v>
      </c>
      <c r="AD472" s="21"/>
      <c r="AE472" s="21"/>
      <c r="AF472" s="22"/>
      <c r="AG472" s="22"/>
      <c r="AH472" s="23"/>
      <c r="AI472" s="23"/>
      <c r="AJ472" s="32"/>
      <c r="AK472" s="33"/>
      <c r="AL472" s="26" t="s">
        <v>420</v>
      </c>
    </row>
    <row r="473" spans="1:38" ht="39" customHeight="1" x14ac:dyDescent="0.25">
      <c r="A473" s="237" t="s">
        <v>779</v>
      </c>
      <c r="B473" s="13" t="s">
        <v>684</v>
      </c>
      <c r="C473" s="91" t="s">
        <v>780</v>
      </c>
      <c r="D473" s="12">
        <v>304</v>
      </c>
      <c r="E473" s="13" t="s">
        <v>796</v>
      </c>
      <c r="F473" s="13" t="s">
        <v>797</v>
      </c>
      <c r="G473" s="14">
        <v>0</v>
      </c>
      <c r="H473" s="14" t="s">
        <v>43</v>
      </c>
      <c r="I473" s="14">
        <v>2</v>
      </c>
      <c r="J473" s="16">
        <v>2</v>
      </c>
      <c r="K473" s="19">
        <f t="shared" si="35"/>
        <v>0</v>
      </c>
      <c r="L473" s="9">
        <v>0</v>
      </c>
      <c r="M473" s="9">
        <v>0</v>
      </c>
      <c r="N473" s="9">
        <v>0</v>
      </c>
      <c r="O473" s="18"/>
      <c r="P473" s="9">
        <v>0</v>
      </c>
      <c r="Q473" s="18"/>
      <c r="R473" s="9">
        <v>0</v>
      </c>
      <c r="S473" s="9">
        <v>0</v>
      </c>
      <c r="T473" s="19">
        <f t="shared" si="28"/>
        <v>0</v>
      </c>
      <c r="U473" s="9"/>
      <c r="V473" s="9"/>
      <c r="W473" s="9"/>
      <c r="X473" s="18"/>
      <c r="Y473" s="9"/>
      <c r="Z473" s="18"/>
      <c r="AA473" s="9"/>
      <c r="AB473" s="9"/>
      <c r="AC473" s="20">
        <v>3</v>
      </c>
      <c r="AD473" s="21"/>
      <c r="AE473" s="21"/>
      <c r="AF473" s="22"/>
      <c r="AG473" s="22"/>
      <c r="AH473" s="23"/>
      <c r="AI473" s="23"/>
      <c r="AJ473" s="32"/>
      <c r="AK473" s="33"/>
      <c r="AL473" s="26" t="s">
        <v>420</v>
      </c>
    </row>
    <row r="474" spans="1:38" ht="39" customHeight="1" x14ac:dyDescent="0.25">
      <c r="A474" s="237" t="s">
        <v>779</v>
      </c>
      <c r="B474" s="13" t="s">
        <v>684</v>
      </c>
      <c r="C474" s="91" t="s">
        <v>780</v>
      </c>
      <c r="D474" s="12">
        <v>304</v>
      </c>
      <c r="E474" s="13" t="s">
        <v>796</v>
      </c>
      <c r="F474" s="13" t="s">
        <v>797</v>
      </c>
      <c r="G474" s="14">
        <v>0</v>
      </c>
      <c r="H474" s="14" t="s">
        <v>43</v>
      </c>
      <c r="I474" s="14">
        <v>2</v>
      </c>
      <c r="J474" s="16">
        <v>2</v>
      </c>
      <c r="K474" s="19">
        <f t="shared" si="35"/>
        <v>0</v>
      </c>
      <c r="L474" s="9">
        <v>0</v>
      </c>
      <c r="M474" s="9">
        <v>0</v>
      </c>
      <c r="N474" s="9">
        <v>0</v>
      </c>
      <c r="O474" s="18"/>
      <c r="P474" s="9">
        <v>0</v>
      </c>
      <c r="Q474" s="18"/>
      <c r="R474" s="9">
        <v>0</v>
      </c>
      <c r="S474" s="9">
        <v>0</v>
      </c>
      <c r="T474" s="19">
        <f t="shared" si="28"/>
        <v>0</v>
      </c>
      <c r="U474" s="9"/>
      <c r="V474" s="9"/>
      <c r="W474" s="9"/>
      <c r="X474" s="18"/>
      <c r="Y474" s="9"/>
      <c r="Z474" s="18"/>
      <c r="AA474" s="9"/>
      <c r="AB474" s="9"/>
      <c r="AC474" s="20">
        <v>4</v>
      </c>
      <c r="AD474" s="21"/>
      <c r="AE474" s="21"/>
      <c r="AF474" s="22"/>
      <c r="AG474" s="22"/>
      <c r="AH474" s="23"/>
      <c r="AI474" s="23"/>
      <c r="AJ474" s="32"/>
      <c r="AK474" s="33"/>
      <c r="AL474" s="26" t="s">
        <v>420</v>
      </c>
    </row>
    <row r="475" spans="1:38" ht="39" customHeight="1" x14ac:dyDescent="0.25">
      <c r="A475" s="237" t="s">
        <v>779</v>
      </c>
      <c r="B475" s="13" t="s">
        <v>684</v>
      </c>
      <c r="C475" s="91" t="s">
        <v>780</v>
      </c>
      <c r="D475" s="12">
        <v>304</v>
      </c>
      <c r="E475" s="13" t="s">
        <v>796</v>
      </c>
      <c r="F475" s="13" t="s">
        <v>797</v>
      </c>
      <c r="G475" s="14">
        <v>0</v>
      </c>
      <c r="H475" s="14" t="s">
        <v>43</v>
      </c>
      <c r="I475" s="14">
        <v>2</v>
      </c>
      <c r="J475" s="16">
        <v>2</v>
      </c>
      <c r="K475" s="19">
        <f t="shared" si="35"/>
        <v>0</v>
      </c>
      <c r="L475" s="9">
        <v>0</v>
      </c>
      <c r="M475" s="9">
        <v>0</v>
      </c>
      <c r="N475" s="9">
        <v>0</v>
      </c>
      <c r="O475" s="18"/>
      <c r="P475" s="9">
        <v>0</v>
      </c>
      <c r="Q475" s="18"/>
      <c r="R475" s="9">
        <v>0</v>
      </c>
      <c r="S475" s="9">
        <v>0</v>
      </c>
      <c r="T475" s="19">
        <f t="shared" si="28"/>
        <v>0</v>
      </c>
      <c r="U475" s="9"/>
      <c r="V475" s="9"/>
      <c r="W475" s="9"/>
      <c r="X475" s="18"/>
      <c r="Y475" s="9"/>
      <c r="Z475" s="18"/>
      <c r="AA475" s="9"/>
      <c r="AB475" s="9"/>
      <c r="AC475" s="20">
        <v>5</v>
      </c>
      <c r="AD475" s="21"/>
      <c r="AE475" s="21"/>
      <c r="AF475" s="22"/>
      <c r="AG475" s="22"/>
      <c r="AH475" s="23"/>
      <c r="AI475" s="23"/>
      <c r="AJ475" s="32"/>
      <c r="AK475" s="33"/>
      <c r="AL475" s="26" t="s">
        <v>420</v>
      </c>
    </row>
    <row r="476" spans="1:38" ht="39" customHeight="1" x14ac:dyDescent="0.25">
      <c r="A476" s="237" t="s">
        <v>779</v>
      </c>
      <c r="B476" s="13" t="s">
        <v>684</v>
      </c>
      <c r="C476" s="91" t="s">
        <v>780</v>
      </c>
      <c r="D476" s="12">
        <v>304</v>
      </c>
      <c r="E476" s="13" t="s">
        <v>796</v>
      </c>
      <c r="F476" s="13" t="s">
        <v>797</v>
      </c>
      <c r="G476" s="14">
        <v>0</v>
      </c>
      <c r="H476" s="14" t="s">
        <v>43</v>
      </c>
      <c r="I476" s="14">
        <v>2</v>
      </c>
      <c r="J476" s="16">
        <v>2</v>
      </c>
      <c r="K476" s="19">
        <f t="shared" si="35"/>
        <v>0</v>
      </c>
      <c r="L476" s="9">
        <v>0</v>
      </c>
      <c r="M476" s="9">
        <v>0</v>
      </c>
      <c r="N476" s="9">
        <v>0</v>
      </c>
      <c r="O476" s="18"/>
      <c r="P476" s="9">
        <v>0</v>
      </c>
      <c r="Q476" s="18"/>
      <c r="R476" s="9">
        <v>0</v>
      </c>
      <c r="S476" s="9">
        <v>0</v>
      </c>
      <c r="T476" s="19">
        <f t="shared" si="28"/>
        <v>0</v>
      </c>
      <c r="U476" s="9"/>
      <c r="V476" s="9"/>
      <c r="W476" s="9"/>
      <c r="X476" s="18"/>
      <c r="Y476" s="9"/>
      <c r="Z476" s="18"/>
      <c r="AA476" s="9"/>
      <c r="AB476" s="9"/>
      <c r="AC476" s="20">
        <v>6</v>
      </c>
      <c r="AD476" s="21"/>
      <c r="AE476" s="21"/>
      <c r="AF476" s="22"/>
      <c r="AG476" s="22"/>
      <c r="AH476" s="23"/>
      <c r="AI476" s="23"/>
      <c r="AJ476" s="32"/>
      <c r="AK476" s="33"/>
      <c r="AL476" s="26" t="s">
        <v>420</v>
      </c>
    </row>
    <row r="477" spans="1:38" ht="39" customHeight="1" x14ac:dyDescent="0.25">
      <c r="A477" s="237" t="s">
        <v>779</v>
      </c>
      <c r="B477" s="13" t="s">
        <v>684</v>
      </c>
      <c r="C477" s="91" t="s">
        <v>780</v>
      </c>
      <c r="D477" s="12">
        <v>305</v>
      </c>
      <c r="E477" s="13" t="s">
        <v>798</v>
      </c>
      <c r="F477" s="13" t="s">
        <v>799</v>
      </c>
      <c r="G477" s="14">
        <v>0</v>
      </c>
      <c r="H477" s="14" t="s">
        <v>37</v>
      </c>
      <c r="I477" s="14">
        <v>1</v>
      </c>
      <c r="J477" s="16">
        <v>0</v>
      </c>
      <c r="K477" s="19">
        <f t="shared" si="35"/>
        <v>0</v>
      </c>
      <c r="L477" s="9">
        <v>0</v>
      </c>
      <c r="M477" s="9">
        <v>0</v>
      </c>
      <c r="N477" s="9">
        <v>0</v>
      </c>
      <c r="O477" s="18"/>
      <c r="P477" s="9">
        <v>0</v>
      </c>
      <c r="Q477" s="18"/>
      <c r="R477" s="9">
        <v>0</v>
      </c>
      <c r="S477" s="9">
        <v>0</v>
      </c>
      <c r="T477" s="19">
        <f t="shared" si="28"/>
        <v>0</v>
      </c>
      <c r="U477" s="9"/>
      <c r="V477" s="9"/>
      <c r="W477" s="9"/>
      <c r="X477" s="18"/>
      <c r="Y477" s="9"/>
      <c r="Z477" s="18"/>
      <c r="AA477" s="9"/>
      <c r="AB477" s="9"/>
      <c r="AC477" s="20">
        <v>1</v>
      </c>
      <c r="AD477" s="21"/>
      <c r="AE477" s="21"/>
      <c r="AF477" s="22"/>
      <c r="AG477" s="22"/>
      <c r="AH477" s="23"/>
      <c r="AI477" s="23"/>
      <c r="AJ477" s="32"/>
      <c r="AK477" s="33"/>
      <c r="AL477" s="26" t="s">
        <v>420</v>
      </c>
    </row>
    <row r="478" spans="1:38" ht="39" customHeight="1" x14ac:dyDescent="0.25">
      <c r="A478" s="237" t="s">
        <v>779</v>
      </c>
      <c r="B478" s="13" t="s">
        <v>684</v>
      </c>
      <c r="C478" s="91" t="s">
        <v>780</v>
      </c>
      <c r="D478" s="12">
        <v>305</v>
      </c>
      <c r="E478" s="13" t="s">
        <v>798</v>
      </c>
      <c r="F478" s="13" t="s">
        <v>799</v>
      </c>
      <c r="G478" s="14">
        <v>0</v>
      </c>
      <c r="H478" s="14" t="s">
        <v>37</v>
      </c>
      <c r="I478" s="14">
        <v>1</v>
      </c>
      <c r="J478" s="16">
        <v>0</v>
      </c>
      <c r="K478" s="19">
        <f t="shared" si="35"/>
        <v>0</v>
      </c>
      <c r="L478" s="9">
        <v>0</v>
      </c>
      <c r="M478" s="9">
        <v>0</v>
      </c>
      <c r="N478" s="9">
        <v>0</v>
      </c>
      <c r="O478" s="18"/>
      <c r="P478" s="9">
        <v>0</v>
      </c>
      <c r="Q478" s="18"/>
      <c r="R478" s="9">
        <v>0</v>
      </c>
      <c r="S478" s="9">
        <v>0</v>
      </c>
      <c r="T478" s="19">
        <f t="shared" si="28"/>
        <v>0</v>
      </c>
      <c r="U478" s="9"/>
      <c r="V478" s="9"/>
      <c r="W478" s="9"/>
      <c r="X478" s="18"/>
      <c r="Y478" s="9"/>
      <c r="Z478" s="18"/>
      <c r="AA478" s="9"/>
      <c r="AB478" s="9"/>
      <c r="AC478" s="20">
        <v>2</v>
      </c>
      <c r="AD478" s="21"/>
      <c r="AE478" s="21"/>
      <c r="AF478" s="22"/>
      <c r="AG478" s="22"/>
      <c r="AH478" s="23"/>
      <c r="AI478" s="23"/>
      <c r="AJ478" s="32"/>
      <c r="AK478" s="33"/>
      <c r="AL478" s="26" t="s">
        <v>420</v>
      </c>
    </row>
    <row r="479" spans="1:38" ht="39" customHeight="1" x14ac:dyDescent="0.25">
      <c r="A479" s="237" t="s">
        <v>779</v>
      </c>
      <c r="B479" s="13" t="s">
        <v>684</v>
      </c>
      <c r="C479" s="91" t="s">
        <v>780</v>
      </c>
      <c r="D479" s="12">
        <v>305</v>
      </c>
      <c r="E479" s="13" t="s">
        <v>798</v>
      </c>
      <c r="F479" s="13" t="s">
        <v>799</v>
      </c>
      <c r="G479" s="14">
        <v>0</v>
      </c>
      <c r="H479" s="14" t="s">
        <v>37</v>
      </c>
      <c r="I479" s="14">
        <v>1</v>
      </c>
      <c r="J479" s="16">
        <v>0</v>
      </c>
      <c r="K479" s="19">
        <f t="shared" si="35"/>
        <v>0</v>
      </c>
      <c r="L479" s="9">
        <v>0</v>
      </c>
      <c r="M479" s="9">
        <v>0</v>
      </c>
      <c r="N479" s="9">
        <v>0</v>
      </c>
      <c r="O479" s="18"/>
      <c r="P479" s="9">
        <v>0</v>
      </c>
      <c r="Q479" s="18"/>
      <c r="R479" s="9">
        <v>0</v>
      </c>
      <c r="S479" s="9">
        <v>0</v>
      </c>
      <c r="T479" s="19">
        <f t="shared" si="28"/>
        <v>0</v>
      </c>
      <c r="U479" s="9"/>
      <c r="V479" s="9"/>
      <c r="W479" s="9"/>
      <c r="X479" s="18"/>
      <c r="Y479" s="9"/>
      <c r="Z479" s="18"/>
      <c r="AA479" s="9"/>
      <c r="AB479" s="9"/>
      <c r="AC479" s="20">
        <v>3</v>
      </c>
      <c r="AD479" s="21"/>
      <c r="AE479" s="21"/>
      <c r="AF479" s="22"/>
      <c r="AG479" s="22"/>
      <c r="AH479" s="23"/>
      <c r="AI479" s="23"/>
      <c r="AJ479" s="32"/>
      <c r="AK479" s="33"/>
      <c r="AL479" s="26" t="s">
        <v>420</v>
      </c>
    </row>
    <row r="480" spans="1:38" ht="39" customHeight="1" x14ac:dyDescent="0.25">
      <c r="A480" s="237" t="s">
        <v>779</v>
      </c>
      <c r="B480" s="13" t="s">
        <v>684</v>
      </c>
      <c r="C480" s="91" t="s">
        <v>780</v>
      </c>
      <c r="D480" s="12">
        <v>305</v>
      </c>
      <c r="E480" s="13" t="s">
        <v>798</v>
      </c>
      <c r="F480" s="13" t="s">
        <v>799</v>
      </c>
      <c r="G480" s="14">
        <v>0</v>
      </c>
      <c r="H480" s="14" t="s">
        <v>37</v>
      </c>
      <c r="I480" s="14">
        <v>1</v>
      </c>
      <c r="J480" s="16">
        <v>0</v>
      </c>
      <c r="K480" s="19">
        <f t="shared" si="35"/>
        <v>0</v>
      </c>
      <c r="L480" s="9">
        <v>0</v>
      </c>
      <c r="M480" s="9">
        <v>0</v>
      </c>
      <c r="N480" s="9">
        <v>0</v>
      </c>
      <c r="O480" s="18"/>
      <c r="P480" s="9">
        <v>0</v>
      </c>
      <c r="Q480" s="18"/>
      <c r="R480" s="9">
        <v>0</v>
      </c>
      <c r="S480" s="9">
        <v>0</v>
      </c>
      <c r="T480" s="19">
        <f t="shared" si="28"/>
        <v>0</v>
      </c>
      <c r="U480" s="9"/>
      <c r="V480" s="9"/>
      <c r="W480" s="9"/>
      <c r="X480" s="18"/>
      <c r="Y480" s="9"/>
      <c r="Z480" s="18"/>
      <c r="AA480" s="9"/>
      <c r="AB480" s="9"/>
      <c r="AC480" s="20">
        <v>4</v>
      </c>
      <c r="AD480" s="21"/>
      <c r="AE480" s="21"/>
      <c r="AF480" s="22"/>
      <c r="AG480" s="22"/>
      <c r="AH480" s="23"/>
      <c r="AI480" s="23"/>
      <c r="AJ480" s="32"/>
      <c r="AK480" s="33"/>
      <c r="AL480" s="26" t="s">
        <v>420</v>
      </c>
    </row>
    <row r="481" spans="1:38" ht="39" customHeight="1" x14ac:dyDescent="0.25">
      <c r="A481" s="237" t="s">
        <v>779</v>
      </c>
      <c r="B481" s="13" t="s">
        <v>684</v>
      </c>
      <c r="C481" s="91" t="s">
        <v>780</v>
      </c>
      <c r="D481" s="12">
        <v>305</v>
      </c>
      <c r="E481" s="13" t="s">
        <v>798</v>
      </c>
      <c r="F481" s="13" t="s">
        <v>799</v>
      </c>
      <c r="G481" s="14">
        <v>0</v>
      </c>
      <c r="H481" s="14" t="s">
        <v>37</v>
      </c>
      <c r="I481" s="14">
        <v>1</v>
      </c>
      <c r="J481" s="16">
        <v>0</v>
      </c>
      <c r="K481" s="19">
        <f t="shared" si="35"/>
        <v>0</v>
      </c>
      <c r="L481" s="9">
        <v>0</v>
      </c>
      <c r="M481" s="9">
        <v>0</v>
      </c>
      <c r="N481" s="9">
        <v>0</v>
      </c>
      <c r="O481" s="18"/>
      <c r="P481" s="9">
        <v>0</v>
      </c>
      <c r="Q481" s="18"/>
      <c r="R481" s="9">
        <v>0</v>
      </c>
      <c r="S481" s="9">
        <v>0</v>
      </c>
      <c r="T481" s="19">
        <f t="shared" si="28"/>
        <v>0</v>
      </c>
      <c r="U481" s="9"/>
      <c r="V481" s="9"/>
      <c r="W481" s="9"/>
      <c r="X481" s="18"/>
      <c r="Y481" s="9"/>
      <c r="Z481" s="18"/>
      <c r="AA481" s="9"/>
      <c r="AB481" s="9"/>
      <c r="AC481" s="20">
        <v>5</v>
      </c>
      <c r="AD481" s="21"/>
      <c r="AE481" s="21"/>
      <c r="AF481" s="22"/>
      <c r="AG481" s="22"/>
      <c r="AH481" s="23"/>
      <c r="AI481" s="23"/>
      <c r="AJ481" s="32"/>
      <c r="AK481" s="33"/>
      <c r="AL481" s="26" t="s">
        <v>420</v>
      </c>
    </row>
    <row r="482" spans="1:38" ht="39" customHeight="1" x14ac:dyDescent="0.25">
      <c r="A482" s="237" t="s">
        <v>779</v>
      </c>
      <c r="B482" s="13" t="s">
        <v>684</v>
      </c>
      <c r="C482" s="91" t="s">
        <v>780</v>
      </c>
      <c r="D482" s="12">
        <v>305</v>
      </c>
      <c r="E482" s="13" t="s">
        <v>798</v>
      </c>
      <c r="F482" s="13" t="s">
        <v>799</v>
      </c>
      <c r="G482" s="14">
        <v>0</v>
      </c>
      <c r="H482" s="14" t="s">
        <v>37</v>
      </c>
      <c r="I482" s="14">
        <v>1</v>
      </c>
      <c r="J482" s="16">
        <v>0</v>
      </c>
      <c r="K482" s="19">
        <f t="shared" si="35"/>
        <v>0</v>
      </c>
      <c r="L482" s="9">
        <v>0</v>
      </c>
      <c r="M482" s="9">
        <v>0</v>
      </c>
      <c r="N482" s="9">
        <v>0</v>
      </c>
      <c r="O482" s="18"/>
      <c r="P482" s="9">
        <v>0</v>
      </c>
      <c r="Q482" s="18"/>
      <c r="R482" s="9">
        <v>0</v>
      </c>
      <c r="S482" s="9">
        <v>0</v>
      </c>
      <c r="T482" s="19">
        <f t="shared" si="28"/>
        <v>0</v>
      </c>
      <c r="U482" s="9"/>
      <c r="V482" s="9"/>
      <c r="W482" s="9"/>
      <c r="X482" s="18"/>
      <c r="Y482" s="9"/>
      <c r="Z482" s="18"/>
      <c r="AA482" s="9"/>
      <c r="AB482" s="9"/>
      <c r="AC482" s="20">
        <v>6</v>
      </c>
      <c r="AD482" s="21"/>
      <c r="AE482" s="21"/>
      <c r="AF482" s="22"/>
      <c r="AG482" s="22"/>
      <c r="AH482" s="23"/>
      <c r="AI482" s="23"/>
      <c r="AJ482" s="32"/>
      <c r="AK482" s="33"/>
      <c r="AL482" s="26" t="s">
        <v>420</v>
      </c>
    </row>
    <row r="483" spans="1:38" ht="39" customHeight="1" x14ac:dyDescent="0.25">
      <c r="A483" s="237" t="s">
        <v>779</v>
      </c>
      <c r="B483" s="13" t="s">
        <v>684</v>
      </c>
      <c r="C483" s="91" t="s">
        <v>780</v>
      </c>
      <c r="D483" s="12">
        <v>306</v>
      </c>
      <c r="E483" s="13" t="s">
        <v>800</v>
      </c>
      <c r="F483" s="13" t="s">
        <v>801</v>
      </c>
      <c r="G483" s="14">
        <v>1</v>
      </c>
      <c r="H483" s="14" t="s">
        <v>37</v>
      </c>
      <c r="I483" s="14">
        <v>4</v>
      </c>
      <c r="J483" s="16">
        <v>1</v>
      </c>
      <c r="K483" s="19">
        <f t="shared" si="35"/>
        <v>214703707</v>
      </c>
      <c r="L483" s="9"/>
      <c r="M483" s="9">
        <v>0</v>
      </c>
      <c r="N483" s="9">
        <v>0</v>
      </c>
      <c r="O483" s="18">
        <v>0</v>
      </c>
      <c r="P483" s="9">
        <v>0</v>
      </c>
      <c r="Q483" s="18">
        <v>0</v>
      </c>
      <c r="R483" s="9">
        <v>0</v>
      </c>
      <c r="S483" s="9">
        <v>214703707</v>
      </c>
      <c r="T483" s="19">
        <f t="shared" si="28"/>
        <v>0</v>
      </c>
      <c r="U483" s="9"/>
      <c r="V483" s="9"/>
      <c r="W483" s="9"/>
      <c r="X483" s="18"/>
      <c r="Y483" s="9"/>
      <c r="Z483" s="18"/>
      <c r="AA483" s="9"/>
      <c r="AB483" s="9"/>
      <c r="AC483" s="20">
        <v>1</v>
      </c>
      <c r="AD483" s="157" t="s">
        <v>802</v>
      </c>
      <c r="AE483" s="157" t="s">
        <v>113</v>
      </c>
      <c r="AF483" s="158">
        <v>100</v>
      </c>
      <c r="AG483" s="158">
        <v>0</v>
      </c>
      <c r="AH483" s="159">
        <v>43466</v>
      </c>
      <c r="AI483" s="159">
        <v>43830</v>
      </c>
      <c r="AJ483" s="32">
        <v>214703707</v>
      </c>
      <c r="AK483" s="33"/>
      <c r="AL483" s="26" t="s">
        <v>420</v>
      </c>
    </row>
    <row r="484" spans="1:38" ht="39" customHeight="1" x14ac:dyDescent="0.25">
      <c r="A484" s="237" t="s">
        <v>779</v>
      </c>
      <c r="B484" s="13" t="s">
        <v>684</v>
      </c>
      <c r="C484" s="91" t="s">
        <v>780</v>
      </c>
      <c r="D484" s="12">
        <v>306</v>
      </c>
      <c r="E484" s="13" t="s">
        <v>800</v>
      </c>
      <c r="F484" s="13" t="s">
        <v>801</v>
      </c>
      <c r="G484" s="14">
        <v>1</v>
      </c>
      <c r="H484" s="14" t="s">
        <v>37</v>
      </c>
      <c r="I484" s="14">
        <v>4</v>
      </c>
      <c r="J484" s="16">
        <v>1</v>
      </c>
      <c r="K484" s="19">
        <f t="shared" si="35"/>
        <v>0</v>
      </c>
      <c r="L484" s="9">
        <v>0</v>
      </c>
      <c r="M484" s="9">
        <v>0</v>
      </c>
      <c r="N484" s="9">
        <v>0</v>
      </c>
      <c r="O484" s="18"/>
      <c r="P484" s="9">
        <v>0</v>
      </c>
      <c r="Q484" s="18"/>
      <c r="R484" s="9">
        <v>0</v>
      </c>
      <c r="S484" s="9">
        <v>0</v>
      </c>
      <c r="T484" s="19">
        <f t="shared" si="28"/>
        <v>0</v>
      </c>
      <c r="U484" s="9"/>
      <c r="V484" s="9"/>
      <c r="W484" s="9"/>
      <c r="X484" s="18"/>
      <c r="Y484" s="9"/>
      <c r="Z484" s="18"/>
      <c r="AA484" s="9"/>
      <c r="AB484" s="9"/>
      <c r="AC484" s="20">
        <v>2</v>
      </c>
      <c r="AD484" s="21"/>
      <c r="AE484" s="21"/>
      <c r="AF484" s="22"/>
      <c r="AG484" s="22"/>
      <c r="AH484" s="23"/>
      <c r="AI484" s="23"/>
      <c r="AJ484" s="32"/>
      <c r="AK484" s="33"/>
      <c r="AL484" s="26" t="s">
        <v>420</v>
      </c>
    </row>
    <row r="485" spans="1:38" ht="39" customHeight="1" x14ac:dyDescent="0.25">
      <c r="A485" s="237" t="s">
        <v>779</v>
      </c>
      <c r="B485" s="13" t="s">
        <v>684</v>
      </c>
      <c r="C485" s="91" t="s">
        <v>780</v>
      </c>
      <c r="D485" s="12">
        <v>306</v>
      </c>
      <c r="E485" s="13" t="s">
        <v>800</v>
      </c>
      <c r="F485" s="13" t="s">
        <v>801</v>
      </c>
      <c r="G485" s="14">
        <v>1</v>
      </c>
      <c r="H485" s="14" t="s">
        <v>37</v>
      </c>
      <c r="I485" s="14">
        <v>4</v>
      </c>
      <c r="J485" s="16">
        <v>1</v>
      </c>
      <c r="K485" s="19">
        <f t="shared" si="35"/>
        <v>0</v>
      </c>
      <c r="L485" s="9">
        <v>0</v>
      </c>
      <c r="M485" s="9">
        <v>0</v>
      </c>
      <c r="N485" s="9">
        <v>0</v>
      </c>
      <c r="O485" s="18"/>
      <c r="P485" s="9">
        <v>0</v>
      </c>
      <c r="Q485" s="18"/>
      <c r="R485" s="9">
        <v>0</v>
      </c>
      <c r="S485" s="9">
        <v>0</v>
      </c>
      <c r="T485" s="19">
        <f t="shared" si="28"/>
        <v>0</v>
      </c>
      <c r="U485" s="9"/>
      <c r="V485" s="9"/>
      <c r="W485" s="9"/>
      <c r="X485" s="18"/>
      <c r="Y485" s="9"/>
      <c r="Z485" s="18"/>
      <c r="AA485" s="9"/>
      <c r="AB485" s="9"/>
      <c r="AC485" s="20">
        <v>3</v>
      </c>
      <c r="AD485" s="21"/>
      <c r="AE485" s="21"/>
      <c r="AF485" s="22"/>
      <c r="AG485" s="22"/>
      <c r="AH485" s="23"/>
      <c r="AI485" s="23"/>
      <c r="AJ485" s="32"/>
      <c r="AK485" s="33"/>
      <c r="AL485" s="26" t="s">
        <v>420</v>
      </c>
    </row>
    <row r="486" spans="1:38" ht="39" customHeight="1" x14ac:dyDescent="0.25">
      <c r="A486" s="237" t="s">
        <v>779</v>
      </c>
      <c r="B486" s="13" t="s">
        <v>684</v>
      </c>
      <c r="C486" s="91" t="s">
        <v>780</v>
      </c>
      <c r="D486" s="12">
        <v>306</v>
      </c>
      <c r="E486" s="13" t="s">
        <v>800</v>
      </c>
      <c r="F486" s="13" t="s">
        <v>801</v>
      </c>
      <c r="G486" s="14">
        <v>1</v>
      </c>
      <c r="H486" s="14" t="s">
        <v>37</v>
      </c>
      <c r="I486" s="14">
        <v>4</v>
      </c>
      <c r="J486" s="16">
        <v>1</v>
      </c>
      <c r="K486" s="19">
        <f t="shared" si="35"/>
        <v>0</v>
      </c>
      <c r="L486" s="9">
        <v>0</v>
      </c>
      <c r="M486" s="9">
        <v>0</v>
      </c>
      <c r="N486" s="9">
        <v>0</v>
      </c>
      <c r="O486" s="18"/>
      <c r="P486" s="9">
        <v>0</v>
      </c>
      <c r="Q486" s="18"/>
      <c r="R486" s="9">
        <v>0</v>
      </c>
      <c r="S486" s="9">
        <v>0</v>
      </c>
      <c r="T486" s="19">
        <f t="shared" si="28"/>
        <v>0</v>
      </c>
      <c r="U486" s="9"/>
      <c r="V486" s="9"/>
      <c r="W486" s="9"/>
      <c r="X486" s="18"/>
      <c r="Y486" s="9"/>
      <c r="Z486" s="18"/>
      <c r="AA486" s="9"/>
      <c r="AB486" s="9"/>
      <c r="AC486" s="20">
        <v>4</v>
      </c>
      <c r="AD486" s="21"/>
      <c r="AE486" s="21"/>
      <c r="AF486" s="22"/>
      <c r="AG486" s="22"/>
      <c r="AH486" s="23"/>
      <c r="AI486" s="23"/>
      <c r="AJ486" s="32"/>
      <c r="AK486" s="33"/>
      <c r="AL486" s="26" t="s">
        <v>420</v>
      </c>
    </row>
    <row r="487" spans="1:38" ht="39" customHeight="1" x14ac:dyDescent="0.25">
      <c r="A487" s="237" t="s">
        <v>779</v>
      </c>
      <c r="B487" s="13" t="s">
        <v>684</v>
      </c>
      <c r="C487" s="91" t="s">
        <v>780</v>
      </c>
      <c r="D487" s="12">
        <v>306</v>
      </c>
      <c r="E487" s="13" t="s">
        <v>800</v>
      </c>
      <c r="F487" s="13" t="s">
        <v>801</v>
      </c>
      <c r="G487" s="14">
        <v>1</v>
      </c>
      <c r="H487" s="14" t="s">
        <v>37</v>
      </c>
      <c r="I487" s="14">
        <v>4</v>
      </c>
      <c r="J487" s="16">
        <v>1</v>
      </c>
      <c r="K487" s="19">
        <f t="shared" si="35"/>
        <v>0</v>
      </c>
      <c r="L487" s="9">
        <v>0</v>
      </c>
      <c r="M487" s="9">
        <v>0</v>
      </c>
      <c r="N487" s="9">
        <v>0</v>
      </c>
      <c r="O487" s="18"/>
      <c r="P487" s="9">
        <v>0</v>
      </c>
      <c r="Q487" s="18"/>
      <c r="R487" s="9">
        <v>0</v>
      </c>
      <c r="S487" s="9">
        <v>0</v>
      </c>
      <c r="T487" s="19">
        <f t="shared" si="28"/>
        <v>0</v>
      </c>
      <c r="U487" s="9"/>
      <c r="V487" s="9"/>
      <c r="W487" s="9"/>
      <c r="X487" s="18"/>
      <c r="Y487" s="9"/>
      <c r="Z487" s="18"/>
      <c r="AA487" s="9"/>
      <c r="AB487" s="9"/>
      <c r="AC487" s="20">
        <v>5</v>
      </c>
      <c r="AD487" s="21"/>
      <c r="AE487" s="21"/>
      <c r="AF487" s="22"/>
      <c r="AG487" s="22"/>
      <c r="AH487" s="23"/>
      <c r="AI487" s="23"/>
      <c r="AJ487" s="32"/>
      <c r="AK487" s="33"/>
      <c r="AL487" s="26" t="s">
        <v>420</v>
      </c>
    </row>
    <row r="488" spans="1:38" ht="39" customHeight="1" x14ac:dyDescent="0.25">
      <c r="A488" s="237" t="s">
        <v>779</v>
      </c>
      <c r="B488" s="13" t="s">
        <v>684</v>
      </c>
      <c r="C488" s="91" t="s">
        <v>780</v>
      </c>
      <c r="D488" s="12">
        <v>306</v>
      </c>
      <c r="E488" s="13" t="s">
        <v>800</v>
      </c>
      <c r="F488" s="13" t="s">
        <v>801</v>
      </c>
      <c r="G488" s="14">
        <v>1</v>
      </c>
      <c r="H488" s="14" t="s">
        <v>37</v>
      </c>
      <c r="I488" s="14">
        <v>4</v>
      </c>
      <c r="J488" s="16">
        <v>1</v>
      </c>
      <c r="K488" s="19">
        <f t="shared" si="35"/>
        <v>0</v>
      </c>
      <c r="L488" s="9">
        <v>0</v>
      </c>
      <c r="M488" s="9">
        <v>0</v>
      </c>
      <c r="N488" s="9">
        <v>0</v>
      </c>
      <c r="O488" s="18"/>
      <c r="P488" s="9">
        <v>0</v>
      </c>
      <c r="Q488" s="18"/>
      <c r="R488" s="9">
        <v>0</v>
      </c>
      <c r="S488" s="9">
        <v>0</v>
      </c>
      <c r="T488" s="19">
        <f t="shared" si="28"/>
        <v>0</v>
      </c>
      <c r="U488" s="9"/>
      <c r="V488" s="9"/>
      <c r="W488" s="9"/>
      <c r="X488" s="18"/>
      <c r="Y488" s="9"/>
      <c r="Z488" s="18"/>
      <c r="AA488" s="9"/>
      <c r="AB488" s="9"/>
      <c r="AC488" s="20">
        <v>6</v>
      </c>
      <c r="AD488" s="21"/>
      <c r="AE488" s="21"/>
      <c r="AF488" s="22"/>
      <c r="AG488" s="22"/>
      <c r="AH488" s="23"/>
      <c r="AI488" s="23"/>
      <c r="AJ488" s="32"/>
      <c r="AK488" s="33"/>
      <c r="AL488" s="26" t="s">
        <v>420</v>
      </c>
    </row>
    <row r="489" spans="1:38" ht="39" customHeight="1" x14ac:dyDescent="0.25">
      <c r="A489" s="237" t="s">
        <v>779</v>
      </c>
      <c r="B489" s="13" t="s">
        <v>684</v>
      </c>
      <c r="C489" s="91" t="s">
        <v>803</v>
      </c>
      <c r="D489" s="12">
        <v>307</v>
      </c>
      <c r="E489" s="165" t="s">
        <v>804</v>
      </c>
      <c r="F489" s="13" t="s">
        <v>805</v>
      </c>
      <c r="G489" s="14" t="s">
        <v>176</v>
      </c>
      <c r="H489" s="14" t="s">
        <v>43</v>
      </c>
      <c r="I489" s="14">
        <v>6</v>
      </c>
      <c r="J489" s="16">
        <v>6</v>
      </c>
      <c r="K489" s="19">
        <f t="shared" si="35"/>
        <v>30000000</v>
      </c>
      <c r="L489" s="9">
        <v>30000000</v>
      </c>
      <c r="M489" s="9">
        <v>0</v>
      </c>
      <c r="N489" s="9">
        <v>0</v>
      </c>
      <c r="O489" s="18"/>
      <c r="P489" s="9">
        <v>0</v>
      </c>
      <c r="Q489" s="18"/>
      <c r="R489" s="9">
        <v>0</v>
      </c>
      <c r="S489" s="9">
        <v>0</v>
      </c>
      <c r="T489" s="19">
        <f t="shared" si="28"/>
        <v>28710000</v>
      </c>
      <c r="U489" s="229">
        <v>28710000</v>
      </c>
      <c r="V489" s="229"/>
      <c r="W489" s="229"/>
      <c r="X489" s="229"/>
      <c r="Y489" s="229"/>
      <c r="Z489" s="229"/>
      <c r="AA489" s="229"/>
      <c r="AB489" s="229"/>
      <c r="AC489" s="20">
        <v>1</v>
      </c>
      <c r="AD489" s="21" t="s">
        <v>806</v>
      </c>
      <c r="AE489" s="21" t="s">
        <v>113</v>
      </c>
      <c r="AF489" s="22">
        <v>100</v>
      </c>
      <c r="AG489" s="22">
        <v>50</v>
      </c>
      <c r="AH489" s="23">
        <v>43466</v>
      </c>
      <c r="AI489" s="23">
        <v>43830</v>
      </c>
      <c r="AJ489" s="32">
        <v>29700000</v>
      </c>
      <c r="AK489" s="33">
        <v>28710000</v>
      </c>
      <c r="AL489" s="26" t="s">
        <v>420</v>
      </c>
    </row>
    <row r="490" spans="1:38" ht="39" customHeight="1" x14ac:dyDescent="0.25">
      <c r="A490" s="237" t="s">
        <v>779</v>
      </c>
      <c r="B490" s="13" t="s">
        <v>684</v>
      </c>
      <c r="C490" s="91" t="s">
        <v>803</v>
      </c>
      <c r="D490" s="12">
        <v>307</v>
      </c>
      <c r="E490" s="13" t="s">
        <v>804</v>
      </c>
      <c r="F490" s="13" t="s">
        <v>805</v>
      </c>
      <c r="G490" s="14" t="s">
        <v>176</v>
      </c>
      <c r="H490" s="14" t="s">
        <v>43</v>
      </c>
      <c r="I490" s="14">
        <v>6</v>
      </c>
      <c r="J490" s="16">
        <v>6</v>
      </c>
      <c r="K490" s="19">
        <f t="shared" si="35"/>
        <v>0</v>
      </c>
      <c r="L490" s="9">
        <v>0</v>
      </c>
      <c r="M490" s="9">
        <v>0</v>
      </c>
      <c r="N490" s="9">
        <v>0</v>
      </c>
      <c r="O490" s="18"/>
      <c r="P490" s="9">
        <v>0</v>
      </c>
      <c r="Q490" s="18"/>
      <c r="R490" s="9">
        <v>0</v>
      </c>
      <c r="S490" s="9">
        <v>0</v>
      </c>
      <c r="T490" s="19">
        <f t="shared" si="28"/>
        <v>0</v>
      </c>
      <c r="U490" s="9"/>
      <c r="V490" s="9"/>
      <c r="W490" s="9"/>
      <c r="X490" s="18"/>
      <c r="Y490" s="9"/>
      <c r="Z490" s="18"/>
      <c r="AA490" s="9"/>
      <c r="AB490" s="9"/>
      <c r="AC490" s="20">
        <v>2</v>
      </c>
      <c r="AD490" s="21" t="s">
        <v>181</v>
      </c>
      <c r="AE490" s="21"/>
      <c r="AF490" s="22"/>
      <c r="AG490" s="22"/>
      <c r="AH490" s="23"/>
      <c r="AI490" s="23"/>
      <c r="AJ490" s="32">
        <v>300000</v>
      </c>
      <c r="AK490" s="33"/>
      <c r="AL490" s="26" t="s">
        <v>420</v>
      </c>
    </row>
    <row r="491" spans="1:38" ht="39" customHeight="1" x14ac:dyDescent="0.25">
      <c r="A491" s="237" t="s">
        <v>779</v>
      </c>
      <c r="B491" s="13" t="s">
        <v>684</v>
      </c>
      <c r="C491" s="91" t="s">
        <v>803</v>
      </c>
      <c r="D491" s="12">
        <v>307</v>
      </c>
      <c r="E491" s="13" t="s">
        <v>804</v>
      </c>
      <c r="F491" s="13" t="s">
        <v>805</v>
      </c>
      <c r="G491" s="14" t="s">
        <v>176</v>
      </c>
      <c r="H491" s="14" t="s">
        <v>43</v>
      </c>
      <c r="I491" s="14">
        <v>6</v>
      </c>
      <c r="J491" s="16">
        <v>6</v>
      </c>
      <c r="K491" s="19">
        <f t="shared" si="35"/>
        <v>0</v>
      </c>
      <c r="L491" s="9">
        <v>0</v>
      </c>
      <c r="M491" s="9">
        <v>0</v>
      </c>
      <c r="N491" s="9">
        <v>0</v>
      </c>
      <c r="O491" s="18"/>
      <c r="P491" s="9">
        <v>0</v>
      </c>
      <c r="Q491" s="18"/>
      <c r="R491" s="9">
        <v>0</v>
      </c>
      <c r="S491" s="9">
        <v>0</v>
      </c>
      <c r="T491" s="19">
        <f t="shared" si="28"/>
        <v>0</v>
      </c>
      <c r="U491" s="9"/>
      <c r="V491" s="9"/>
      <c r="W491" s="9"/>
      <c r="X491" s="18"/>
      <c r="Y491" s="9"/>
      <c r="Z491" s="18"/>
      <c r="AA491" s="9"/>
      <c r="AB491" s="9"/>
      <c r="AC491" s="20">
        <v>3</v>
      </c>
      <c r="AD491" s="21"/>
      <c r="AE491" s="21"/>
      <c r="AF491" s="22"/>
      <c r="AG491" s="22"/>
      <c r="AH491" s="23"/>
      <c r="AI491" s="23"/>
      <c r="AJ491" s="32"/>
      <c r="AK491" s="33"/>
      <c r="AL491" s="26" t="s">
        <v>420</v>
      </c>
    </row>
    <row r="492" spans="1:38" ht="39" customHeight="1" x14ac:dyDescent="0.25">
      <c r="A492" s="237" t="s">
        <v>779</v>
      </c>
      <c r="B492" s="13" t="s">
        <v>684</v>
      </c>
      <c r="C492" s="91" t="s">
        <v>803</v>
      </c>
      <c r="D492" s="12">
        <v>307</v>
      </c>
      <c r="E492" s="13" t="s">
        <v>804</v>
      </c>
      <c r="F492" s="13" t="s">
        <v>805</v>
      </c>
      <c r="G492" s="14" t="s">
        <v>176</v>
      </c>
      <c r="H492" s="14" t="s">
        <v>43</v>
      </c>
      <c r="I492" s="14">
        <v>6</v>
      </c>
      <c r="J492" s="16">
        <v>6</v>
      </c>
      <c r="K492" s="19">
        <f t="shared" si="35"/>
        <v>0</v>
      </c>
      <c r="L492" s="9">
        <v>0</v>
      </c>
      <c r="M492" s="9">
        <v>0</v>
      </c>
      <c r="N492" s="9">
        <v>0</v>
      </c>
      <c r="O492" s="18"/>
      <c r="P492" s="9">
        <v>0</v>
      </c>
      <c r="Q492" s="18"/>
      <c r="R492" s="9">
        <v>0</v>
      </c>
      <c r="S492" s="9">
        <v>0</v>
      </c>
      <c r="T492" s="19">
        <f t="shared" si="28"/>
        <v>0</v>
      </c>
      <c r="U492" s="9"/>
      <c r="V492" s="9"/>
      <c r="W492" s="9"/>
      <c r="X492" s="18"/>
      <c r="Y492" s="9"/>
      <c r="Z492" s="18"/>
      <c r="AA492" s="9"/>
      <c r="AB492" s="9"/>
      <c r="AC492" s="20">
        <v>4</v>
      </c>
      <c r="AD492" s="21"/>
      <c r="AE492" s="21"/>
      <c r="AF492" s="22"/>
      <c r="AG492" s="22"/>
      <c r="AH492" s="23"/>
      <c r="AI492" s="23"/>
      <c r="AJ492" s="32"/>
      <c r="AK492" s="33"/>
      <c r="AL492" s="26" t="s">
        <v>420</v>
      </c>
    </row>
    <row r="493" spans="1:38" ht="39" customHeight="1" x14ac:dyDescent="0.25">
      <c r="A493" s="237" t="s">
        <v>779</v>
      </c>
      <c r="B493" s="13" t="s">
        <v>684</v>
      </c>
      <c r="C493" s="91" t="s">
        <v>803</v>
      </c>
      <c r="D493" s="12">
        <v>307</v>
      </c>
      <c r="E493" s="13" t="s">
        <v>804</v>
      </c>
      <c r="F493" s="13" t="s">
        <v>805</v>
      </c>
      <c r="G493" s="14" t="s">
        <v>176</v>
      </c>
      <c r="H493" s="14" t="s">
        <v>43</v>
      </c>
      <c r="I493" s="14">
        <v>6</v>
      </c>
      <c r="J493" s="16">
        <v>6</v>
      </c>
      <c r="K493" s="19">
        <f t="shared" si="35"/>
        <v>0</v>
      </c>
      <c r="L493" s="9">
        <v>0</v>
      </c>
      <c r="M493" s="9">
        <v>0</v>
      </c>
      <c r="N493" s="9">
        <v>0</v>
      </c>
      <c r="O493" s="18"/>
      <c r="P493" s="9">
        <v>0</v>
      </c>
      <c r="Q493" s="18"/>
      <c r="R493" s="9">
        <v>0</v>
      </c>
      <c r="S493" s="9">
        <v>0</v>
      </c>
      <c r="T493" s="19">
        <f t="shared" si="28"/>
        <v>0</v>
      </c>
      <c r="U493" s="9"/>
      <c r="V493" s="9"/>
      <c r="W493" s="9"/>
      <c r="X493" s="18"/>
      <c r="Y493" s="9"/>
      <c r="Z493" s="18"/>
      <c r="AA493" s="9"/>
      <c r="AB493" s="9"/>
      <c r="AC493" s="20">
        <v>5</v>
      </c>
      <c r="AD493" s="21"/>
      <c r="AE493" s="21"/>
      <c r="AF493" s="22"/>
      <c r="AG493" s="22"/>
      <c r="AH493" s="23"/>
      <c r="AI493" s="23"/>
      <c r="AJ493" s="32"/>
      <c r="AK493" s="33"/>
      <c r="AL493" s="26" t="s">
        <v>420</v>
      </c>
    </row>
    <row r="494" spans="1:38" ht="39" customHeight="1" x14ac:dyDescent="0.25">
      <c r="A494" s="237" t="s">
        <v>779</v>
      </c>
      <c r="B494" s="13" t="s">
        <v>684</v>
      </c>
      <c r="C494" s="91" t="s">
        <v>803</v>
      </c>
      <c r="D494" s="12">
        <v>307</v>
      </c>
      <c r="E494" s="13" t="s">
        <v>804</v>
      </c>
      <c r="F494" s="13" t="s">
        <v>805</v>
      </c>
      <c r="G494" s="14" t="s">
        <v>176</v>
      </c>
      <c r="H494" s="14" t="s">
        <v>43</v>
      </c>
      <c r="I494" s="14">
        <v>6</v>
      </c>
      <c r="J494" s="16">
        <v>6</v>
      </c>
      <c r="K494" s="19">
        <f t="shared" si="35"/>
        <v>0</v>
      </c>
      <c r="L494" s="9">
        <v>0</v>
      </c>
      <c r="M494" s="9">
        <v>0</v>
      </c>
      <c r="N494" s="9">
        <v>0</v>
      </c>
      <c r="O494" s="18"/>
      <c r="P494" s="9">
        <v>0</v>
      </c>
      <c r="Q494" s="18"/>
      <c r="R494" s="9">
        <v>0</v>
      </c>
      <c r="S494" s="9">
        <v>0</v>
      </c>
      <c r="T494" s="19">
        <f t="shared" si="28"/>
        <v>0</v>
      </c>
      <c r="U494" s="9"/>
      <c r="V494" s="9"/>
      <c r="W494" s="9"/>
      <c r="X494" s="18"/>
      <c r="Y494" s="9"/>
      <c r="Z494" s="18"/>
      <c r="AA494" s="9"/>
      <c r="AB494" s="9"/>
      <c r="AC494" s="20">
        <v>6</v>
      </c>
      <c r="AD494" s="21"/>
      <c r="AE494" s="21"/>
      <c r="AF494" s="22"/>
      <c r="AG494" s="22"/>
      <c r="AH494" s="23"/>
      <c r="AI494" s="23"/>
      <c r="AJ494" s="32"/>
      <c r="AK494" s="33"/>
      <c r="AL494" s="26" t="s">
        <v>420</v>
      </c>
    </row>
    <row r="495" spans="1:38" ht="39" customHeight="1" x14ac:dyDescent="0.25">
      <c r="A495" s="237" t="s">
        <v>779</v>
      </c>
      <c r="B495" s="13" t="s">
        <v>807</v>
      </c>
      <c r="C495" s="91" t="s">
        <v>803</v>
      </c>
      <c r="D495" s="12">
        <v>308</v>
      </c>
      <c r="E495" s="13" t="s">
        <v>808</v>
      </c>
      <c r="F495" s="13" t="s">
        <v>809</v>
      </c>
      <c r="G495" s="14" t="s">
        <v>176</v>
      </c>
      <c r="H495" s="14" t="s">
        <v>37</v>
      </c>
      <c r="I495" s="14">
        <v>60</v>
      </c>
      <c r="J495" s="16"/>
      <c r="K495" s="124">
        <f t="shared" si="35"/>
        <v>0</v>
      </c>
      <c r="L495" s="9"/>
      <c r="M495" s="9"/>
      <c r="N495" s="9"/>
      <c r="O495" s="18"/>
      <c r="P495" s="9"/>
      <c r="Q495" s="18"/>
      <c r="R495" s="9"/>
      <c r="S495" s="9"/>
      <c r="T495" s="124">
        <f t="shared" si="28"/>
        <v>0</v>
      </c>
      <c r="U495" s="9"/>
      <c r="V495" s="9"/>
      <c r="W495" s="9"/>
      <c r="X495" s="18"/>
      <c r="Y495" s="9"/>
      <c r="Z495" s="18"/>
      <c r="AA495" s="9"/>
      <c r="AB495" s="9"/>
      <c r="AC495" s="20"/>
      <c r="AD495" s="21"/>
      <c r="AE495" s="21"/>
      <c r="AF495" s="22"/>
      <c r="AG495" s="22"/>
      <c r="AH495" s="23"/>
      <c r="AI495" s="23"/>
      <c r="AJ495" s="32"/>
      <c r="AK495" s="33"/>
      <c r="AL495" s="26" t="s">
        <v>420</v>
      </c>
    </row>
    <row r="496" spans="1:38" ht="39" customHeight="1" x14ac:dyDescent="0.25">
      <c r="A496" s="237" t="s">
        <v>779</v>
      </c>
      <c r="B496" s="13" t="s">
        <v>807</v>
      </c>
      <c r="C496" s="91" t="s">
        <v>803</v>
      </c>
      <c r="D496" s="12">
        <v>308</v>
      </c>
      <c r="E496" s="13" t="s">
        <v>808</v>
      </c>
      <c r="F496" s="13" t="s">
        <v>809</v>
      </c>
      <c r="G496" s="14" t="s">
        <v>176</v>
      </c>
      <c r="H496" s="14" t="s">
        <v>37</v>
      </c>
      <c r="I496" s="14">
        <v>60</v>
      </c>
      <c r="J496" s="16"/>
      <c r="K496" s="19">
        <f t="shared" si="35"/>
        <v>0</v>
      </c>
      <c r="L496" s="9"/>
      <c r="M496" s="9"/>
      <c r="N496" s="9"/>
      <c r="O496" s="18"/>
      <c r="P496" s="9"/>
      <c r="Q496" s="18"/>
      <c r="R496" s="9"/>
      <c r="S496" s="9"/>
      <c r="T496" s="19">
        <f t="shared" si="28"/>
        <v>0</v>
      </c>
      <c r="U496" s="9"/>
      <c r="V496" s="9"/>
      <c r="W496" s="9"/>
      <c r="X496" s="18"/>
      <c r="Y496" s="9"/>
      <c r="Z496" s="18"/>
      <c r="AA496" s="9"/>
      <c r="AB496" s="9"/>
      <c r="AC496" s="20"/>
      <c r="AD496" s="21"/>
      <c r="AE496" s="21"/>
      <c r="AF496" s="22"/>
      <c r="AG496" s="22"/>
      <c r="AH496" s="23"/>
      <c r="AI496" s="23"/>
      <c r="AJ496" s="32"/>
      <c r="AK496" s="33"/>
      <c r="AL496" s="26" t="s">
        <v>420</v>
      </c>
    </row>
    <row r="497" spans="1:38" ht="39" customHeight="1" x14ac:dyDescent="0.25">
      <c r="A497" s="237" t="s">
        <v>779</v>
      </c>
      <c r="B497" s="13" t="s">
        <v>807</v>
      </c>
      <c r="C497" s="91" t="s">
        <v>803</v>
      </c>
      <c r="D497" s="12">
        <v>308</v>
      </c>
      <c r="E497" s="13" t="s">
        <v>808</v>
      </c>
      <c r="F497" s="13" t="s">
        <v>809</v>
      </c>
      <c r="G497" s="14" t="s">
        <v>176</v>
      </c>
      <c r="H497" s="14" t="s">
        <v>37</v>
      </c>
      <c r="I497" s="14">
        <v>60</v>
      </c>
      <c r="J497" s="16"/>
      <c r="K497" s="19">
        <f t="shared" si="35"/>
        <v>0</v>
      </c>
      <c r="L497" s="9"/>
      <c r="M497" s="9"/>
      <c r="N497" s="9"/>
      <c r="O497" s="18"/>
      <c r="P497" s="9"/>
      <c r="Q497" s="18"/>
      <c r="R497" s="9"/>
      <c r="S497" s="9"/>
      <c r="T497" s="19">
        <f t="shared" ref="T497:T560" si="36">+U497+V497+W497+Y497+Z497+AA497+AB497</f>
        <v>0</v>
      </c>
      <c r="U497" s="9"/>
      <c r="V497" s="9"/>
      <c r="W497" s="9"/>
      <c r="X497" s="18"/>
      <c r="Y497" s="9"/>
      <c r="Z497" s="18"/>
      <c r="AA497" s="9"/>
      <c r="AB497" s="9"/>
      <c r="AC497" s="20"/>
      <c r="AD497" s="21"/>
      <c r="AE497" s="21"/>
      <c r="AF497" s="22"/>
      <c r="AG497" s="22"/>
      <c r="AH497" s="23"/>
      <c r="AI497" s="23"/>
      <c r="AJ497" s="32"/>
      <c r="AK497" s="33"/>
      <c r="AL497" s="26" t="s">
        <v>420</v>
      </c>
    </row>
    <row r="498" spans="1:38" ht="39" customHeight="1" x14ac:dyDescent="0.25">
      <c r="A498" s="237" t="s">
        <v>779</v>
      </c>
      <c r="B498" s="13" t="s">
        <v>807</v>
      </c>
      <c r="C498" s="91" t="s">
        <v>803</v>
      </c>
      <c r="D498" s="12">
        <v>308</v>
      </c>
      <c r="E498" s="13" t="s">
        <v>808</v>
      </c>
      <c r="F498" s="13" t="s">
        <v>809</v>
      </c>
      <c r="G498" s="14" t="s">
        <v>176</v>
      </c>
      <c r="H498" s="14" t="s">
        <v>37</v>
      </c>
      <c r="I498" s="14">
        <v>60</v>
      </c>
      <c r="J498" s="16"/>
      <c r="K498" s="19">
        <f t="shared" si="35"/>
        <v>0</v>
      </c>
      <c r="L498" s="9"/>
      <c r="M498" s="9"/>
      <c r="N498" s="9"/>
      <c r="O498" s="18"/>
      <c r="P498" s="9"/>
      <c r="Q498" s="18"/>
      <c r="R498" s="9"/>
      <c r="S498" s="9"/>
      <c r="T498" s="19">
        <f t="shared" si="36"/>
        <v>0</v>
      </c>
      <c r="U498" s="9"/>
      <c r="V498" s="9"/>
      <c r="W498" s="9"/>
      <c r="X498" s="18"/>
      <c r="Y498" s="9"/>
      <c r="Z498" s="18"/>
      <c r="AA498" s="9"/>
      <c r="AB498" s="9"/>
      <c r="AC498" s="20"/>
      <c r="AD498" s="21"/>
      <c r="AE498" s="21"/>
      <c r="AF498" s="22"/>
      <c r="AG498" s="22"/>
      <c r="AH498" s="23"/>
      <c r="AI498" s="23"/>
      <c r="AJ498" s="32"/>
      <c r="AK498" s="33"/>
      <c r="AL498" s="26" t="s">
        <v>420</v>
      </c>
    </row>
    <row r="499" spans="1:38" ht="39" customHeight="1" x14ac:dyDescent="0.25">
      <c r="A499" s="237" t="s">
        <v>779</v>
      </c>
      <c r="B499" s="13" t="s">
        <v>807</v>
      </c>
      <c r="C499" s="91" t="s">
        <v>803</v>
      </c>
      <c r="D499" s="12">
        <v>308</v>
      </c>
      <c r="E499" s="13" t="s">
        <v>808</v>
      </c>
      <c r="F499" s="13" t="s">
        <v>809</v>
      </c>
      <c r="G499" s="14" t="s">
        <v>176</v>
      </c>
      <c r="H499" s="14" t="s">
        <v>37</v>
      </c>
      <c r="I499" s="14">
        <v>60</v>
      </c>
      <c r="J499" s="16"/>
      <c r="K499" s="19">
        <f t="shared" si="35"/>
        <v>0</v>
      </c>
      <c r="L499" s="9"/>
      <c r="M499" s="9"/>
      <c r="N499" s="9"/>
      <c r="O499" s="18"/>
      <c r="P499" s="9"/>
      <c r="Q499" s="18"/>
      <c r="R499" s="9"/>
      <c r="S499" s="9"/>
      <c r="T499" s="19">
        <f t="shared" si="36"/>
        <v>0</v>
      </c>
      <c r="U499" s="9"/>
      <c r="V499" s="9"/>
      <c r="W499" s="9"/>
      <c r="X499" s="18"/>
      <c r="Y499" s="9"/>
      <c r="Z499" s="18"/>
      <c r="AA499" s="9"/>
      <c r="AB499" s="9"/>
      <c r="AC499" s="20"/>
      <c r="AD499" s="21"/>
      <c r="AE499" s="21"/>
      <c r="AF499" s="22"/>
      <c r="AG499" s="22"/>
      <c r="AH499" s="23"/>
      <c r="AI499" s="23"/>
      <c r="AJ499" s="32"/>
      <c r="AK499" s="33"/>
      <c r="AL499" s="26" t="s">
        <v>420</v>
      </c>
    </row>
    <row r="500" spans="1:38" ht="39" customHeight="1" x14ac:dyDescent="0.25">
      <c r="A500" s="237" t="s">
        <v>779</v>
      </c>
      <c r="B500" s="13" t="s">
        <v>415</v>
      </c>
      <c r="C500" s="91" t="s">
        <v>803</v>
      </c>
      <c r="D500" s="12">
        <v>309</v>
      </c>
      <c r="E500" s="13" t="s">
        <v>810</v>
      </c>
      <c r="F500" s="13" t="s">
        <v>811</v>
      </c>
      <c r="G500" s="14">
        <v>2</v>
      </c>
      <c r="H500" s="14" t="s">
        <v>43</v>
      </c>
      <c r="I500" s="14">
        <v>2</v>
      </c>
      <c r="J500" s="16"/>
      <c r="K500" s="19">
        <f t="shared" si="35"/>
        <v>0</v>
      </c>
      <c r="L500" s="9"/>
      <c r="M500" s="9"/>
      <c r="N500" s="9"/>
      <c r="O500" s="18"/>
      <c r="P500" s="9"/>
      <c r="Q500" s="18"/>
      <c r="R500" s="9"/>
      <c r="S500" s="9"/>
      <c r="T500" s="19">
        <f t="shared" si="36"/>
        <v>0</v>
      </c>
      <c r="U500" s="9"/>
      <c r="V500" s="9"/>
      <c r="W500" s="9"/>
      <c r="X500" s="18"/>
      <c r="Y500" s="9"/>
      <c r="Z500" s="18"/>
      <c r="AA500" s="9"/>
      <c r="AB500" s="9"/>
      <c r="AC500" s="20"/>
      <c r="AD500" s="21" t="s">
        <v>812</v>
      </c>
      <c r="AE500" s="44" t="s">
        <v>113</v>
      </c>
      <c r="AF500" s="21">
        <v>100</v>
      </c>
      <c r="AG500" s="21">
        <v>50</v>
      </c>
      <c r="AH500" s="23">
        <v>43466</v>
      </c>
      <c r="AI500" s="23">
        <v>43830</v>
      </c>
      <c r="AJ500" s="44"/>
      <c r="AK500" s="33"/>
      <c r="AL500" s="26" t="s">
        <v>420</v>
      </c>
    </row>
    <row r="501" spans="1:38" ht="39" customHeight="1" x14ac:dyDescent="0.25">
      <c r="A501" s="237" t="s">
        <v>779</v>
      </c>
      <c r="B501" s="13" t="s">
        <v>415</v>
      </c>
      <c r="C501" s="91" t="s">
        <v>803</v>
      </c>
      <c r="D501" s="12">
        <v>309</v>
      </c>
      <c r="E501" s="13" t="s">
        <v>813</v>
      </c>
      <c r="F501" s="13" t="s">
        <v>811</v>
      </c>
      <c r="G501" s="14">
        <v>3</v>
      </c>
      <c r="H501" s="14" t="s">
        <v>43</v>
      </c>
      <c r="I501" s="14">
        <v>3</v>
      </c>
      <c r="J501" s="16"/>
      <c r="K501" s="19">
        <f t="shared" si="35"/>
        <v>0</v>
      </c>
      <c r="L501" s="9"/>
      <c r="M501" s="9"/>
      <c r="N501" s="9"/>
      <c r="O501" s="18"/>
      <c r="P501" s="9"/>
      <c r="Q501" s="18"/>
      <c r="R501" s="9"/>
      <c r="S501" s="9"/>
      <c r="T501" s="19">
        <f t="shared" si="36"/>
        <v>0</v>
      </c>
      <c r="U501" s="9"/>
      <c r="V501" s="9"/>
      <c r="W501" s="9"/>
      <c r="X501" s="18"/>
      <c r="Y501" s="9"/>
      <c r="Z501" s="18"/>
      <c r="AA501" s="9"/>
      <c r="AB501" s="9"/>
      <c r="AC501" s="20"/>
      <c r="AD501" s="21"/>
      <c r="AE501" s="21"/>
      <c r="AF501" s="22"/>
      <c r="AG501" s="22"/>
      <c r="AH501" s="23"/>
      <c r="AI501" s="23"/>
      <c r="AJ501" s="32"/>
      <c r="AK501" s="33"/>
      <c r="AL501" s="26" t="s">
        <v>420</v>
      </c>
    </row>
    <row r="502" spans="1:38" ht="39" customHeight="1" x14ac:dyDescent="0.25">
      <c r="A502" s="237" t="s">
        <v>779</v>
      </c>
      <c r="B502" s="13" t="s">
        <v>415</v>
      </c>
      <c r="C502" s="91" t="s">
        <v>803</v>
      </c>
      <c r="D502" s="12">
        <v>309</v>
      </c>
      <c r="E502" s="13" t="s">
        <v>814</v>
      </c>
      <c r="F502" s="13" t="s">
        <v>811</v>
      </c>
      <c r="G502" s="14">
        <v>4</v>
      </c>
      <c r="H502" s="14" t="s">
        <v>43</v>
      </c>
      <c r="I502" s="14">
        <v>4</v>
      </c>
      <c r="J502" s="16"/>
      <c r="K502" s="19">
        <f t="shared" si="35"/>
        <v>0</v>
      </c>
      <c r="L502" s="9"/>
      <c r="M502" s="9"/>
      <c r="N502" s="9"/>
      <c r="O502" s="18"/>
      <c r="P502" s="9"/>
      <c r="Q502" s="18"/>
      <c r="R502" s="9"/>
      <c r="S502" s="9"/>
      <c r="T502" s="19">
        <f t="shared" si="36"/>
        <v>0</v>
      </c>
      <c r="U502" s="9"/>
      <c r="V502" s="9"/>
      <c r="W502" s="9"/>
      <c r="X502" s="18"/>
      <c r="Y502" s="9"/>
      <c r="Z502" s="18"/>
      <c r="AA502" s="9"/>
      <c r="AB502" s="9"/>
      <c r="AC502" s="20"/>
      <c r="AD502" s="21"/>
      <c r="AE502" s="21"/>
      <c r="AF502" s="22"/>
      <c r="AG502" s="22"/>
      <c r="AH502" s="23"/>
      <c r="AI502" s="23"/>
      <c r="AJ502" s="32"/>
      <c r="AK502" s="33"/>
      <c r="AL502" s="26" t="s">
        <v>420</v>
      </c>
    </row>
    <row r="503" spans="1:38" ht="39" customHeight="1" x14ac:dyDescent="0.25">
      <c r="A503" s="237" t="s">
        <v>779</v>
      </c>
      <c r="B503" s="13" t="s">
        <v>415</v>
      </c>
      <c r="C503" s="91" t="s">
        <v>803</v>
      </c>
      <c r="D503" s="12">
        <v>309</v>
      </c>
      <c r="E503" s="13" t="s">
        <v>815</v>
      </c>
      <c r="F503" s="13" t="s">
        <v>811</v>
      </c>
      <c r="G503" s="14">
        <v>5</v>
      </c>
      <c r="H503" s="14" t="s">
        <v>43</v>
      </c>
      <c r="I503" s="14">
        <v>5</v>
      </c>
      <c r="J503" s="16"/>
      <c r="K503" s="19">
        <f t="shared" si="35"/>
        <v>0</v>
      </c>
      <c r="L503" s="9"/>
      <c r="M503" s="9"/>
      <c r="N503" s="9"/>
      <c r="O503" s="18"/>
      <c r="P503" s="9"/>
      <c r="Q503" s="18"/>
      <c r="R503" s="9"/>
      <c r="S503" s="9"/>
      <c r="T503" s="19">
        <f t="shared" si="36"/>
        <v>0</v>
      </c>
      <c r="U503" s="9"/>
      <c r="V503" s="9"/>
      <c r="W503" s="9"/>
      <c r="X503" s="18"/>
      <c r="Y503" s="9"/>
      <c r="Z503" s="18"/>
      <c r="AA503" s="9"/>
      <c r="AB503" s="9"/>
      <c r="AC503" s="20"/>
      <c r="AD503" s="21"/>
      <c r="AE503" s="21"/>
      <c r="AF503" s="22"/>
      <c r="AG503" s="22"/>
      <c r="AH503" s="23"/>
      <c r="AI503" s="23"/>
      <c r="AJ503" s="32"/>
      <c r="AK503" s="33"/>
      <c r="AL503" s="26" t="s">
        <v>420</v>
      </c>
    </row>
    <row r="504" spans="1:38" ht="39" customHeight="1" x14ac:dyDescent="0.25">
      <c r="A504" s="237" t="s">
        <v>779</v>
      </c>
      <c r="B504" s="13" t="s">
        <v>415</v>
      </c>
      <c r="C504" s="91" t="s">
        <v>803</v>
      </c>
      <c r="D504" s="12">
        <v>309</v>
      </c>
      <c r="E504" s="13" t="s">
        <v>816</v>
      </c>
      <c r="F504" s="13" t="s">
        <v>811</v>
      </c>
      <c r="G504" s="14">
        <v>6</v>
      </c>
      <c r="H504" s="14" t="s">
        <v>43</v>
      </c>
      <c r="I504" s="14">
        <v>6</v>
      </c>
      <c r="J504" s="16"/>
      <c r="K504" s="19">
        <f t="shared" si="35"/>
        <v>0</v>
      </c>
      <c r="L504" s="9"/>
      <c r="M504" s="9"/>
      <c r="N504" s="9"/>
      <c r="O504" s="18"/>
      <c r="P504" s="9"/>
      <c r="Q504" s="18"/>
      <c r="R504" s="9"/>
      <c r="S504" s="9"/>
      <c r="T504" s="19">
        <f t="shared" si="36"/>
        <v>0</v>
      </c>
      <c r="U504" s="9"/>
      <c r="V504" s="9"/>
      <c r="W504" s="9"/>
      <c r="X504" s="18"/>
      <c r="Y504" s="9"/>
      <c r="Z504" s="18"/>
      <c r="AA504" s="9"/>
      <c r="AB504" s="9"/>
      <c r="AC504" s="20"/>
      <c r="AD504" s="21"/>
      <c r="AE504" s="21"/>
      <c r="AF504" s="22"/>
      <c r="AG504" s="22"/>
      <c r="AH504" s="23"/>
      <c r="AI504" s="23"/>
      <c r="AJ504" s="32"/>
      <c r="AK504" s="33"/>
      <c r="AL504" s="26" t="s">
        <v>420</v>
      </c>
    </row>
    <row r="505" spans="1:38" ht="39" customHeight="1" x14ac:dyDescent="0.25">
      <c r="A505" s="237" t="s">
        <v>779</v>
      </c>
      <c r="B505" s="13" t="s">
        <v>415</v>
      </c>
      <c r="C505" s="91" t="s">
        <v>803</v>
      </c>
      <c r="D505" s="12">
        <v>309</v>
      </c>
      <c r="E505" s="13" t="s">
        <v>817</v>
      </c>
      <c r="F505" s="13" t="s">
        <v>811</v>
      </c>
      <c r="G505" s="14">
        <v>7</v>
      </c>
      <c r="H505" s="14" t="s">
        <v>43</v>
      </c>
      <c r="I505" s="14">
        <v>7</v>
      </c>
      <c r="J505" s="16"/>
      <c r="K505" s="19">
        <f t="shared" si="35"/>
        <v>0</v>
      </c>
      <c r="L505" s="9"/>
      <c r="M505" s="9"/>
      <c r="N505" s="9"/>
      <c r="O505" s="18"/>
      <c r="P505" s="9"/>
      <c r="Q505" s="18"/>
      <c r="R505" s="9"/>
      <c r="S505" s="9"/>
      <c r="T505" s="19">
        <f t="shared" si="36"/>
        <v>0</v>
      </c>
      <c r="U505" s="9"/>
      <c r="V505" s="9"/>
      <c r="W505" s="9"/>
      <c r="X505" s="18"/>
      <c r="Y505" s="9"/>
      <c r="Z505" s="18"/>
      <c r="AA505" s="9"/>
      <c r="AB505" s="9"/>
      <c r="AC505" s="20"/>
      <c r="AD505" s="21"/>
      <c r="AE505" s="21"/>
      <c r="AF505" s="22"/>
      <c r="AG505" s="22"/>
      <c r="AH505" s="23"/>
      <c r="AI505" s="23"/>
      <c r="AJ505" s="32"/>
      <c r="AK505" s="33"/>
      <c r="AL505" s="26" t="s">
        <v>420</v>
      </c>
    </row>
    <row r="506" spans="1:38" ht="39" customHeight="1" x14ac:dyDescent="0.25">
      <c r="A506" s="237" t="s">
        <v>779</v>
      </c>
      <c r="B506" s="13" t="s">
        <v>684</v>
      </c>
      <c r="C506" s="91" t="s">
        <v>803</v>
      </c>
      <c r="D506" s="12">
        <v>311</v>
      </c>
      <c r="E506" s="13" t="s">
        <v>818</v>
      </c>
      <c r="F506" s="13" t="s">
        <v>819</v>
      </c>
      <c r="G506" s="14">
        <v>0</v>
      </c>
      <c r="H506" s="14" t="s">
        <v>37</v>
      </c>
      <c r="I506" s="14">
        <v>4</v>
      </c>
      <c r="J506" s="16">
        <v>1</v>
      </c>
      <c r="K506" s="19">
        <f t="shared" si="35"/>
        <v>20000000</v>
      </c>
      <c r="L506" s="9">
        <v>20000000</v>
      </c>
      <c r="M506" s="9">
        <v>0</v>
      </c>
      <c r="N506" s="9">
        <v>0</v>
      </c>
      <c r="O506" s="18"/>
      <c r="P506" s="9">
        <v>0</v>
      </c>
      <c r="Q506" s="18"/>
      <c r="R506" s="9">
        <v>0</v>
      </c>
      <c r="S506" s="9">
        <v>0</v>
      </c>
      <c r="T506" s="19">
        <f t="shared" si="36"/>
        <v>17864000</v>
      </c>
      <c r="U506" s="229">
        <v>17864000</v>
      </c>
      <c r="V506" s="229"/>
      <c r="W506" s="229"/>
      <c r="X506" s="229"/>
      <c r="Y506" s="229"/>
      <c r="Z506" s="229"/>
      <c r="AA506" s="229"/>
      <c r="AB506" s="229"/>
      <c r="AC506" s="20">
        <v>1</v>
      </c>
      <c r="AD506" s="21" t="s">
        <v>820</v>
      </c>
      <c r="AE506" s="21" t="s">
        <v>113</v>
      </c>
      <c r="AF506" s="22">
        <v>100</v>
      </c>
      <c r="AG506" s="22">
        <v>50</v>
      </c>
      <c r="AH506" s="23">
        <v>43466</v>
      </c>
      <c r="AI506" s="23">
        <v>43830</v>
      </c>
      <c r="AJ506" s="149">
        <v>18480000</v>
      </c>
      <c r="AK506" s="33">
        <v>17864000</v>
      </c>
      <c r="AL506" s="26" t="s">
        <v>420</v>
      </c>
    </row>
    <row r="507" spans="1:38" ht="39" customHeight="1" x14ac:dyDescent="0.25">
      <c r="A507" s="237" t="s">
        <v>779</v>
      </c>
      <c r="B507" s="13" t="s">
        <v>684</v>
      </c>
      <c r="C507" s="91" t="s">
        <v>803</v>
      </c>
      <c r="D507" s="12">
        <v>311</v>
      </c>
      <c r="E507" s="13" t="s">
        <v>818</v>
      </c>
      <c r="F507" s="13" t="s">
        <v>819</v>
      </c>
      <c r="G507" s="14">
        <v>0</v>
      </c>
      <c r="H507" s="14" t="s">
        <v>37</v>
      </c>
      <c r="I507" s="14">
        <v>4</v>
      </c>
      <c r="J507" s="16">
        <v>1</v>
      </c>
      <c r="K507" s="19">
        <f t="shared" si="35"/>
        <v>0</v>
      </c>
      <c r="L507" s="9">
        <v>0</v>
      </c>
      <c r="M507" s="9">
        <v>0</v>
      </c>
      <c r="N507" s="9">
        <v>0</v>
      </c>
      <c r="O507" s="18"/>
      <c r="P507" s="9">
        <v>0</v>
      </c>
      <c r="Q507" s="18"/>
      <c r="R507" s="9">
        <v>0</v>
      </c>
      <c r="S507" s="9">
        <v>0</v>
      </c>
      <c r="T507" s="19">
        <f t="shared" si="36"/>
        <v>0</v>
      </c>
      <c r="U507" s="9"/>
      <c r="V507" s="9"/>
      <c r="W507" s="9"/>
      <c r="X507" s="18"/>
      <c r="Y507" s="9"/>
      <c r="Z507" s="18"/>
      <c r="AA507" s="9"/>
      <c r="AB507" s="9"/>
      <c r="AC507" s="20">
        <v>2</v>
      </c>
      <c r="AD507" s="44" t="s">
        <v>181</v>
      </c>
      <c r="AE507" s="21"/>
      <c r="AF507" s="22"/>
      <c r="AG507" s="22"/>
      <c r="AH507" s="23"/>
      <c r="AI507" s="23"/>
      <c r="AJ507" s="149">
        <v>1520000</v>
      </c>
      <c r="AK507" s="33"/>
      <c r="AL507" s="26" t="s">
        <v>420</v>
      </c>
    </row>
    <row r="508" spans="1:38" ht="39" customHeight="1" x14ac:dyDescent="0.25">
      <c r="A508" s="237" t="s">
        <v>779</v>
      </c>
      <c r="B508" s="13" t="s">
        <v>684</v>
      </c>
      <c r="C508" s="91" t="s">
        <v>803</v>
      </c>
      <c r="D508" s="12">
        <v>311</v>
      </c>
      <c r="E508" s="13" t="s">
        <v>818</v>
      </c>
      <c r="F508" s="13" t="s">
        <v>819</v>
      </c>
      <c r="G508" s="14">
        <v>0</v>
      </c>
      <c r="H508" s="14" t="s">
        <v>37</v>
      </c>
      <c r="I508" s="14">
        <v>4</v>
      </c>
      <c r="J508" s="16">
        <v>1</v>
      </c>
      <c r="K508" s="19">
        <f t="shared" ref="K508:K571" si="37">+L508+M508+N508+P508+Q508+R508+S508</f>
        <v>0</v>
      </c>
      <c r="L508" s="9">
        <v>0</v>
      </c>
      <c r="M508" s="9">
        <v>0</v>
      </c>
      <c r="N508" s="9">
        <v>0</v>
      </c>
      <c r="O508" s="18"/>
      <c r="P508" s="9">
        <v>0</v>
      </c>
      <c r="Q508" s="18"/>
      <c r="R508" s="9">
        <v>0</v>
      </c>
      <c r="S508" s="9">
        <v>0</v>
      </c>
      <c r="T508" s="19">
        <f t="shared" si="36"/>
        <v>0</v>
      </c>
      <c r="U508" s="9"/>
      <c r="V508" s="9"/>
      <c r="W508" s="9"/>
      <c r="X508" s="18"/>
      <c r="Y508" s="9"/>
      <c r="Z508" s="18"/>
      <c r="AA508" s="9"/>
      <c r="AB508" s="9"/>
      <c r="AC508" s="20">
        <v>3</v>
      </c>
      <c r="AD508" s="21"/>
      <c r="AE508" s="21"/>
      <c r="AF508" s="22"/>
      <c r="AG508" s="22"/>
      <c r="AH508" s="23"/>
      <c r="AI508" s="23"/>
      <c r="AJ508" s="32"/>
      <c r="AK508" s="33"/>
      <c r="AL508" s="26" t="s">
        <v>420</v>
      </c>
    </row>
    <row r="509" spans="1:38" ht="39" customHeight="1" x14ac:dyDescent="0.25">
      <c r="A509" s="237" t="s">
        <v>779</v>
      </c>
      <c r="B509" s="13" t="s">
        <v>684</v>
      </c>
      <c r="C509" s="91" t="s">
        <v>803</v>
      </c>
      <c r="D509" s="12">
        <v>311</v>
      </c>
      <c r="E509" s="13" t="s">
        <v>818</v>
      </c>
      <c r="F509" s="13" t="s">
        <v>819</v>
      </c>
      <c r="G509" s="14">
        <v>0</v>
      </c>
      <c r="H509" s="14" t="s">
        <v>37</v>
      </c>
      <c r="I509" s="14">
        <v>4</v>
      </c>
      <c r="J509" s="16">
        <v>1</v>
      </c>
      <c r="K509" s="19">
        <f t="shared" si="37"/>
        <v>0</v>
      </c>
      <c r="L509" s="9">
        <v>0</v>
      </c>
      <c r="M509" s="9">
        <v>0</v>
      </c>
      <c r="N509" s="9">
        <v>0</v>
      </c>
      <c r="O509" s="18"/>
      <c r="P509" s="9">
        <v>0</v>
      </c>
      <c r="Q509" s="18"/>
      <c r="R509" s="9">
        <v>0</v>
      </c>
      <c r="S509" s="9">
        <v>0</v>
      </c>
      <c r="T509" s="19">
        <f t="shared" si="36"/>
        <v>0</v>
      </c>
      <c r="U509" s="9"/>
      <c r="V509" s="9"/>
      <c r="W509" s="9"/>
      <c r="X509" s="18"/>
      <c r="Y509" s="9"/>
      <c r="Z509" s="18"/>
      <c r="AA509" s="9"/>
      <c r="AB509" s="9"/>
      <c r="AC509" s="20">
        <v>4</v>
      </c>
      <c r="AD509" s="21"/>
      <c r="AE509" s="21"/>
      <c r="AF509" s="22"/>
      <c r="AG509" s="22"/>
      <c r="AH509" s="23"/>
      <c r="AI509" s="23"/>
      <c r="AJ509" s="32"/>
      <c r="AK509" s="33"/>
      <c r="AL509" s="26" t="s">
        <v>420</v>
      </c>
    </row>
    <row r="510" spans="1:38" ht="39" customHeight="1" x14ac:dyDescent="0.25">
      <c r="A510" s="237" t="s">
        <v>779</v>
      </c>
      <c r="B510" s="13" t="s">
        <v>684</v>
      </c>
      <c r="C510" s="91" t="s">
        <v>803</v>
      </c>
      <c r="D510" s="12">
        <v>311</v>
      </c>
      <c r="E510" s="13" t="s">
        <v>818</v>
      </c>
      <c r="F510" s="13" t="s">
        <v>819</v>
      </c>
      <c r="G510" s="14">
        <v>0</v>
      </c>
      <c r="H510" s="14" t="s">
        <v>37</v>
      </c>
      <c r="I510" s="14">
        <v>4</v>
      </c>
      <c r="J510" s="16">
        <v>1</v>
      </c>
      <c r="K510" s="19">
        <f t="shared" si="37"/>
        <v>0</v>
      </c>
      <c r="L510" s="9">
        <v>0</v>
      </c>
      <c r="M510" s="9">
        <v>0</v>
      </c>
      <c r="N510" s="9">
        <v>0</v>
      </c>
      <c r="O510" s="18"/>
      <c r="P510" s="9">
        <v>0</v>
      </c>
      <c r="Q510" s="18"/>
      <c r="R510" s="9">
        <v>0</v>
      </c>
      <c r="S510" s="9">
        <v>0</v>
      </c>
      <c r="T510" s="19">
        <f t="shared" si="36"/>
        <v>0</v>
      </c>
      <c r="U510" s="9"/>
      <c r="V510" s="9"/>
      <c r="W510" s="9"/>
      <c r="X510" s="18"/>
      <c r="Y510" s="9"/>
      <c r="Z510" s="18"/>
      <c r="AA510" s="9"/>
      <c r="AB510" s="9"/>
      <c r="AC510" s="20">
        <v>5</v>
      </c>
      <c r="AD510" s="21"/>
      <c r="AE510" s="21"/>
      <c r="AF510" s="22"/>
      <c r="AG510" s="22"/>
      <c r="AH510" s="23"/>
      <c r="AI510" s="23"/>
      <c r="AJ510" s="32"/>
      <c r="AK510" s="33"/>
      <c r="AL510" s="26" t="s">
        <v>420</v>
      </c>
    </row>
    <row r="511" spans="1:38" ht="39" customHeight="1" x14ac:dyDescent="0.25">
      <c r="A511" s="237" t="s">
        <v>779</v>
      </c>
      <c r="B511" s="13" t="s">
        <v>684</v>
      </c>
      <c r="C511" s="91" t="s">
        <v>803</v>
      </c>
      <c r="D511" s="12">
        <v>311</v>
      </c>
      <c r="E511" s="13" t="s">
        <v>818</v>
      </c>
      <c r="F511" s="13" t="s">
        <v>819</v>
      </c>
      <c r="G511" s="14">
        <v>0</v>
      </c>
      <c r="H511" s="14" t="s">
        <v>37</v>
      </c>
      <c r="I511" s="14">
        <v>4</v>
      </c>
      <c r="J511" s="16">
        <v>1</v>
      </c>
      <c r="K511" s="19">
        <f t="shared" si="37"/>
        <v>0</v>
      </c>
      <c r="L511" s="9">
        <v>0</v>
      </c>
      <c r="M511" s="9">
        <v>0</v>
      </c>
      <c r="N511" s="9">
        <v>0</v>
      </c>
      <c r="O511" s="18"/>
      <c r="P511" s="9">
        <v>0</v>
      </c>
      <c r="Q511" s="18"/>
      <c r="R511" s="9">
        <v>0</v>
      </c>
      <c r="S511" s="9">
        <v>0</v>
      </c>
      <c r="T511" s="19">
        <f t="shared" si="36"/>
        <v>0</v>
      </c>
      <c r="U511" s="9"/>
      <c r="V511" s="9"/>
      <c r="W511" s="9"/>
      <c r="X511" s="18"/>
      <c r="Y511" s="9"/>
      <c r="Z511" s="18"/>
      <c r="AA511" s="9"/>
      <c r="AB511" s="9"/>
      <c r="AC511" s="20">
        <v>6</v>
      </c>
      <c r="AD511" s="21"/>
      <c r="AE511" s="21"/>
      <c r="AF511" s="22"/>
      <c r="AG511" s="22"/>
      <c r="AH511" s="23"/>
      <c r="AI511" s="23"/>
      <c r="AJ511" s="32"/>
      <c r="AK511" s="33"/>
      <c r="AL511" s="26" t="s">
        <v>420</v>
      </c>
    </row>
    <row r="512" spans="1:38" ht="39" customHeight="1" x14ac:dyDescent="0.25">
      <c r="A512" s="237" t="s">
        <v>779</v>
      </c>
      <c r="B512" s="13" t="s">
        <v>684</v>
      </c>
      <c r="C512" s="91" t="s">
        <v>803</v>
      </c>
      <c r="D512" s="12">
        <v>312</v>
      </c>
      <c r="E512" s="13" t="s">
        <v>821</v>
      </c>
      <c r="F512" s="13" t="s">
        <v>822</v>
      </c>
      <c r="G512" s="14">
        <v>0</v>
      </c>
      <c r="H512" s="14" t="s">
        <v>37</v>
      </c>
      <c r="I512" s="14">
        <v>2</v>
      </c>
      <c r="J512" s="16">
        <v>0</v>
      </c>
      <c r="K512" s="19">
        <f t="shared" si="37"/>
        <v>0</v>
      </c>
      <c r="L512" s="9">
        <v>0</v>
      </c>
      <c r="M512" s="9">
        <v>0</v>
      </c>
      <c r="N512" s="9">
        <v>0</v>
      </c>
      <c r="O512" s="18"/>
      <c r="P512" s="9">
        <v>0</v>
      </c>
      <c r="Q512" s="18"/>
      <c r="R512" s="9">
        <v>0</v>
      </c>
      <c r="S512" s="9">
        <v>0</v>
      </c>
      <c r="T512" s="19">
        <f t="shared" si="36"/>
        <v>0</v>
      </c>
      <c r="U512" s="9"/>
      <c r="V512" s="9"/>
      <c r="W512" s="9"/>
      <c r="X512" s="18"/>
      <c r="Y512" s="9"/>
      <c r="Z512" s="18"/>
      <c r="AA512" s="9"/>
      <c r="AB512" s="9"/>
      <c r="AC512" s="20">
        <v>1</v>
      </c>
      <c r="AD512" s="21"/>
      <c r="AE512" s="21"/>
      <c r="AF512" s="22"/>
      <c r="AG512" s="22"/>
      <c r="AH512" s="23"/>
      <c r="AI512" s="23"/>
      <c r="AJ512" s="32"/>
      <c r="AK512" s="33"/>
      <c r="AL512" s="26" t="s">
        <v>420</v>
      </c>
    </row>
    <row r="513" spans="1:38" ht="39" customHeight="1" x14ac:dyDescent="0.25">
      <c r="A513" s="237" t="s">
        <v>779</v>
      </c>
      <c r="B513" s="13" t="s">
        <v>684</v>
      </c>
      <c r="C513" s="91" t="s">
        <v>803</v>
      </c>
      <c r="D513" s="12">
        <v>312</v>
      </c>
      <c r="E513" s="13" t="s">
        <v>821</v>
      </c>
      <c r="F513" s="13" t="s">
        <v>822</v>
      </c>
      <c r="G513" s="14">
        <v>0</v>
      </c>
      <c r="H513" s="14" t="s">
        <v>37</v>
      </c>
      <c r="I513" s="14">
        <v>2</v>
      </c>
      <c r="J513" s="16">
        <v>0</v>
      </c>
      <c r="K513" s="19">
        <f t="shared" si="37"/>
        <v>0</v>
      </c>
      <c r="L513" s="9">
        <v>0</v>
      </c>
      <c r="M513" s="9">
        <v>0</v>
      </c>
      <c r="N513" s="9">
        <v>0</v>
      </c>
      <c r="O513" s="18"/>
      <c r="P513" s="9">
        <v>0</v>
      </c>
      <c r="Q513" s="18"/>
      <c r="R513" s="9">
        <v>0</v>
      </c>
      <c r="S513" s="9">
        <v>0</v>
      </c>
      <c r="T513" s="19">
        <f t="shared" si="36"/>
        <v>0</v>
      </c>
      <c r="U513" s="9"/>
      <c r="V513" s="9"/>
      <c r="W513" s="9"/>
      <c r="X513" s="18"/>
      <c r="Y513" s="9"/>
      <c r="Z513" s="18"/>
      <c r="AA513" s="9"/>
      <c r="AB513" s="9"/>
      <c r="AC513" s="20">
        <v>2</v>
      </c>
      <c r="AD513" s="21"/>
      <c r="AE513" s="21"/>
      <c r="AF513" s="22"/>
      <c r="AG513" s="22"/>
      <c r="AH513" s="23"/>
      <c r="AI513" s="23"/>
      <c r="AJ513" s="32"/>
      <c r="AK513" s="33"/>
      <c r="AL513" s="26" t="s">
        <v>420</v>
      </c>
    </row>
    <row r="514" spans="1:38" ht="39" customHeight="1" x14ac:dyDescent="0.25">
      <c r="A514" s="237" t="s">
        <v>779</v>
      </c>
      <c r="B514" s="13" t="s">
        <v>684</v>
      </c>
      <c r="C514" s="91" t="s">
        <v>803</v>
      </c>
      <c r="D514" s="12">
        <v>312</v>
      </c>
      <c r="E514" s="13" t="s">
        <v>821</v>
      </c>
      <c r="F514" s="13" t="s">
        <v>822</v>
      </c>
      <c r="G514" s="14">
        <v>0</v>
      </c>
      <c r="H514" s="14" t="s">
        <v>37</v>
      </c>
      <c r="I514" s="14">
        <v>2</v>
      </c>
      <c r="J514" s="16">
        <v>0</v>
      </c>
      <c r="K514" s="19">
        <f t="shared" si="37"/>
        <v>0</v>
      </c>
      <c r="L514" s="9">
        <v>0</v>
      </c>
      <c r="M514" s="9">
        <v>0</v>
      </c>
      <c r="N514" s="9">
        <v>0</v>
      </c>
      <c r="O514" s="18"/>
      <c r="P514" s="9">
        <v>0</v>
      </c>
      <c r="Q514" s="18"/>
      <c r="R514" s="9">
        <v>0</v>
      </c>
      <c r="S514" s="9">
        <v>0</v>
      </c>
      <c r="T514" s="19">
        <f t="shared" si="36"/>
        <v>0</v>
      </c>
      <c r="U514" s="9"/>
      <c r="V514" s="9"/>
      <c r="W514" s="9"/>
      <c r="X514" s="18"/>
      <c r="Y514" s="9"/>
      <c r="Z514" s="18"/>
      <c r="AA514" s="9"/>
      <c r="AB514" s="9"/>
      <c r="AC514" s="20">
        <v>3</v>
      </c>
      <c r="AD514" s="21"/>
      <c r="AE514" s="21"/>
      <c r="AF514" s="22"/>
      <c r="AG514" s="22"/>
      <c r="AH514" s="23"/>
      <c r="AI514" s="23"/>
      <c r="AJ514" s="32"/>
      <c r="AK514" s="33"/>
      <c r="AL514" s="26" t="s">
        <v>420</v>
      </c>
    </row>
    <row r="515" spans="1:38" ht="39" customHeight="1" x14ac:dyDescent="0.25">
      <c r="A515" s="237" t="s">
        <v>779</v>
      </c>
      <c r="B515" s="13" t="s">
        <v>684</v>
      </c>
      <c r="C515" s="91" t="s">
        <v>803</v>
      </c>
      <c r="D515" s="12">
        <v>312</v>
      </c>
      <c r="E515" s="13" t="s">
        <v>821</v>
      </c>
      <c r="F515" s="13" t="s">
        <v>822</v>
      </c>
      <c r="G515" s="14">
        <v>0</v>
      </c>
      <c r="H515" s="14" t="s">
        <v>37</v>
      </c>
      <c r="I515" s="14">
        <v>2</v>
      </c>
      <c r="J515" s="16">
        <v>0</v>
      </c>
      <c r="K515" s="19">
        <f t="shared" si="37"/>
        <v>0</v>
      </c>
      <c r="L515" s="9">
        <v>0</v>
      </c>
      <c r="M515" s="9">
        <v>0</v>
      </c>
      <c r="N515" s="9">
        <v>0</v>
      </c>
      <c r="O515" s="18"/>
      <c r="P515" s="9">
        <v>0</v>
      </c>
      <c r="Q515" s="18"/>
      <c r="R515" s="9">
        <v>0</v>
      </c>
      <c r="S515" s="9">
        <v>0</v>
      </c>
      <c r="T515" s="19">
        <f t="shared" si="36"/>
        <v>0</v>
      </c>
      <c r="U515" s="9"/>
      <c r="V515" s="9"/>
      <c r="W515" s="9"/>
      <c r="X515" s="18"/>
      <c r="Y515" s="9"/>
      <c r="Z515" s="18"/>
      <c r="AA515" s="9"/>
      <c r="AB515" s="9"/>
      <c r="AC515" s="20">
        <v>4</v>
      </c>
      <c r="AD515" s="21"/>
      <c r="AE515" s="21"/>
      <c r="AF515" s="22"/>
      <c r="AG515" s="22"/>
      <c r="AH515" s="23"/>
      <c r="AI515" s="23"/>
      <c r="AJ515" s="32"/>
      <c r="AK515" s="33"/>
      <c r="AL515" s="26" t="s">
        <v>420</v>
      </c>
    </row>
    <row r="516" spans="1:38" ht="39" customHeight="1" x14ac:dyDescent="0.25">
      <c r="A516" s="237" t="s">
        <v>779</v>
      </c>
      <c r="B516" s="13" t="s">
        <v>684</v>
      </c>
      <c r="C516" s="91" t="s">
        <v>803</v>
      </c>
      <c r="D516" s="12">
        <v>312</v>
      </c>
      <c r="E516" s="13" t="s">
        <v>821</v>
      </c>
      <c r="F516" s="13" t="s">
        <v>822</v>
      </c>
      <c r="G516" s="14">
        <v>0</v>
      </c>
      <c r="H516" s="14" t="s">
        <v>37</v>
      </c>
      <c r="I516" s="14">
        <v>2</v>
      </c>
      <c r="J516" s="16">
        <v>0</v>
      </c>
      <c r="K516" s="19">
        <f t="shared" si="37"/>
        <v>0</v>
      </c>
      <c r="L516" s="9">
        <v>0</v>
      </c>
      <c r="M516" s="9">
        <v>0</v>
      </c>
      <c r="N516" s="9">
        <v>0</v>
      </c>
      <c r="O516" s="18"/>
      <c r="P516" s="9">
        <v>0</v>
      </c>
      <c r="Q516" s="18"/>
      <c r="R516" s="9">
        <v>0</v>
      </c>
      <c r="S516" s="9">
        <v>0</v>
      </c>
      <c r="T516" s="19">
        <f t="shared" si="36"/>
        <v>0</v>
      </c>
      <c r="U516" s="9"/>
      <c r="V516" s="9"/>
      <c r="W516" s="9"/>
      <c r="X516" s="18"/>
      <c r="Y516" s="9"/>
      <c r="Z516" s="18"/>
      <c r="AA516" s="9"/>
      <c r="AB516" s="9"/>
      <c r="AC516" s="20">
        <v>5</v>
      </c>
      <c r="AD516" s="21"/>
      <c r="AE516" s="21"/>
      <c r="AF516" s="22"/>
      <c r="AG516" s="22"/>
      <c r="AH516" s="23"/>
      <c r="AI516" s="23"/>
      <c r="AJ516" s="32"/>
      <c r="AK516" s="33"/>
      <c r="AL516" s="26" t="s">
        <v>420</v>
      </c>
    </row>
    <row r="517" spans="1:38" ht="39" customHeight="1" x14ac:dyDescent="0.25">
      <c r="A517" s="237" t="s">
        <v>779</v>
      </c>
      <c r="B517" s="13" t="s">
        <v>684</v>
      </c>
      <c r="C517" s="91" t="s">
        <v>803</v>
      </c>
      <c r="D517" s="12">
        <v>312</v>
      </c>
      <c r="E517" s="13" t="s">
        <v>821</v>
      </c>
      <c r="F517" s="13" t="s">
        <v>822</v>
      </c>
      <c r="G517" s="14">
        <v>0</v>
      </c>
      <c r="H517" s="14" t="s">
        <v>37</v>
      </c>
      <c r="I517" s="14">
        <v>2</v>
      </c>
      <c r="J517" s="16">
        <v>0</v>
      </c>
      <c r="K517" s="19">
        <f t="shared" si="37"/>
        <v>0</v>
      </c>
      <c r="L517" s="9">
        <v>0</v>
      </c>
      <c r="M517" s="9">
        <v>0</v>
      </c>
      <c r="N517" s="9">
        <v>0</v>
      </c>
      <c r="O517" s="18"/>
      <c r="P517" s="9">
        <v>0</v>
      </c>
      <c r="Q517" s="18"/>
      <c r="R517" s="9">
        <v>0</v>
      </c>
      <c r="S517" s="9">
        <v>0</v>
      </c>
      <c r="T517" s="19">
        <f t="shared" si="36"/>
        <v>0</v>
      </c>
      <c r="U517" s="9"/>
      <c r="V517" s="9"/>
      <c r="W517" s="9"/>
      <c r="X517" s="18"/>
      <c r="Y517" s="9"/>
      <c r="Z517" s="18"/>
      <c r="AA517" s="9"/>
      <c r="AB517" s="9"/>
      <c r="AC517" s="20">
        <v>6</v>
      </c>
      <c r="AD517" s="21"/>
      <c r="AE517" s="21"/>
      <c r="AF517" s="22"/>
      <c r="AG517" s="22"/>
      <c r="AH517" s="23"/>
      <c r="AI517" s="23"/>
      <c r="AJ517" s="32"/>
      <c r="AK517" s="33"/>
      <c r="AL517" s="26" t="s">
        <v>420</v>
      </c>
    </row>
    <row r="518" spans="1:38" ht="39" customHeight="1" x14ac:dyDescent="0.25">
      <c r="A518" s="237" t="s">
        <v>779</v>
      </c>
      <c r="B518" s="13" t="s">
        <v>684</v>
      </c>
      <c r="C518" s="91" t="s">
        <v>823</v>
      </c>
      <c r="D518" s="12">
        <v>314</v>
      </c>
      <c r="E518" s="13" t="s">
        <v>824</v>
      </c>
      <c r="F518" s="13" t="s">
        <v>825</v>
      </c>
      <c r="G518" s="14">
        <v>0</v>
      </c>
      <c r="H518" s="14" t="s">
        <v>37</v>
      </c>
      <c r="I518" s="14">
        <v>5000</v>
      </c>
      <c r="J518" s="16">
        <v>0</v>
      </c>
      <c r="K518" s="19">
        <f t="shared" si="37"/>
        <v>0</v>
      </c>
      <c r="L518" s="9">
        <v>0</v>
      </c>
      <c r="M518" s="9">
        <v>0</v>
      </c>
      <c r="N518" s="9">
        <v>0</v>
      </c>
      <c r="O518" s="18"/>
      <c r="P518" s="9">
        <v>0</v>
      </c>
      <c r="Q518" s="18"/>
      <c r="R518" s="9">
        <v>0</v>
      </c>
      <c r="S518" s="9">
        <v>0</v>
      </c>
      <c r="T518" s="19">
        <f t="shared" si="36"/>
        <v>0</v>
      </c>
      <c r="U518" s="9"/>
      <c r="V518" s="9"/>
      <c r="W518" s="9"/>
      <c r="X518" s="18"/>
      <c r="Y518" s="9"/>
      <c r="Z518" s="18"/>
      <c r="AA518" s="9"/>
      <c r="AB518" s="9"/>
      <c r="AC518" s="20">
        <v>1</v>
      </c>
      <c r="AD518" s="21"/>
      <c r="AE518" s="21"/>
      <c r="AF518" s="22"/>
      <c r="AG518" s="22"/>
      <c r="AH518" s="23"/>
      <c r="AI518" s="23"/>
      <c r="AJ518" s="32"/>
      <c r="AK518" s="33"/>
      <c r="AL518" s="26" t="s">
        <v>420</v>
      </c>
    </row>
    <row r="519" spans="1:38" ht="39" customHeight="1" x14ac:dyDescent="0.25">
      <c r="A519" s="237" t="s">
        <v>779</v>
      </c>
      <c r="B519" s="13" t="s">
        <v>684</v>
      </c>
      <c r="C519" s="91" t="s">
        <v>823</v>
      </c>
      <c r="D519" s="12">
        <v>314</v>
      </c>
      <c r="E519" s="13" t="s">
        <v>824</v>
      </c>
      <c r="F519" s="13" t="s">
        <v>825</v>
      </c>
      <c r="G519" s="14">
        <v>0</v>
      </c>
      <c r="H519" s="14" t="s">
        <v>37</v>
      </c>
      <c r="I519" s="14">
        <v>5000</v>
      </c>
      <c r="J519" s="16">
        <v>0</v>
      </c>
      <c r="K519" s="19">
        <f t="shared" si="37"/>
        <v>0</v>
      </c>
      <c r="L519" s="9">
        <v>0</v>
      </c>
      <c r="M519" s="9">
        <v>0</v>
      </c>
      <c r="N519" s="9">
        <v>0</v>
      </c>
      <c r="O519" s="18"/>
      <c r="P519" s="9">
        <v>0</v>
      </c>
      <c r="Q519" s="18"/>
      <c r="R519" s="9">
        <v>0</v>
      </c>
      <c r="S519" s="9">
        <v>0</v>
      </c>
      <c r="T519" s="19">
        <f t="shared" si="36"/>
        <v>0</v>
      </c>
      <c r="U519" s="9"/>
      <c r="V519" s="9"/>
      <c r="W519" s="9"/>
      <c r="X519" s="18"/>
      <c r="Y519" s="9"/>
      <c r="Z519" s="18"/>
      <c r="AA519" s="9"/>
      <c r="AB519" s="9"/>
      <c r="AC519" s="20">
        <v>2</v>
      </c>
      <c r="AD519" s="21"/>
      <c r="AE519" s="21"/>
      <c r="AF519" s="22"/>
      <c r="AG519" s="22"/>
      <c r="AH519" s="23"/>
      <c r="AI519" s="23"/>
      <c r="AJ519" s="32"/>
      <c r="AK519" s="33"/>
      <c r="AL519" s="26" t="s">
        <v>420</v>
      </c>
    </row>
    <row r="520" spans="1:38" ht="39" customHeight="1" x14ac:dyDescent="0.25">
      <c r="A520" s="237" t="s">
        <v>779</v>
      </c>
      <c r="B520" s="13" t="s">
        <v>684</v>
      </c>
      <c r="C520" s="91" t="s">
        <v>823</v>
      </c>
      <c r="D520" s="12">
        <v>314</v>
      </c>
      <c r="E520" s="13" t="s">
        <v>824</v>
      </c>
      <c r="F520" s="13" t="s">
        <v>825</v>
      </c>
      <c r="G520" s="14">
        <v>0</v>
      </c>
      <c r="H520" s="14" t="s">
        <v>37</v>
      </c>
      <c r="I520" s="14">
        <v>5000</v>
      </c>
      <c r="J520" s="16">
        <v>0</v>
      </c>
      <c r="K520" s="19">
        <f t="shared" si="37"/>
        <v>0</v>
      </c>
      <c r="L520" s="9">
        <v>0</v>
      </c>
      <c r="M520" s="9">
        <v>0</v>
      </c>
      <c r="N520" s="9">
        <v>0</v>
      </c>
      <c r="O520" s="18"/>
      <c r="P520" s="9">
        <v>0</v>
      </c>
      <c r="Q520" s="18"/>
      <c r="R520" s="9">
        <v>0</v>
      </c>
      <c r="S520" s="9">
        <v>0</v>
      </c>
      <c r="T520" s="19">
        <f t="shared" si="36"/>
        <v>0</v>
      </c>
      <c r="U520" s="9"/>
      <c r="V520" s="9"/>
      <c r="W520" s="9"/>
      <c r="X520" s="18"/>
      <c r="Y520" s="9"/>
      <c r="Z520" s="18"/>
      <c r="AA520" s="9"/>
      <c r="AB520" s="9"/>
      <c r="AC520" s="20">
        <v>3</v>
      </c>
      <c r="AD520" s="21"/>
      <c r="AE520" s="21"/>
      <c r="AF520" s="22"/>
      <c r="AG520" s="22"/>
      <c r="AH520" s="23"/>
      <c r="AI520" s="23"/>
      <c r="AJ520" s="32"/>
      <c r="AK520" s="33"/>
      <c r="AL520" s="26" t="s">
        <v>420</v>
      </c>
    </row>
    <row r="521" spans="1:38" ht="39" customHeight="1" x14ac:dyDescent="0.25">
      <c r="A521" s="237" t="s">
        <v>779</v>
      </c>
      <c r="B521" s="13" t="s">
        <v>684</v>
      </c>
      <c r="C521" s="91" t="s">
        <v>823</v>
      </c>
      <c r="D521" s="12">
        <v>314</v>
      </c>
      <c r="E521" s="13" t="s">
        <v>824</v>
      </c>
      <c r="F521" s="13" t="s">
        <v>825</v>
      </c>
      <c r="G521" s="14">
        <v>0</v>
      </c>
      <c r="H521" s="14" t="s">
        <v>37</v>
      </c>
      <c r="I521" s="14">
        <v>5000</v>
      </c>
      <c r="J521" s="16">
        <v>0</v>
      </c>
      <c r="K521" s="19">
        <f t="shared" si="37"/>
        <v>0</v>
      </c>
      <c r="L521" s="9">
        <v>0</v>
      </c>
      <c r="M521" s="9">
        <v>0</v>
      </c>
      <c r="N521" s="9">
        <v>0</v>
      </c>
      <c r="O521" s="18"/>
      <c r="P521" s="9">
        <v>0</v>
      </c>
      <c r="Q521" s="18"/>
      <c r="R521" s="9">
        <v>0</v>
      </c>
      <c r="S521" s="9">
        <v>0</v>
      </c>
      <c r="T521" s="19">
        <f t="shared" si="36"/>
        <v>0</v>
      </c>
      <c r="U521" s="9"/>
      <c r="V521" s="9"/>
      <c r="W521" s="9"/>
      <c r="X521" s="18"/>
      <c r="Y521" s="9"/>
      <c r="Z521" s="18"/>
      <c r="AA521" s="9"/>
      <c r="AB521" s="9"/>
      <c r="AC521" s="20">
        <v>4</v>
      </c>
      <c r="AD521" s="21"/>
      <c r="AE521" s="21"/>
      <c r="AF521" s="22"/>
      <c r="AG521" s="22"/>
      <c r="AH521" s="23"/>
      <c r="AI521" s="23"/>
      <c r="AJ521" s="32"/>
      <c r="AK521" s="33"/>
      <c r="AL521" s="26" t="s">
        <v>420</v>
      </c>
    </row>
    <row r="522" spans="1:38" ht="39" customHeight="1" x14ac:dyDescent="0.25">
      <c r="A522" s="237" t="s">
        <v>779</v>
      </c>
      <c r="B522" s="13" t="s">
        <v>684</v>
      </c>
      <c r="C522" s="91" t="s">
        <v>823</v>
      </c>
      <c r="D522" s="12">
        <v>314</v>
      </c>
      <c r="E522" s="13" t="s">
        <v>824</v>
      </c>
      <c r="F522" s="13" t="s">
        <v>825</v>
      </c>
      <c r="G522" s="14">
        <v>0</v>
      </c>
      <c r="H522" s="14" t="s">
        <v>37</v>
      </c>
      <c r="I522" s="14">
        <v>5000</v>
      </c>
      <c r="J522" s="16">
        <v>0</v>
      </c>
      <c r="K522" s="19">
        <f t="shared" si="37"/>
        <v>0</v>
      </c>
      <c r="L522" s="9">
        <v>0</v>
      </c>
      <c r="M522" s="9">
        <v>0</v>
      </c>
      <c r="N522" s="9">
        <v>0</v>
      </c>
      <c r="O522" s="18"/>
      <c r="P522" s="9">
        <v>0</v>
      </c>
      <c r="Q522" s="18"/>
      <c r="R522" s="9">
        <v>0</v>
      </c>
      <c r="S522" s="9">
        <v>0</v>
      </c>
      <c r="T522" s="19">
        <f t="shared" si="36"/>
        <v>0</v>
      </c>
      <c r="U522" s="9"/>
      <c r="V522" s="9"/>
      <c r="W522" s="9"/>
      <c r="X522" s="18"/>
      <c r="Y522" s="9"/>
      <c r="Z522" s="18"/>
      <c r="AA522" s="9"/>
      <c r="AB522" s="9"/>
      <c r="AC522" s="20">
        <v>5</v>
      </c>
      <c r="AD522" s="21"/>
      <c r="AE522" s="21"/>
      <c r="AF522" s="22"/>
      <c r="AG522" s="22"/>
      <c r="AH522" s="23"/>
      <c r="AI522" s="23"/>
      <c r="AJ522" s="32"/>
      <c r="AK522" s="33"/>
      <c r="AL522" s="26" t="s">
        <v>420</v>
      </c>
    </row>
    <row r="523" spans="1:38" ht="39" customHeight="1" x14ac:dyDescent="0.25">
      <c r="A523" s="237" t="s">
        <v>779</v>
      </c>
      <c r="B523" s="13" t="s">
        <v>684</v>
      </c>
      <c r="C523" s="91" t="s">
        <v>823</v>
      </c>
      <c r="D523" s="12">
        <v>314</v>
      </c>
      <c r="E523" s="13" t="s">
        <v>824</v>
      </c>
      <c r="F523" s="13" t="s">
        <v>825</v>
      </c>
      <c r="G523" s="14">
        <v>0</v>
      </c>
      <c r="H523" s="14" t="s">
        <v>37</v>
      </c>
      <c r="I523" s="14">
        <v>5000</v>
      </c>
      <c r="J523" s="16">
        <v>0</v>
      </c>
      <c r="K523" s="19">
        <f t="shared" si="37"/>
        <v>0</v>
      </c>
      <c r="L523" s="9">
        <v>0</v>
      </c>
      <c r="M523" s="9">
        <v>0</v>
      </c>
      <c r="N523" s="9">
        <v>0</v>
      </c>
      <c r="O523" s="18"/>
      <c r="P523" s="9">
        <v>0</v>
      </c>
      <c r="Q523" s="18"/>
      <c r="R523" s="9">
        <v>0</v>
      </c>
      <c r="S523" s="9">
        <v>0</v>
      </c>
      <c r="T523" s="19">
        <f t="shared" si="36"/>
        <v>0</v>
      </c>
      <c r="U523" s="9"/>
      <c r="V523" s="9"/>
      <c r="W523" s="9"/>
      <c r="X523" s="18"/>
      <c r="Y523" s="9"/>
      <c r="Z523" s="18"/>
      <c r="AA523" s="9"/>
      <c r="AB523" s="9"/>
      <c r="AC523" s="20">
        <v>6</v>
      </c>
      <c r="AD523" s="21"/>
      <c r="AE523" s="21"/>
      <c r="AF523" s="22"/>
      <c r="AG523" s="22"/>
      <c r="AH523" s="23"/>
      <c r="AI523" s="23"/>
      <c r="AJ523" s="32"/>
      <c r="AK523" s="33"/>
      <c r="AL523" s="26" t="s">
        <v>420</v>
      </c>
    </row>
    <row r="524" spans="1:38" ht="39" customHeight="1" x14ac:dyDescent="0.25">
      <c r="A524" s="237" t="s">
        <v>779</v>
      </c>
      <c r="B524" s="13" t="s">
        <v>684</v>
      </c>
      <c r="C524" s="91" t="s">
        <v>823</v>
      </c>
      <c r="D524" s="12">
        <v>315</v>
      </c>
      <c r="E524" s="13" t="s">
        <v>826</v>
      </c>
      <c r="F524" s="13" t="s">
        <v>827</v>
      </c>
      <c r="G524" s="14">
        <v>0</v>
      </c>
      <c r="H524" s="14" t="s">
        <v>37</v>
      </c>
      <c r="I524" s="14">
        <v>1</v>
      </c>
      <c r="J524" s="16">
        <v>0</v>
      </c>
      <c r="K524" s="19">
        <f t="shared" si="37"/>
        <v>0</v>
      </c>
      <c r="L524" s="9">
        <v>0</v>
      </c>
      <c r="M524" s="9">
        <v>0</v>
      </c>
      <c r="N524" s="9">
        <v>0</v>
      </c>
      <c r="O524" s="18"/>
      <c r="P524" s="9">
        <v>0</v>
      </c>
      <c r="Q524" s="18"/>
      <c r="R524" s="9">
        <v>0</v>
      </c>
      <c r="S524" s="9">
        <v>0</v>
      </c>
      <c r="T524" s="19">
        <f t="shared" si="36"/>
        <v>0</v>
      </c>
      <c r="U524" s="9"/>
      <c r="V524" s="9"/>
      <c r="W524" s="9"/>
      <c r="X524" s="18"/>
      <c r="Y524" s="9"/>
      <c r="Z524" s="18"/>
      <c r="AA524" s="9"/>
      <c r="AB524" s="9"/>
      <c r="AC524" s="20">
        <v>1</v>
      </c>
      <c r="AD524" s="21"/>
      <c r="AE524" s="21"/>
      <c r="AF524" s="22"/>
      <c r="AG524" s="22"/>
      <c r="AH524" s="23"/>
      <c r="AI524" s="23"/>
      <c r="AJ524" s="32"/>
      <c r="AK524" s="33"/>
      <c r="AL524" s="26" t="s">
        <v>420</v>
      </c>
    </row>
    <row r="525" spans="1:38" ht="39" customHeight="1" x14ac:dyDescent="0.25">
      <c r="A525" s="237" t="s">
        <v>779</v>
      </c>
      <c r="B525" s="13" t="s">
        <v>684</v>
      </c>
      <c r="C525" s="91" t="s">
        <v>823</v>
      </c>
      <c r="D525" s="12">
        <v>315</v>
      </c>
      <c r="E525" s="13" t="s">
        <v>826</v>
      </c>
      <c r="F525" s="13" t="s">
        <v>827</v>
      </c>
      <c r="G525" s="14">
        <v>0</v>
      </c>
      <c r="H525" s="14" t="s">
        <v>37</v>
      </c>
      <c r="I525" s="14">
        <v>1</v>
      </c>
      <c r="J525" s="16">
        <v>0</v>
      </c>
      <c r="K525" s="19">
        <f t="shared" si="37"/>
        <v>0</v>
      </c>
      <c r="L525" s="9">
        <v>0</v>
      </c>
      <c r="M525" s="9">
        <v>0</v>
      </c>
      <c r="N525" s="9">
        <v>0</v>
      </c>
      <c r="O525" s="18"/>
      <c r="P525" s="9">
        <v>0</v>
      </c>
      <c r="Q525" s="18"/>
      <c r="R525" s="9">
        <v>0</v>
      </c>
      <c r="S525" s="9">
        <v>0</v>
      </c>
      <c r="T525" s="19">
        <f t="shared" si="36"/>
        <v>0</v>
      </c>
      <c r="U525" s="9"/>
      <c r="V525" s="9"/>
      <c r="W525" s="9"/>
      <c r="X525" s="18"/>
      <c r="Y525" s="9"/>
      <c r="Z525" s="18"/>
      <c r="AA525" s="9"/>
      <c r="AB525" s="9"/>
      <c r="AC525" s="20">
        <v>2</v>
      </c>
      <c r="AD525" s="21"/>
      <c r="AE525" s="21"/>
      <c r="AF525" s="22"/>
      <c r="AG525" s="22"/>
      <c r="AH525" s="23"/>
      <c r="AI525" s="23"/>
      <c r="AJ525" s="32"/>
      <c r="AK525" s="33"/>
      <c r="AL525" s="26" t="s">
        <v>420</v>
      </c>
    </row>
    <row r="526" spans="1:38" ht="39" customHeight="1" x14ac:dyDescent="0.25">
      <c r="A526" s="237" t="s">
        <v>779</v>
      </c>
      <c r="B526" s="13" t="s">
        <v>684</v>
      </c>
      <c r="C526" s="91" t="s">
        <v>823</v>
      </c>
      <c r="D526" s="12">
        <v>315</v>
      </c>
      <c r="E526" s="13" t="s">
        <v>826</v>
      </c>
      <c r="F526" s="13" t="s">
        <v>827</v>
      </c>
      <c r="G526" s="14">
        <v>0</v>
      </c>
      <c r="H526" s="14" t="s">
        <v>37</v>
      </c>
      <c r="I526" s="14">
        <v>1</v>
      </c>
      <c r="J526" s="16">
        <v>0</v>
      </c>
      <c r="K526" s="19">
        <f t="shared" si="37"/>
        <v>0</v>
      </c>
      <c r="L526" s="9">
        <v>0</v>
      </c>
      <c r="M526" s="9">
        <v>0</v>
      </c>
      <c r="N526" s="9">
        <v>0</v>
      </c>
      <c r="O526" s="18"/>
      <c r="P526" s="9">
        <v>0</v>
      </c>
      <c r="Q526" s="18"/>
      <c r="R526" s="9">
        <v>0</v>
      </c>
      <c r="S526" s="9">
        <v>0</v>
      </c>
      <c r="T526" s="19">
        <f t="shared" si="36"/>
        <v>0</v>
      </c>
      <c r="U526" s="9"/>
      <c r="V526" s="9"/>
      <c r="W526" s="9"/>
      <c r="X526" s="18"/>
      <c r="Y526" s="9"/>
      <c r="Z526" s="18"/>
      <c r="AA526" s="9"/>
      <c r="AB526" s="9"/>
      <c r="AC526" s="20">
        <v>3</v>
      </c>
      <c r="AD526" s="21"/>
      <c r="AE526" s="21"/>
      <c r="AF526" s="22"/>
      <c r="AG526" s="22"/>
      <c r="AH526" s="23"/>
      <c r="AI526" s="23"/>
      <c r="AJ526" s="32"/>
      <c r="AK526" s="33"/>
      <c r="AL526" s="26" t="s">
        <v>420</v>
      </c>
    </row>
    <row r="527" spans="1:38" ht="39" customHeight="1" x14ac:dyDescent="0.25">
      <c r="A527" s="237" t="s">
        <v>779</v>
      </c>
      <c r="B527" s="13" t="s">
        <v>684</v>
      </c>
      <c r="C527" s="91" t="s">
        <v>823</v>
      </c>
      <c r="D527" s="12">
        <v>315</v>
      </c>
      <c r="E527" s="13" t="s">
        <v>826</v>
      </c>
      <c r="F527" s="13" t="s">
        <v>827</v>
      </c>
      <c r="G527" s="14">
        <v>0</v>
      </c>
      <c r="H527" s="14" t="s">
        <v>37</v>
      </c>
      <c r="I527" s="14">
        <v>1</v>
      </c>
      <c r="J527" s="16">
        <v>0</v>
      </c>
      <c r="K527" s="19">
        <f t="shared" si="37"/>
        <v>0</v>
      </c>
      <c r="L527" s="9">
        <v>0</v>
      </c>
      <c r="M527" s="9">
        <v>0</v>
      </c>
      <c r="N527" s="9">
        <v>0</v>
      </c>
      <c r="O527" s="18"/>
      <c r="P527" s="9">
        <v>0</v>
      </c>
      <c r="Q527" s="18"/>
      <c r="R527" s="9">
        <v>0</v>
      </c>
      <c r="S527" s="9">
        <v>0</v>
      </c>
      <c r="T527" s="19">
        <f t="shared" si="36"/>
        <v>0</v>
      </c>
      <c r="U527" s="9"/>
      <c r="V527" s="9"/>
      <c r="W527" s="9"/>
      <c r="X527" s="18"/>
      <c r="Y527" s="9"/>
      <c r="Z527" s="18"/>
      <c r="AA527" s="9"/>
      <c r="AB527" s="9"/>
      <c r="AC527" s="20">
        <v>4</v>
      </c>
      <c r="AD527" s="21"/>
      <c r="AE527" s="21"/>
      <c r="AF527" s="22"/>
      <c r="AG527" s="22"/>
      <c r="AH527" s="23"/>
      <c r="AI527" s="23"/>
      <c r="AJ527" s="32"/>
      <c r="AK527" s="33"/>
      <c r="AL527" s="26" t="s">
        <v>420</v>
      </c>
    </row>
    <row r="528" spans="1:38" ht="39" customHeight="1" x14ac:dyDescent="0.25">
      <c r="A528" s="237" t="s">
        <v>779</v>
      </c>
      <c r="B528" s="13" t="s">
        <v>684</v>
      </c>
      <c r="C528" s="91" t="s">
        <v>823</v>
      </c>
      <c r="D528" s="12">
        <v>315</v>
      </c>
      <c r="E528" s="13" t="s">
        <v>826</v>
      </c>
      <c r="F528" s="13" t="s">
        <v>827</v>
      </c>
      <c r="G528" s="14">
        <v>0</v>
      </c>
      <c r="H528" s="14" t="s">
        <v>37</v>
      </c>
      <c r="I528" s="14">
        <v>1</v>
      </c>
      <c r="J528" s="16">
        <v>0</v>
      </c>
      <c r="K528" s="19">
        <f t="shared" si="37"/>
        <v>0</v>
      </c>
      <c r="L528" s="9">
        <v>0</v>
      </c>
      <c r="M528" s="9">
        <v>0</v>
      </c>
      <c r="N528" s="9">
        <v>0</v>
      </c>
      <c r="O528" s="18"/>
      <c r="P528" s="9">
        <v>0</v>
      </c>
      <c r="Q528" s="18"/>
      <c r="R528" s="9">
        <v>0</v>
      </c>
      <c r="S528" s="9">
        <v>0</v>
      </c>
      <c r="T528" s="19">
        <f t="shared" si="36"/>
        <v>0</v>
      </c>
      <c r="U528" s="9"/>
      <c r="V528" s="9"/>
      <c r="W528" s="9"/>
      <c r="X528" s="18"/>
      <c r="Y528" s="9"/>
      <c r="Z528" s="18"/>
      <c r="AA528" s="9"/>
      <c r="AB528" s="9"/>
      <c r="AC528" s="20">
        <v>5</v>
      </c>
      <c r="AD528" s="21"/>
      <c r="AE528" s="21"/>
      <c r="AF528" s="22"/>
      <c r="AG528" s="22"/>
      <c r="AH528" s="23"/>
      <c r="AI528" s="23"/>
      <c r="AJ528" s="32"/>
      <c r="AK528" s="33"/>
      <c r="AL528" s="26" t="s">
        <v>420</v>
      </c>
    </row>
    <row r="529" spans="1:38" ht="39" customHeight="1" x14ac:dyDescent="0.25">
      <c r="A529" s="237" t="s">
        <v>779</v>
      </c>
      <c r="B529" s="13" t="s">
        <v>684</v>
      </c>
      <c r="C529" s="91" t="s">
        <v>823</v>
      </c>
      <c r="D529" s="12">
        <v>315</v>
      </c>
      <c r="E529" s="13" t="s">
        <v>826</v>
      </c>
      <c r="F529" s="13" t="s">
        <v>827</v>
      </c>
      <c r="G529" s="14">
        <v>0</v>
      </c>
      <c r="H529" s="14" t="s">
        <v>37</v>
      </c>
      <c r="I529" s="14">
        <v>1</v>
      </c>
      <c r="J529" s="16">
        <v>0</v>
      </c>
      <c r="K529" s="19">
        <f t="shared" si="37"/>
        <v>0</v>
      </c>
      <c r="L529" s="9">
        <v>0</v>
      </c>
      <c r="M529" s="9">
        <v>0</v>
      </c>
      <c r="N529" s="9">
        <v>0</v>
      </c>
      <c r="O529" s="18"/>
      <c r="P529" s="9">
        <v>0</v>
      </c>
      <c r="Q529" s="18"/>
      <c r="R529" s="9">
        <v>0</v>
      </c>
      <c r="S529" s="9">
        <v>0</v>
      </c>
      <c r="T529" s="19">
        <f t="shared" si="36"/>
        <v>0</v>
      </c>
      <c r="U529" s="9"/>
      <c r="V529" s="9"/>
      <c r="W529" s="9"/>
      <c r="X529" s="18"/>
      <c r="Y529" s="9"/>
      <c r="Z529" s="18"/>
      <c r="AA529" s="9"/>
      <c r="AB529" s="9"/>
      <c r="AC529" s="20">
        <v>6</v>
      </c>
      <c r="AD529" s="21"/>
      <c r="AE529" s="21"/>
      <c r="AF529" s="22"/>
      <c r="AG529" s="22"/>
      <c r="AH529" s="23"/>
      <c r="AI529" s="23"/>
      <c r="AJ529" s="32"/>
      <c r="AK529" s="33"/>
      <c r="AL529" s="26" t="s">
        <v>420</v>
      </c>
    </row>
    <row r="530" spans="1:38" ht="39" customHeight="1" x14ac:dyDescent="0.25">
      <c r="A530" s="237" t="s">
        <v>779</v>
      </c>
      <c r="B530" s="13" t="s">
        <v>684</v>
      </c>
      <c r="C530" s="91" t="s">
        <v>823</v>
      </c>
      <c r="D530" s="12">
        <v>316</v>
      </c>
      <c r="E530" s="13" t="s">
        <v>828</v>
      </c>
      <c r="F530" s="13" t="s">
        <v>829</v>
      </c>
      <c r="G530" s="14">
        <v>0</v>
      </c>
      <c r="H530" s="14" t="s">
        <v>37</v>
      </c>
      <c r="I530" s="14">
        <v>5000</v>
      </c>
      <c r="J530" s="16">
        <v>1700</v>
      </c>
      <c r="K530" s="19">
        <f t="shared" si="37"/>
        <v>0</v>
      </c>
      <c r="L530" s="9">
        <v>0</v>
      </c>
      <c r="M530" s="9">
        <v>0</v>
      </c>
      <c r="N530" s="9">
        <v>0</v>
      </c>
      <c r="O530" s="18"/>
      <c r="P530" s="9">
        <v>0</v>
      </c>
      <c r="Q530" s="18"/>
      <c r="R530" s="9">
        <v>0</v>
      </c>
      <c r="S530" s="9">
        <v>0</v>
      </c>
      <c r="T530" s="19">
        <f t="shared" si="36"/>
        <v>0</v>
      </c>
      <c r="U530" s="9"/>
      <c r="V530" s="9"/>
      <c r="W530" s="9"/>
      <c r="X530" s="18"/>
      <c r="Y530" s="9"/>
      <c r="Z530" s="18"/>
      <c r="AA530" s="9"/>
      <c r="AB530" s="9"/>
      <c r="AC530" s="20">
        <v>1</v>
      </c>
      <c r="AD530" s="21"/>
      <c r="AE530" s="21"/>
      <c r="AF530" s="22"/>
      <c r="AG530" s="22"/>
      <c r="AH530" s="23"/>
      <c r="AI530" s="23"/>
      <c r="AJ530" s="32"/>
      <c r="AK530" s="33"/>
      <c r="AL530" s="26" t="s">
        <v>420</v>
      </c>
    </row>
    <row r="531" spans="1:38" ht="39" customHeight="1" x14ac:dyDescent="0.25">
      <c r="A531" s="237" t="s">
        <v>779</v>
      </c>
      <c r="B531" s="13" t="s">
        <v>684</v>
      </c>
      <c r="C531" s="91" t="s">
        <v>823</v>
      </c>
      <c r="D531" s="12">
        <v>316</v>
      </c>
      <c r="E531" s="13" t="s">
        <v>828</v>
      </c>
      <c r="F531" s="13" t="s">
        <v>829</v>
      </c>
      <c r="G531" s="14">
        <v>0</v>
      </c>
      <c r="H531" s="14" t="s">
        <v>37</v>
      </c>
      <c r="I531" s="14">
        <v>5000</v>
      </c>
      <c r="J531" s="16">
        <v>1700</v>
      </c>
      <c r="K531" s="19">
        <f t="shared" si="37"/>
        <v>0</v>
      </c>
      <c r="L531" s="9">
        <v>0</v>
      </c>
      <c r="M531" s="9">
        <v>0</v>
      </c>
      <c r="N531" s="9">
        <v>0</v>
      </c>
      <c r="O531" s="18"/>
      <c r="P531" s="9">
        <v>0</v>
      </c>
      <c r="Q531" s="18"/>
      <c r="R531" s="9">
        <v>0</v>
      </c>
      <c r="S531" s="9">
        <v>0</v>
      </c>
      <c r="T531" s="19">
        <f t="shared" si="36"/>
        <v>0</v>
      </c>
      <c r="U531" s="9"/>
      <c r="V531" s="9"/>
      <c r="W531" s="9"/>
      <c r="X531" s="18"/>
      <c r="Y531" s="9"/>
      <c r="Z531" s="18"/>
      <c r="AA531" s="9"/>
      <c r="AB531" s="9"/>
      <c r="AC531" s="20">
        <v>2</v>
      </c>
      <c r="AD531" s="21"/>
      <c r="AE531" s="21"/>
      <c r="AF531" s="22"/>
      <c r="AG531" s="22"/>
      <c r="AH531" s="23"/>
      <c r="AI531" s="23"/>
      <c r="AJ531" s="32"/>
      <c r="AK531" s="33"/>
      <c r="AL531" s="26" t="s">
        <v>420</v>
      </c>
    </row>
    <row r="532" spans="1:38" ht="39" customHeight="1" x14ac:dyDescent="0.25">
      <c r="A532" s="237" t="s">
        <v>779</v>
      </c>
      <c r="B532" s="13" t="s">
        <v>684</v>
      </c>
      <c r="C532" s="91" t="s">
        <v>823</v>
      </c>
      <c r="D532" s="12">
        <v>316</v>
      </c>
      <c r="E532" s="13" t="s">
        <v>828</v>
      </c>
      <c r="F532" s="13" t="s">
        <v>829</v>
      </c>
      <c r="G532" s="14">
        <v>0</v>
      </c>
      <c r="H532" s="14" t="s">
        <v>37</v>
      </c>
      <c r="I532" s="14">
        <v>5000</v>
      </c>
      <c r="J532" s="16">
        <v>1700</v>
      </c>
      <c r="K532" s="19">
        <f t="shared" si="37"/>
        <v>0</v>
      </c>
      <c r="L532" s="9">
        <v>0</v>
      </c>
      <c r="M532" s="9">
        <v>0</v>
      </c>
      <c r="N532" s="9">
        <v>0</v>
      </c>
      <c r="O532" s="18"/>
      <c r="P532" s="9">
        <v>0</v>
      </c>
      <c r="Q532" s="18"/>
      <c r="R532" s="9">
        <v>0</v>
      </c>
      <c r="S532" s="9">
        <v>0</v>
      </c>
      <c r="T532" s="19">
        <f t="shared" si="36"/>
        <v>0</v>
      </c>
      <c r="U532" s="9"/>
      <c r="V532" s="9"/>
      <c r="W532" s="9"/>
      <c r="X532" s="18"/>
      <c r="Y532" s="9"/>
      <c r="Z532" s="18"/>
      <c r="AA532" s="9"/>
      <c r="AB532" s="9"/>
      <c r="AC532" s="20">
        <v>3</v>
      </c>
      <c r="AD532" s="21"/>
      <c r="AE532" s="21"/>
      <c r="AF532" s="22"/>
      <c r="AG532" s="22"/>
      <c r="AH532" s="23"/>
      <c r="AI532" s="23"/>
      <c r="AJ532" s="32"/>
      <c r="AK532" s="33"/>
      <c r="AL532" s="26" t="s">
        <v>420</v>
      </c>
    </row>
    <row r="533" spans="1:38" ht="39" customHeight="1" x14ac:dyDescent="0.25">
      <c r="A533" s="237" t="s">
        <v>779</v>
      </c>
      <c r="B533" s="13" t="s">
        <v>684</v>
      </c>
      <c r="C533" s="91" t="s">
        <v>823</v>
      </c>
      <c r="D533" s="12">
        <v>316</v>
      </c>
      <c r="E533" s="13" t="s">
        <v>828</v>
      </c>
      <c r="F533" s="13" t="s">
        <v>829</v>
      </c>
      <c r="G533" s="14">
        <v>0</v>
      </c>
      <c r="H533" s="14" t="s">
        <v>37</v>
      </c>
      <c r="I533" s="14">
        <v>5000</v>
      </c>
      <c r="J533" s="16">
        <v>1700</v>
      </c>
      <c r="K533" s="19">
        <f t="shared" si="37"/>
        <v>0</v>
      </c>
      <c r="L533" s="9">
        <v>0</v>
      </c>
      <c r="M533" s="9">
        <v>0</v>
      </c>
      <c r="N533" s="9">
        <v>0</v>
      </c>
      <c r="O533" s="18"/>
      <c r="P533" s="9">
        <v>0</v>
      </c>
      <c r="Q533" s="18"/>
      <c r="R533" s="9">
        <v>0</v>
      </c>
      <c r="S533" s="9">
        <v>0</v>
      </c>
      <c r="T533" s="19">
        <f t="shared" si="36"/>
        <v>0</v>
      </c>
      <c r="U533" s="9"/>
      <c r="V533" s="9"/>
      <c r="W533" s="9"/>
      <c r="X533" s="18"/>
      <c r="Y533" s="9"/>
      <c r="Z533" s="18"/>
      <c r="AA533" s="9"/>
      <c r="AB533" s="9"/>
      <c r="AC533" s="20">
        <v>4</v>
      </c>
      <c r="AD533" s="21"/>
      <c r="AE533" s="21"/>
      <c r="AF533" s="22"/>
      <c r="AG533" s="22"/>
      <c r="AH533" s="23"/>
      <c r="AI533" s="23"/>
      <c r="AJ533" s="32"/>
      <c r="AK533" s="33"/>
      <c r="AL533" s="26" t="s">
        <v>420</v>
      </c>
    </row>
    <row r="534" spans="1:38" ht="39" customHeight="1" x14ac:dyDescent="0.25">
      <c r="A534" s="237" t="s">
        <v>779</v>
      </c>
      <c r="B534" s="13" t="s">
        <v>684</v>
      </c>
      <c r="C534" s="91" t="s">
        <v>823</v>
      </c>
      <c r="D534" s="12">
        <v>316</v>
      </c>
      <c r="E534" s="13" t="s">
        <v>828</v>
      </c>
      <c r="F534" s="13" t="s">
        <v>829</v>
      </c>
      <c r="G534" s="14">
        <v>0</v>
      </c>
      <c r="H534" s="14" t="s">
        <v>37</v>
      </c>
      <c r="I534" s="14">
        <v>5000</v>
      </c>
      <c r="J534" s="16">
        <v>1700</v>
      </c>
      <c r="K534" s="19">
        <f t="shared" si="37"/>
        <v>0</v>
      </c>
      <c r="L534" s="9">
        <v>0</v>
      </c>
      <c r="M534" s="9">
        <v>0</v>
      </c>
      <c r="N534" s="9">
        <v>0</v>
      </c>
      <c r="O534" s="18"/>
      <c r="P534" s="9">
        <v>0</v>
      </c>
      <c r="Q534" s="18"/>
      <c r="R534" s="9">
        <v>0</v>
      </c>
      <c r="S534" s="9">
        <v>0</v>
      </c>
      <c r="T534" s="19">
        <f t="shared" si="36"/>
        <v>0</v>
      </c>
      <c r="U534" s="9"/>
      <c r="V534" s="9"/>
      <c r="W534" s="9"/>
      <c r="X534" s="18"/>
      <c r="Y534" s="9"/>
      <c r="Z534" s="18"/>
      <c r="AA534" s="9"/>
      <c r="AB534" s="9"/>
      <c r="AC534" s="20">
        <v>5</v>
      </c>
      <c r="AD534" s="21"/>
      <c r="AE534" s="21"/>
      <c r="AF534" s="22"/>
      <c r="AG534" s="22"/>
      <c r="AH534" s="23"/>
      <c r="AI534" s="23"/>
      <c r="AJ534" s="32"/>
      <c r="AK534" s="33"/>
      <c r="AL534" s="26" t="s">
        <v>420</v>
      </c>
    </row>
    <row r="535" spans="1:38" ht="39" customHeight="1" x14ac:dyDescent="0.25">
      <c r="A535" s="237" t="s">
        <v>779</v>
      </c>
      <c r="B535" s="13" t="s">
        <v>684</v>
      </c>
      <c r="C535" s="91" t="s">
        <v>823</v>
      </c>
      <c r="D535" s="12">
        <v>316</v>
      </c>
      <c r="E535" s="13" t="s">
        <v>828</v>
      </c>
      <c r="F535" s="13" t="s">
        <v>829</v>
      </c>
      <c r="G535" s="14">
        <v>0</v>
      </c>
      <c r="H535" s="14" t="s">
        <v>37</v>
      </c>
      <c r="I535" s="14">
        <v>5000</v>
      </c>
      <c r="J535" s="16">
        <v>1700</v>
      </c>
      <c r="K535" s="19">
        <f t="shared" si="37"/>
        <v>0</v>
      </c>
      <c r="L535" s="9">
        <v>0</v>
      </c>
      <c r="M535" s="9">
        <v>0</v>
      </c>
      <c r="N535" s="9">
        <v>0</v>
      </c>
      <c r="O535" s="18"/>
      <c r="P535" s="9">
        <v>0</v>
      </c>
      <c r="Q535" s="18"/>
      <c r="R535" s="9">
        <v>0</v>
      </c>
      <c r="S535" s="9">
        <v>0</v>
      </c>
      <c r="T535" s="19">
        <f t="shared" si="36"/>
        <v>0</v>
      </c>
      <c r="U535" s="9"/>
      <c r="V535" s="9"/>
      <c r="W535" s="9"/>
      <c r="X535" s="18"/>
      <c r="Y535" s="9"/>
      <c r="Z535" s="18"/>
      <c r="AA535" s="9"/>
      <c r="AB535" s="9"/>
      <c r="AC535" s="20">
        <v>6</v>
      </c>
      <c r="AD535" s="21"/>
      <c r="AE535" s="21"/>
      <c r="AF535" s="22"/>
      <c r="AG535" s="22"/>
      <c r="AH535" s="23"/>
      <c r="AI535" s="23"/>
      <c r="AJ535" s="32"/>
      <c r="AK535" s="33"/>
      <c r="AL535" s="26" t="s">
        <v>420</v>
      </c>
    </row>
    <row r="536" spans="1:38" ht="39" customHeight="1" x14ac:dyDescent="0.25">
      <c r="A536" s="237" t="s">
        <v>779</v>
      </c>
      <c r="B536" s="13" t="s">
        <v>684</v>
      </c>
      <c r="C536" s="91" t="s">
        <v>823</v>
      </c>
      <c r="D536" s="12">
        <v>317</v>
      </c>
      <c r="E536" s="13" t="s">
        <v>830</v>
      </c>
      <c r="F536" s="13" t="s">
        <v>831</v>
      </c>
      <c r="G536" s="14">
        <v>0</v>
      </c>
      <c r="H536" s="14" t="s">
        <v>37</v>
      </c>
      <c r="I536" s="14">
        <v>8</v>
      </c>
      <c r="J536" s="16">
        <v>2</v>
      </c>
      <c r="K536" s="19">
        <f t="shared" si="37"/>
        <v>0</v>
      </c>
      <c r="L536" s="9">
        <v>0</v>
      </c>
      <c r="M536" s="9">
        <v>0</v>
      </c>
      <c r="N536" s="9">
        <v>0</v>
      </c>
      <c r="O536" s="18"/>
      <c r="P536" s="9">
        <v>0</v>
      </c>
      <c r="Q536" s="18"/>
      <c r="R536" s="9">
        <v>0</v>
      </c>
      <c r="S536" s="9">
        <v>0</v>
      </c>
      <c r="T536" s="19">
        <f t="shared" si="36"/>
        <v>0</v>
      </c>
      <c r="U536" s="9"/>
      <c r="V536" s="9"/>
      <c r="W536" s="9"/>
      <c r="X536" s="18"/>
      <c r="Y536" s="9"/>
      <c r="Z536" s="18"/>
      <c r="AA536" s="9"/>
      <c r="AB536" s="9"/>
      <c r="AC536" s="20">
        <v>1</v>
      </c>
      <c r="AD536" s="21"/>
      <c r="AE536" s="21"/>
      <c r="AF536" s="22"/>
      <c r="AG536" s="22"/>
      <c r="AH536" s="23"/>
      <c r="AI536" s="23"/>
      <c r="AJ536" s="32"/>
      <c r="AK536" s="33"/>
      <c r="AL536" s="26" t="s">
        <v>420</v>
      </c>
    </row>
    <row r="537" spans="1:38" ht="39" customHeight="1" x14ac:dyDescent="0.25">
      <c r="A537" s="237" t="s">
        <v>779</v>
      </c>
      <c r="B537" s="13" t="s">
        <v>684</v>
      </c>
      <c r="C537" s="91" t="s">
        <v>823</v>
      </c>
      <c r="D537" s="12">
        <v>317</v>
      </c>
      <c r="E537" s="13" t="s">
        <v>830</v>
      </c>
      <c r="F537" s="13" t="s">
        <v>831</v>
      </c>
      <c r="G537" s="14">
        <v>0</v>
      </c>
      <c r="H537" s="14" t="s">
        <v>37</v>
      </c>
      <c r="I537" s="14">
        <v>8</v>
      </c>
      <c r="J537" s="16">
        <v>2</v>
      </c>
      <c r="K537" s="19">
        <f t="shared" si="37"/>
        <v>0</v>
      </c>
      <c r="L537" s="9">
        <v>0</v>
      </c>
      <c r="M537" s="9">
        <v>0</v>
      </c>
      <c r="N537" s="9">
        <v>0</v>
      </c>
      <c r="O537" s="18"/>
      <c r="P537" s="9">
        <v>0</v>
      </c>
      <c r="Q537" s="18"/>
      <c r="R537" s="9">
        <v>0</v>
      </c>
      <c r="S537" s="9">
        <v>0</v>
      </c>
      <c r="T537" s="19">
        <f t="shared" si="36"/>
        <v>0</v>
      </c>
      <c r="U537" s="9"/>
      <c r="V537" s="9"/>
      <c r="W537" s="9"/>
      <c r="X537" s="18"/>
      <c r="Y537" s="9"/>
      <c r="Z537" s="18"/>
      <c r="AA537" s="9"/>
      <c r="AB537" s="9"/>
      <c r="AC537" s="20">
        <v>2</v>
      </c>
      <c r="AD537" s="21"/>
      <c r="AE537" s="21"/>
      <c r="AF537" s="22"/>
      <c r="AG537" s="22"/>
      <c r="AH537" s="23"/>
      <c r="AI537" s="23"/>
      <c r="AJ537" s="32"/>
      <c r="AK537" s="33"/>
      <c r="AL537" s="26" t="s">
        <v>420</v>
      </c>
    </row>
    <row r="538" spans="1:38" ht="39" customHeight="1" x14ac:dyDescent="0.25">
      <c r="A538" s="237" t="s">
        <v>779</v>
      </c>
      <c r="B538" s="13" t="s">
        <v>684</v>
      </c>
      <c r="C538" s="91" t="s">
        <v>823</v>
      </c>
      <c r="D538" s="12">
        <v>317</v>
      </c>
      <c r="E538" s="13" t="s">
        <v>830</v>
      </c>
      <c r="F538" s="13" t="s">
        <v>831</v>
      </c>
      <c r="G538" s="14">
        <v>0</v>
      </c>
      <c r="H538" s="14" t="s">
        <v>37</v>
      </c>
      <c r="I538" s="14">
        <v>8</v>
      </c>
      <c r="J538" s="16">
        <v>2</v>
      </c>
      <c r="K538" s="19">
        <f t="shared" si="37"/>
        <v>0</v>
      </c>
      <c r="L538" s="9">
        <v>0</v>
      </c>
      <c r="M538" s="9">
        <v>0</v>
      </c>
      <c r="N538" s="9">
        <v>0</v>
      </c>
      <c r="O538" s="18"/>
      <c r="P538" s="9">
        <v>0</v>
      </c>
      <c r="Q538" s="18"/>
      <c r="R538" s="9">
        <v>0</v>
      </c>
      <c r="S538" s="9">
        <v>0</v>
      </c>
      <c r="T538" s="19">
        <f t="shared" si="36"/>
        <v>0</v>
      </c>
      <c r="U538" s="9"/>
      <c r="V538" s="9"/>
      <c r="W538" s="9"/>
      <c r="X538" s="18"/>
      <c r="Y538" s="9"/>
      <c r="Z538" s="18"/>
      <c r="AA538" s="9"/>
      <c r="AB538" s="9"/>
      <c r="AC538" s="20">
        <v>3</v>
      </c>
      <c r="AD538" s="21"/>
      <c r="AE538" s="21"/>
      <c r="AF538" s="22"/>
      <c r="AG538" s="22"/>
      <c r="AH538" s="23"/>
      <c r="AI538" s="23"/>
      <c r="AJ538" s="32"/>
      <c r="AK538" s="33"/>
      <c r="AL538" s="26" t="s">
        <v>420</v>
      </c>
    </row>
    <row r="539" spans="1:38" ht="39" customHeight="1" x14ac:dyDescent="0.25">
      <c r="A539" s="237" t="s">
        <v>779</v>
      </c>
      <c r="B539" s="13" t="s">
        <v>684</v>
      </c>
      <c r="C539" s="91" t="s">
        <v>823</v>
      </c>
      <c r="D539" s="12">
        <v>317</v>
      </c>
      <c r="E539" s="13" t="s">
        <v>830</v>
      </c>
      <c r="F539" s="13" t="s">
        <v>831</v>
      </c>
      <c r="G539" s="14">
        <v>0</v>
      </c>
      <c r="H539" s="14" t="s">
        <v>37</v>
      </c>
      <c r="I539" s="14">
        <v>8</v>
      </c>
      <c r="J539" s="16">
        <v>2</v>
      </c>
      <c r="K539" s="19">
        <f t="shared" si="37"/>
        <v>0</v>
      </c>
      <c r="L539" s="9">
        <v>0</v>
      </c>
      <c r="M539" s="9">
        <v>0</v>
      </c>
      <c r="N539" s="9">
        <v>0</v>
      </c>
      <c r="O539" s="18"/>
      <c r="P539" s="9">
        <v>0</v>
      </c>
      <c r="Q539" s="18"/>
      <c r="R539" s="9">
        <v>0</v>
      </c>
      <c r="S539" s="9">
        <v>0</v>
      </c>
      <c r="T539" s="19">
        <f t="shared" si="36"/>
        <v>0</v>
      </c>
      <c r="U539" s="9"/>
      <c r="V539" s="9"/>
      <c r="W539" s="9"/>
      <c r="X539" s="18"/>
      <c r="Y539" s="9"/>
      <c r="Z539" s="18"/>
      <c r="AA539" s="9"/>
      <c r="AB539" s="9"/>
      <c r="AC539" s="20">
        <v>4</v>
      </c>
      <c r="AD539" s="21"/>
      <c r="AE539" s="21"/>
      <c r="AF539" s="22"/>
      <c r="AG539" s="22"/>
      <c r="AH539" s="23"/>
      <c r="AI539" s="23"/>
      <c r="AJ539" s="32"/>
      <c r="AK539" s="33"/>
      <c r="AL539" s="26" t="s">
        <v>420</v>
      </c>
    </row>
    <row r="540" spans="1:38" ht="39" customHeight="1" x14ac:dyDescent="0.25">
      <c r="A540" s="237" t="s">
        <v>779</v>
      </c>
      <c r="B540" s="13" t="s">
        <v>684</v>
      </c>
      <c r="C540" s="91" t="s">
        <v>823</v>
      </c>
      <c r="D540" s="12">
        <v>317</v>
      </c>
      <c r="E540" s="13" t="s">
        <v>830</v>
      </c>
      <c r="F540" s="13" t="s">
        <v>831</v>
      </c>
      <c r="G540" s="14">
        <v>0</v>
      </c>
      <c r="H540" s="14" t="s">
        <v>37</v>
      </c>
      <c r="I540" s="14">
        <v>8</v>
      </c>
      <c r="J540" s="16">
        <v>2</v>
      </c>
      <c r="K540" s="19">
        <f t="shared" si="37"/>
        <v>0</v>
      </c>
      <c r="L540" s="9">
        <v>0</v>
      </c>
      <c r="M540" s="9">
        <v>0</v>
      </c>
      <c r="N540" s="9">
        <v>0</v>
      </c>
      <c r="O540" s="18"/>
      <c r="P540" s="9">
        <v>0</v>
      </c>
      <c r="Q540" s="18"/>
      <c r="R540" s="9">
        <v>0</v>
      </c>
      <c r="S540" s="9">
        <v>0</v>
      </c>
      <c r="T540" s="19">
        <f t="shared" si="36"/>
        <v>0</v>
      </c>
      <c r="U540" s="9"/>
      <c r="V540" s="9"/>
      <c r="W540" s="9"/>
      <c r="X540" s="18"/>
      <c r="Y540" s="9"/>
      <c r="Z540" s="18"/>
      <c r="AA540" s="9"/>
      <c r="AB540" s="9"/>
      <c r="AC540" s="20">
        <v>5</v>
      </c>
      <c r="AD540" s="21"/>
      <c r="AE540" s="21"/>
      <c r="AF540" s="22"/>
      <c r="AG540" s="22"/>
      <c r="AH540" s="23"/>
      <c r="AI540" s="23"/>
      <c r="AJ540" s="32"/>
      <c r="AK540" s="33"/>
      <c r="AL540" s="26" t="s">
        <v>420</v>
      </c>
    </row>
    <row r="541" spans="1:38" ht="39" customHeight="1" x14ac:dyDescent="0.25">
      <c r="A541" s="237" t="s">
        <v>779</v>
      </c>
      <c r="B541" s="13" t="s">
        <v>684</v>
      </c>
      <c r="C541" s="91" t="s">
        <v>823</v>
      </c>
      <c r="D541" s="12">
        <v>317</v>
      </c>
      <c r="E541" s="13" t="s">
        <v>830</v>
      </c>
      <c r="F541" s="13" t="s">
        <v>831</v>
      </c>
      <c r="G541" s="14">
        <v>0</v>
      </c>
      <c r="H541" s="14" t="s">
        <v>37</v>
      </c>
      <c r="I541" s="14">
        <v>8</v>
      </c>
      <c r="J541" s="16">
        <v>2</v>
      </c>
      <c r="K541" s="19">
        <f t="shared" si="37"/>
        <v>0</v>
      </c>
      <c r="L541" s="9">
        <v>0</v>
      </c>
      <c r="M541" s="9">
        <v>0</v>
      </c>
      <c r="N541" s="9">
        <v>0</v>
      </c>
      <c r="O541" s="18"/>
      <c r="P541" s="9">
        <v>0</v>
      </c>
      <c r="Q541" s="18"/>
      <c r="R541" s="9">
        <v>0</v>
      </c>
      <c r="S541" s="9">
        <v>0</v>
      </c>
      <c r="T541" s="19">
        <f t="shared" si="36"/>
        <v>0</v>
      </c>
      <c r="U541" s="9"/>
      <c r="V541" s="9"/>
      <c r="W541" s="9"/>
      <c r="X541" s="18"/>
      <c r="Y541" s="9"/>
      <c r="Z541" s="18"/>
      <c r="AA541" s="9"/>
      <c r="AB541" s="9"/>
      <c r="AC541" s="20">
        <v>6</v>
      </c>
      <c r="AD541" s="21"/>
      <c r="AE541" s="21"/>
      <c r="AF541" s="22"/>
      <c r="AG541" s="22"/>
      <c r="AH541" s="23"/>
      <c r="AI541" s="23"/>
      <c r="AJ541" s="32"/>
      <c r="AK541" s="33"/>
      <c r="AL541" s="26" t="s">
        <v>420</v>
      </c>
    </row>
    <row r="542" spans="1:38" ht="39" customHeight="1" x14ac:dyDescent="0.25">
      <c r="A542" s="237" t="s">
        <v>779</v>
      </c>
      <c r="B542" s="13" t="s">
        <v>684</v>
      </c>
      <c r="C542" s="91" t="s">
        <v>823</v>
      </c>
      <c r="D542" s="12">
        <v>318</v>
      </c>
      <c r="E542" s="13" t="s">
        <v>832</v>
      </c>
      <c r="F542" s="13" t="s">
        <v>47</v>
      </c>
      <c r="G542" s="14">
        <v>0</v>
      </c>
      <c r="H542" s="14" t="s">
        <v>37</v>
      </c>
      <c r="I542" s="14">
        <v>1</v>
      </c>
      <c r="J542" s="16">
        <v>0.25</v>
      </c>
      <c r="K542" s="19">
        <f t="shared" si="37"/>
        <v>0</v>
      </c>
      <c r="L542" s="9">
        <v>0</v>
      </c>
      <c r="M542" s="9">
        <v>0</v>
      </c>
      <c r="N542" s="9">
        <v>0</v>
      </c>
      <c r="O542" s="18"/>
      <c r="P542" s="9">
        <v>0</v>
      </c>
      <c r="Q542" s="18"/>
      <c r="R542" s="9">
        <v>0</v>
      </c>
      <c r="S542" s="9">
        <v>0</v>
      </c>
      <c r="T542" s="19">
        <f t="shared" si="36"/>
        <v>0</v>
      </c>
      <c r="U542" s="9"/>
      <c r="V542" s="9"/>
      <c r="W542" s="9"/>
      <c r="X542" s="18"/>
      <c r="Y542" s="9"/>
      <c r="Z542" s="18"/>
      <c r="AA542" s="9"/>
      <c r="AB542" s="9"/>
      <c r="AC542" s="20">
        <v>1</v>
      </c>
      <c r="AD542" s="21"/>
      <c r="AE542" s="21"/>
      <c r="AF542" s="22"/>
      <c r="AG542" s="22"/>
      <c r="AH542" s="23"/>
      <c r="AI542" s="23"/>
      <c r="AJ542" s="32"/>
      <c r="AK542" s="33"/>
      <c r="AL542" s="26" t="s">
        <v>420</v>
      </c>
    </row>
    <row r="543" spans="1:38" ht="39" customHeight="1" x14ac:dyDescent="0.25">
      <c r="A543" s="237" t="s">
        <v>779</v>
      </c>
      <c r="B543" s="13" t="s">
        <v>684</v>
      </c>
      <c r="C543" s="91" t="s">
        <v>823</v>
      </c>
      <c r="D543" s="12">
        <v>318</v>
      </c>
      <c r="E543" s="13" t="s">
        <v>832</v>
      </c>
      <c r="F543" s="13" t="s">
        <v>47</v>
      </c>
      <c r="G543" s="14">
        <v>0</v>
      </c>
      <c r="H543" s="14" t="s">
        <v>37</v>
      </c>
      <c r="I543" s="14">
        <v>1</v>
      </c>
      <c r="J543" s="16">
        <v>0.25</v>
      </c>
      <c r="K543" s="19">
        <f t="shared" si="37"/>
        <v>0</v>
      </c>
      <c r="L543" s="9">
        <v>0</v>
      </c>
      <c r="M543" s="9">
        <v>0</v>
      </c>
      <c r="N543" s="9">
        <v>0</v>
      </c>
      <c r="O543" s="18"/>
      <c r="P543" s="9">
        <v>0</v>
      </c>
      <c r="Q543" s="18"/>
      <c r="R543" s="9">
        <v>0</v>
      </c>
      <c r="S543" s="9">
        <v>0</v>
      </c>
      <c r="T543" s="19">
        <f t="shared" si="36"/>
        <v>0</v>
      </c>
      <c r="U543" s="9"/>
      <c r="V543" s="9"/>
      <c r="W543" s="9"/>
      <c r="X543" s="18"/>
      <c r="Y543" s="9"/>
      <c r="Z543" s="18"/>
      <c r="AA543" s="9"/>
      <c r="AB543" s="9"/>
      <c r="AC543" s="20">
        <v>2</v>
      </c>
      <c r="AD543" s="21"/>
      <c r="AE543" s="21"/>
      <c r="AF543" s="22"/>
      <c r="AG543" s="22"/>
      <c r="AH543" s="23"/>
      <c r="AI543" s="23"/>
      <c r="AJ543" s="32"/>
      <c r="AK543" s="33"/>
      <c r="AL543" s="26" t="s">
        <v>420</v>
      </c>
    </row>
    <row r="544" spans="1:38" ht="39" customHeight="1" x14ac:dyDescent="0.25">
      <c r="A544" s="237" t="s">
        <v>779</v>
      </c>
      <c r="B544" s="13" t="s">
        <v>684</v>
      </c>
      <c r="C544" s="91" t="s">
        <v>823</v>
      </c>
      <c r="D544" s="12">
        <v>318</v>
      </c>
      <c r="E544" s="13" t="s">
        <v>832</v>
      </c>
      <c r="F544" s="13" t="s">
        <v>47</v>
      </c>
      <c r="G544" s="14">
        <v>0</v>
      </c>
      <c r="H544" s="14" t="s">
        <v>37</v>
      </c>
      <c r="I544" s="14">
        <v>1</v>
      </c>
      <c r="J544" s="16">
        <v>0.25</v>
      </c>
      <c r="K544" s="19">
        <f t="shared" si="37"/>
        <v>0</v>
      </c>
      <c r="L544" s="9">
        <v>0</v>
      </c>
      <c r="M544" s="9">
        <v>0</v>
      </c>
      <c r="N544" s="9">
        <v>0</v>
      </c>
      <c r="O544" s="18"/>
      <c r="P544" s="9">
        <v>0</v>
      </c>
      <c r="Q544" s="18"/>
      <c r="R544" s="9">
        <v>0</v>
      </c>
      <c r="S544" s="9">
        <v>0</v>
      </c>
      <c r="T544" s="19">
        <f t="shared" si="36"/>
        <v>0</v>
      </c>
      <c r="U544" s="9"/>
      <c r="V544" s="9"/>
      <c r="W544" s="9"/>
      <c r="X544" s="18"/>
      <c r="Y544" s="9"/>
      <c r="Z544" s="18"/>
      <c r="AA544" s="9"/>
      <c r="AB544" s="9"/>
      <c r="AC544" s="20">
        <v>3</v>
      </c>
      <c r="AD544" s="21"/>
      <c r="AE544" s="21"/>
      <c r="AF544" s="22"/>
      <c r="AG544" s="22"/>
      <c r="AH544" s="23"/>
      <c r="AI544" s="23"/>
      <c r="AJ544" s="32"/>
      <c r="AK544" s="33"/>
      <c r="AL544" s="26" t="s">
        <v>420</v>
      </c>
    </row>
    <row r="545" spans="1:38" ht="39" customHeight="1" x14ac:dyDescent="0.25">
      <c r="A545" s="237" t="s">
        <v>779</v>
      </c>
      <c r="B545" s="13" t="s">
        <v>684</v>
      </c>
      <c r="C545" s="91" t="s">
        <v>823</v>
      </c>
      <c r="D545" s="12">
        <v>318</v>
      </c>
      <c r="E545" s="13" t="s">
        <v>832</v>
      </c>
      <c r="F545" s="13" t="s">
        <v>47</v>
      </c>
      <c r="G545" s="14">
        <v>0</v>
      </c>
      <c r="H545" s="14" t="s">
        <v>37</v>
      </c>
      <c r="I545" s="14">
        <v>1</v>
      </c>
      <c r="J545" s="16">
        <v>0.25</v>
      </c>
      <c r="K545" s="19">
        <f t="shared" si="37"/>
        <v>0</v>
      </c>
      <c r="L545" s="9">
        <v>0</v>
      </c>
      <c r="M545" s="9">
        <v>0</v>
      </c>
      <c r="N545" s="9">
        <v>0</v>
      </c>
      <c r="O545" s="18"/>
      <c r="P545" s="9">
        <v>0</v>
      </c>
      <c r="Q545" s="18"/>
      <c r="R545" s="9">
        <v>0</v>
      </c>
      <c r="S545" s="9">
        <v>0</v>
      </c>
      <c r="T545" s="19">
        <f t="shared" si="36"/>
        <v>0</v>
      </c>
      <c r="U545" s="9"/>
      <c r="V545" s="9"/>
      <c r="W545" s="9"/>
      <c r="X545" s="18"/>
      <c r="Y545" s="9"/>
      <c r="Z545" s="18"/>
      <c r="AA545" s="9"/>
      <c r="AB545" s="9"/>
      <c r="AC545" s="20">
        <v>4</v>
      </c>
      <c r="AD545" s="21"/>
      <c r="AE545" s="21"/>
      <c r="AF545" s="22"/>
      <c r="AG545" s="22"/>
      <c r="AH545" s="23"/>
      <c r="AI545" s="23"/>
      <c r="AJ545" s="32"/>
      <c r="AK545" s="33"/>
      <c r="AL545" s="26" t="s">
        <v>420</v>
      </c>
    </row>
    <row r="546" spans="1:38" ht="39" customHeight="1" x14ac:dyDescent="0.25">
      <c r="A546" s="237" t="s">
        <v>779</v>
      </c>
      <c r="B546" s="13" t="s">
        <v>684</v>
      </c>
      <c r="C546" s="91" t="s">
        <v>823</v>
      </c>
      <c r="D546" s="12">
        <v>318</v>
      </c>
      <c r="E546" s="13" t="s">
        <v>832</v>
      </c>
      <c r="F546" s="13" t="s">
        <v>47</v>
      </c>
      <c r="G546" s="14">
        <v>0</v>
      </c>
      <c r="H546" s="14" t="s">
        <v>37</v>
      </c>
      <c r="I546" s="14">
        <v>1</v>
      </c>
      <c r="J546" s="16">
        <v>0.25</v>
      </c>
      <c r="K546" s="19">
        <f t="shared" si="37"/>
        <v>0</v>
      </c>
      <c r="L546" s="9">
        <v>0</v>
      </c>
      <c r="M546" s="9">
        <v>0</v>
      </c>
      <c r="N546" s="9">
        <v>0</v>
      </c>
      <c r="O546" s="18"/>
      <c r="P546" s="9">
        <v>0</v>
      </c>
      <c r="Q546" s="18"/>
      <c r="R546" s="9">
        <v>0</v>
      </c>
      <c r="S546" s="9">
        <v>0</v>
      </c>
      <c r="T546" s="19">
        <f t="shared" si="36"/>
        <v>0</v>
      </c>
      <c r="U546" s="9"/>
      <c r="V546" s="9"/>
      <c r="W546" s="9"/>
      <c r="X546" s="18"/>
      <c r="Y546" s="9"/>
      <c r="Z546" s="18"/>
      <c r="AA546" s="9"/>
      <c r="AB546" s="9"/>
      <c r="AC546" s="20">
        <v>5</v>
      </c>
      <c r="AD546" s="21"/>
      <c r="AE546" s="21"/>
      <c r="AF546" s="22"/>
      <c r="AG546" s="22"/>
      <c r="AH546" s="23"/>
      <c r="AI546" s="23"/>
      <c r="AJ546" s="32"/>
      <c r="AK546" s="33"/>
      <c r="AL546" s="26" t="s">
        <v>420</v>
      </c>
    </row>
    <row r="547" spans="1:38" ht="39" customHeight="1" x14ac:dyDescent="0.25">
      <c r="A547" s="237" t="s">
        <v>779</v>
      </c>
      <c r="B547" s="13" t="s">
        <v>684</v>
      </c>
      <c r="C547" s="91" t="s">
        <v>823</v>
      </c>
      <c r="D547" s="12">
        <v>318</v>
      </c>
      <c r="E547" s="13" t="s">
        <v>832</v>
      </c>
      <c r="F547" s="13" t="s">
        <v>47</v>
      </c>
      <c r="G547" s="14">
        <v>0</v>
      </c>
      <c r="H547" s="14" t="s">
        <v>37</v>
      </c>
      <c r="I547" s="14">
        <v>1</v>
      </c>
      <c r="J547" s="16">
        <v>0.25</v>
      </c>
      <c r="K547" s="19">
        <f t="shared" si="37"/>
        <v>0</v>
      </c>
      <c r="L547" s="9">
        <v>0</v>
      </c>
      <c r="M547" s="9">
        <v>0</v>
      </c>
      <c r="N547" s="9">
        <v>0</v>
      </c>
      <c r="O547" s="18"/>
      <c r="P547" s="9">
        <v>0</v>
      </c>
      <c r="Q547" s="18"/>
      <c r="R547" s="9">
        <v>0</v>
      </c>
      <c r="S547" s="9">
        <v>0</v>
      </c>
      <c r="T547" s="19">
        <f t="shared" si="36"/>
        <v>0</v>
      </c>
      <c r="U547" s="9"/>
      <c r="V547" s="9"/>
      <c r="W547" s="9"/>
      <c r="X547" s="18"/>
      <c r="Y547" s="9"/>
      <c r="Z547" s="18"/>
      <c r="AA547" s="9"/>
      <c r="AB547" s="9"/>
      <c r="AC547" s="20">
        <v>6</v>
      </c>
      <c r="AD547" s="21"/>
      <c r="AE547" s="21"/>
      <c r="AF547" s="22"/>
      <c r="AG547" s="22"/>
      <c r="AH547" s="23"/>
      <c r="AI547" s="23"/>
      <c r="AJ547" s="32"/>
      <c r="AK547" s="33"/>
      <c r="AL547" s="26" t="s">
        <v>420</v>
      </c>
    </row>
    <row r="548" spans="1:38" ht="39" customHeight="1" x14ac:dyDescent="0.25">
      <c r="A548" s="237" t="s">
        <v>779</v>
      </c>
      <c r="B548" s="13" t="s">
        <v>833</v>
      </c>
      <c r="C548" s="91" t="s">
        <v>823</v>
      </c>
      <c r="D548" s="12">
        <v>319</v>
      </c>
      <c r="E548" s="13" t="s">
        <v>834</v>
      </c>
      <c r="F548" s="13" t="s">
        <v>835</v>
      </c>
      <c r="G548" s="14" t="s">
        <v>176</v>
      </c>
      <c r="H548" s="14" t="s">
        <v>37</v>
      </c>
      <c r="I548" s="14">
        <v>80</v>
      </c>
      <c r="J548" s="16"/>
      <c r="K548" s="124">
        <f t="shared" si="37"/>
        <v>0</v>
      </c>
      <c r="L548" s="9"/>
      <c r="M548" s="9"/>
      <c r="N548" s="9"/>
      <c r="O548" s="18"/>
      <c r="P548" s="9"/>
      <c r="Q548" s="18"/>
      <c r="R548" s="9"/>
      <c r="S548" s="9"/>
      <c r="T548" s="124">
        <f t="shared" si="36"/>
        <v>0</v>
      </c>
      <c r="U548" s="9"/>
      <c r="V548" s="9"/>
      <c r="W548" s="9"/>
      <c r="X548" s="18"/>
      <c r="Y548" s="9"/>
      <c r="Z548" s="18"/>
      <c r="AA548" s="9"/>
      <c r="AB548" s="9"/>
      <c r="AC548" s="20"/>
      <c r="AD548" s="21"/>
      <c r="AE548" s="21"/>
      <c r="AF548" s="22"/>
      <c r="AG548" s="22"/>
      <c r="AH548" s="23"/>
      <c r="AI548" s="23"/>
      <c r="AJ548" s="32"/>
      <c r="AK548" s="33"/>
      <c r="AL548" s="26" t="s">
        <v>420</v>
      </c>
    </row>
    <row r="549" spans="1:38" ht="39" customHeight="1" x14ac:dyDescent="0.25">
      <c r="A549" s="237" t="s">
        <v>779</v>
      </c>
      <c r="B549" s="13" t="s">
        <v>833</v>
      </c>
      <c r="C549" s="91" t="s">
        <v>823</v>
      </c>
      <c r="D549" s="12">
        <v>319</v>
      </c>
      <c r="E549" s="13" t="s">
        <v>834</v>
      </c>
      <c r="F549" s="13" t="s">
        <v>835</v>
      </c>
      <c r="G549" s="14" t="s">
        <v>176</v>
      </c>
      <c r="H549" s="14" t="s">
        <v>37</v>
      </c>
      <c r="I549" s="14">
        <v>80</v>
      </c>
      <c r="J549" s="16"/>
      <c r="K549" s="19">
        <f t="shared" si="37"/>
        <v>0</v>
      </c>
      <c r="L549" s="9"/>
      <c r="M549" s="9"/>
      <c r="N549" s="9"/>
      <c r="O549" s="18"/>
      <c r="P549" s="9"/>
      <c r="Q549" s="18"/>
      <c r="R549" s="9"/>
      <c r="S549" s="9"/>
      <c r="T549" s="19">
        <f t="shared" si="36"/>
        <v>0</v>
      </c>
      <c r="U549" s="9"/>
      <c r="V549" s="9"/>
      <c r="W549" s="9"/>
      <c r="X549" s="18"/>
      <c r="Y549" s="9"/>
      <c r="Z549" s="18"/>
      <c r="AA549" s="9"/>
      <c r="AB549" s="9"/>
      <c r="AC549" s="20"/>
      <c r="AD549" s="21"/>
      <c r="AE549" s="21"/>
      <c r="AF549" s="22"/>
      <c r="AG549" s="22"/>
      <c r="AH549" s="23"/>
      <c r="AI549" s="23"/>
      <c r="AJ549" s="32"/>
      <c r="AK549" s="33"/>
      <c r="AL549" s="26" t="s">
        <v>420</v>
      </c>
    </row>
    <row r="550" spans="1:38" ht="39" customHeight="1" x14ac:dyDescent="0.25">
      <c r="A550" s="237" t="s">
        <v>779</v>
      </c>
      <c r="B550" s="13" t="s">
        <v>833</v>
      </c>
      <c r="C550" s="91" t="s">
        <v>823</v>
      </c>
      <c r="D550" s="12">
        <v>319</v>
      </c>
      <c r="E550" s="13" t="s">
        <v>834</v>
      </c>
      <c r="F550" s="13" t="s">
        <v>835</v>
      </c>
      <c r="G550" s="14" t="s">
        <v>176</v>
      </c>
      <c r="H550" s="14" t="s">
        <v>37</v>
      </c>
      <c r="I550" s="14">
        <v>80</v>
      </c>
      <c r="J550" s="16"/>
      <c r="K550" s="19">
        <f t="shared" si="37"/>
        <v>0</v>
      </c>
      <c r="L550" s="9"/>
      <c r="M550" s="9"/>
      <c r="N550" s="9"/>
      <c r="O550" s="18"/>
      <c r="P550" s="9"/>
      <c r="Q550" s="18"/>
      <c r="R550" s="9"/>
      <c r="S550" s="9"/>
      <c r="T550" s="19">
        <f t="shared" si="36"/>
        <v>0</v>
      </c>
      <c r="U550" s="9"/>
      <c r="V550" s="9"/>
      <c r="W550" s="9"/>
      <c r="X550" s="18"/>
      <c r="Y550" s="9"/>
      <c r="Z550" s="18"/>
      <c r="AA550" s="9"/>
      <c r="AB550" s="9"/>
      <c r="AC550" s="20"/>
      <c r="AD550" s="21"/>
      <c r="AE550" s="21"/>
      <c r="AF550" s="22"/>
      <c r="AG550" s="22"/>
      <c r="AH550" s="23"/>
      <c r="AI550" s="23"/>
      <c r="AJ550" s="32"/>
      <c r="AK550" s="33"/>
      <c r="AL550" s="26" t="s">
        <v>420</v>
      </c>
    </row>
    <row r="551" spans="1:38" ht="39" customHeight="1" x14ac:dyDescent="0.25">
      <c r="A551" s="237" t="s">
        <v>779</v>
      </c>
      <c r="B551" s="13" t="s">
        <v>833</v>
      </c>
      <c r="C551" s="91" t="s">
        <v>823</v>
      </c>
      <c r="D551" s="12">
        <v>319</v>
      </c>
      <c r="E551" s="13" t="s">
        <v>834</v>
      </c>
      <c r="F551" s="13" t="s">
        <v>835</v>
      </c>
      <c r="G551" s="14" t="s">
        <v>176</v>
      </c>
      <c r="H551" s="14" t="s">
        <v>37</v>
      </c>
      <c r="I551" s="14">
        <v>80</v>
      </c>
      <c r="J551" s="16"/>
      <c r="K551" s="19">
        <f t="shared" si="37"/>
        <v>0</v>
      </c>
      <c r="L551" s="9"/>
      <c r="M551" s="9"/>
      <c r="N551" s="9"/>
      <c r="O551" s="18"/>
      <c r="P551" s="9"/>
      <c r="Q551" s="18"/>
      <c r="R551" s="9"/>
      <c r="S551" s="9"/>
      <c r="T551" s="19">
        <f t="shared" si="36"/>
        <v>0</v>
      </c>
      <c r="U551" s="9"/>
      <c r="V551" s="9"/>
      <c r="W551" s="9"/>
      <c r="X551" s="18"/>
      <c r="Y551" s="9"/>
      <c r="Z551" s="18"/>
      <c r="AA551" s="9"/>
      <c r="AB551" s="9"/>
      <c r="AC551" s="20"/>
      <c r="AD551" s="21"/>
      <c r="AE551" s="21"/>
      <c r="AF551" s="22"/>
      <c r="AG551" s="22"/>
      <c r="AH551" s="23"/>
      <c r="AI551" s="23"/>
      <c r="AJ551" s="32"/>
      <c r="AK551" s="33"/>
      <c r="AL551" s="26" t="s">
        <v>420</v>
      </c>
    </row>
    <row r="552" spans="1:38" ht="39" customHeight="1" x14ac:dyDescent="0.25">
      <c r="A552" s="237" t="s">
        <v>779</v>
      </c>
      <c r="B552" s="13" t="s">
        <v>833</v>
      </c>
      <c r="C552" s="91" t="s">
        <v>823</v>
      </c>
      <c r="D552" s="12">
        <v>319</v>
      </c>
      <c r="E552" s="13" t="s">
        <v>834</v>
      </c>
      <c r="F552" s="13" t="s">
        <v>835</v>
      </c>
      <c r="G552" s="14" t="s">
        <v>176</v>
      </c>
      <c r="H552" s="14" t="s">
        <v>37</v>
      </c>
      <c r="I552" s="14">
        <v>80</v>
      </c>
      <c r="J552" s="16"/>
      <c r="K552" s="19">
        <f t="shared" si="37"/>
        <v>0</v>
      </c>
      <c r="L552" s="9"/>
      <c r="M552" s="9"/>
      <c r="N552" s="9"/>
      <c r="O552" s="18"/>
      <c r="P552" s="9"/>
      <c r="Q552" s="18"/>
      <c r="R552" s="9"/>
      <c r="S552" s="9"/>
      <c r="T552" s="19">
        <f t="shared" si="36"/>
        <v>0</v>
      </c>
      <c r="U552" s="9"/>
      <c r="V552" s="9"/>
      <c r="W552" s="9"/>
      <c r="X552" s="18"/>
      <c r="Y552" s="9"/>
      <c r="Z552" s="18"/>
      <c r="AA552" s="9"/>
      <c r="AB552" s="9"/>
      <c r="AC552" s="20"/>
      <c r="AD552" s="21"/>
      <c r="AE552" s="21"/>
      <c r="AF552" s="22"/>
      <c r="AG552" s="22"/>
      <c r="AH552" s="23"/>
      <c r="AI552" s="23"/>
      <c r="AJ552" s="32"/>
      <c r="AK552" s="33"/>
      <c r="AL552" s="26" t="s">
        <v>420</v>
      </c>
    </row>
    <row r="553" spans="1:38" ht="39" customHeight="1" x14ac:dyDescent="0.25">
      <c r="A553" s="237" t="s">
        <v>779</v>
      </c>
      <c r="B553" s="13" t="s">
        <v>684</v>
      </c>
      <c r="C553" s="91" t="s">
        <v>823</v>
      </c>
      <c r="D553" s="12">
        <v>320</v>
      </c>
      <c r="E553" s="13" t="s">
        <v>836</v>
      </c>
      <c r="F553" s="13" t="s">
        <v>837</v>
      </c>
      <c r="G553" s="14" t="s">
        <v>176</v>
      </c>
      <c r="H553" s="14" t="s">
        <v>37</v>
      </c>
      <c r="I553" s="14">
        <v>1</v>
      </c>
      <c r="J553" s="16"/>
      <c r="K553" s="124">
        <f t="shared" si="37"/>
        <v>300000000</v>
      </c>
      <c r="L553" s="9">
        <v>300000000</v>
      </c>
      <c r="M553" s="9">
        <v>0</v>
      </c>
      <c r="N553" s="9">
        <v>0</v>
      </c>
      <c r="O553" s="18">
        <v>0</v>
      </c>
      <c r="P553" s="9">
        <v>0</v>
      </c>
      <c r="Q553" s="18">
        <v>0</v>
      </c>
      <c r="R553" s="9">
        <v>0</v>
      </c>
      <c r="S553" s="9">
        <v>0</v>
      </c>
      <c r="T553" s="124">
        <f t="shared" si="36"/>
        <v>300000000</v>
      </c>
      <c r="U553" s="229">
        <v>300000000</v>
      </c>
      <c r="V553" s="229"/>
      <c r="W553" s="229"/>
      <c r="X553" s="229"/>
      <c r="Y553" s="229"/>
      <c r="Z553" s="229"/>
      <c r="AA553" s="229"/>
      <c r="AB553" s="229"/>
      <c r="AC553" s="20"/>
      <c r="AD553" s="21" t="s">
        <v>838</v>
      </c>
      <c r="AE553" s="21" t="s">
        <v>223</v>
      </c>
      <c r="AF553" s="21">
        <v>100</v>
      </c>
      <c r="AG553" s="21">
        <v>50</v>
      </c>
      <c r="AH553" s="23">
        <v>43466</v>
      </c>
      <c r="AI553" s="23">
        <v>43496</v>
      </c>
      <c r="AJ553" s="44">
        <v>300000000</v>
      </c>
      <c r="AK553" s="33">
        <v>300000000</v>
      </c>
      <c r="AL553" s="26" t="s">
        <v>420</v>
      </c>
    </row>
    <row r="554" spans="1:38" ht="39" customHeight="1" x14ac:dyDescent="0.25">
      <c r="A554" s="237" t="s">
        <v>779</v>
      </c>
      <c r="B554" s="13" t="s">
        <v>684</v>
      </c>
      <c r="C554" s="91" t="s">
        <v>823</v>
      </c>
      <c r="D554" s="12">
        <v>320</v>
      </c>
      <c r="E554" s="13" t="s">
        <v>839</v>
      </c>
      <c r="F554" s="13" t="s">
        <v>837</v>
      </c>
      <c r="G554" s="14" t="s">
        <v>176</v>
      </c>
      <c r="H554" s="14" t="s">
        <v>37</v>
      </c>
      <c r="I554" s="14">
        <v>2</v>
      </c>
      <c r="J554" s="16"/>
      <c r="K554" s="19">
        <f t="shared" si="37"/>
        <v>0</v>
      </c>
      <c r="L554" s="9"/>
      <c r="M554" s="9"/>
      <c r="N554" s="9"/>
      <c r="O554" s="18"/>
      <c r="P554" s="9"/>
      <c r="Q554" s="18"/>
      <c r="R554" s="9"/>
      <c r="S554" s="9"/>
      <c r="T554" s="19">
        <f t="shared" si="36"/>
        <v>0</v>
      </c>
      <c r="U554" s="9"/>
      <c r="V554" s="9"/>
      <c r="W554" s="9"/>
      <c r="X554" s="18"/>
      <c r="Y554" s="9"/>
      <c r="Z554" s="18"/>
      <c r="AA554" s="9"/>
      <c r="AB554" s="9"/>
      <c r="AC554" s="20"/>
      <c r="AD554" s="21"/>
      <c r="AE554" s="21"/>
      <c r="AF554" s="22"/>
      <c r="AG554" s="22"/>
      <c r="AH554" s="23"/>
      <c r="AI554" s="23"/>
      <c r="AJ554" s="32"/>
      <c r="AK554" s="33"/>
      <c r="AL554" s="26" t="s">
        <v>420</v>
      </c>
    </row>
    <row r="555" spans="1:38" ht="39" customHeight="1" x14ac:dyDescent="0.25">
      <c r="A555" s="237" t="s">
        <v>779</v>
      </c>
      <c r="B555" s="13" t="s">
        <v>684</v>
      </c>
      <c r="C555" s="91" t="s">
        <v>823</v>
      </c>
      <c r="D555" s="12">
        <v>320</v>
      </c>
      <c r="E555" s="13" t="s">
        <v>840</v>
      </c>
      <c r="F555" s="13" t="s">
        <v>837</v>
      </c>
      <c r="G555" s="14" t="s">
        <v>176</v>
      </c>
      <c r="H555" s="14" t="s">
        <v>37</v>
      </c>
      <c r="I555" s="14">
        <v>3</v>
      </c>
      <c r="J555" s="16"/>
      <c r="K555" s="19">
        <f t="shared" si="37"/>
        <v>0</v>
      </c>
      <c r="L555" s="9"/>
      <c r="M555" s="9"/>
      <c r="N555" s="9"/>
      <c r="O555" s="18"/>
      <c r="P555" s="9"/>
      <c r="Q555" s="18"/>
      <c r="R555" s="9"/>
      <c r="S555" s="9"/>
      <c r="T555" s="19">
        <f t="shared" si="36"/>
        <v>0</v>
      </c>
      <c r="U555" s="9"/>
      <c r="V555" s="9"/>
      <c r="W555" s="9"/>
      <c r="X555" s="18"/>
      <c r="Y555" s="9"/>
      <c r="Z555" s="18"/>
      <c r="AA555" s="9"/>
      <c r="AB555" s="9"/>
      <c r="AC555" s="20"/>
      <c r="AD555" s="21"/>
      <c r="AE555" s="21"/>
      <c r="AF555" s="22"/>
      <c r="AG555" s="22"/>
      <c r="AH555" s="23"/>
      <c r="AI555" s="23"/>
      <c r="AJ555" s="32"/>
      <c r="AK555" s="33"/>
      <c r="AL555" s="26" t="s">
        <v>420</v>
      </c>
    </row>
    <row r="556" spans="1:38" ht="39" customHeight="1" x14ac:dyDescent="0.25">
      <c r="A556" s="237" t="s">
        <v>779</v>
      </c>
      <c r="B556" s="13" t="s">
        <v>684</v>
      </c>
      <c r="C556" s="91" t="s">
        <v>823</v>
      </c>
      <c r="D556" s="12">
        <v>320</v>
      </c>
      <c r="E556" s="13" t="s">
        <v>841</v>
      </c>
      <c r="F556" s="13" t="s">
        <v>837</v>
      </c>
      <c r="G556" s="14" t="s">
        <v>176</v>
      </c>
      <c r="H556" s="14" t="s">
        <v>37</v>
      </c>
      <c r="I556" s="14">
        <v>4</v>
      </c>
      <c r="J556" s="16"/>
      <c r="K556" s="19">
        <f t="shared" si="37"/>
        <v>0</v>
      </c>
      <c r="L556" s="9"/>
      <c r="M556" s="9"/>
      <c r="N556" s="9"/>
      <c r="O556" s="18"/>
      <c r="P556" s="9"/>
      <c r="Q556" s="18"/>
      <c r="R556" s="9"/>
      <c r="S556" s="9"/>
      <c r="T556" s="19">
        <f t="shared" si="36"/>
        <v>0</v>
      </c>
      <c r="U556" s="9"/>
      <c r="V556" s="9"/>
      <c r="W556" s="9"/>
      <c r="X556" s="18"/>
      <c r="Y556" s="9"/>
      <c r="Z556" s="18"/>
      <c r="AA556" s="9"/>
      <c r="AB556" s="9"/>
      <c r="AC556" s="20"/>
      <c r="AD556" s="21"/>
      <c r="AE556" s="21"/>
      <c r="AF556" s="22"/>
      <c r="AG556" s="22"/>
      <c r="AH556" s="23"/>
      <c r="AI556" s="23"/>
      <c r="AJ556" s="32"/>
      <c r="AK556" s="33"/>
      <c r="AL556" s="26" t="s">
        <v>420</v>
      </c>
    </row>
    <row r="557" spans="1:38" ht="39" customHeight="1" x14ac:dyDescent="0.25">
      <c r="A557" s="237" t="s">
        <v>779</v>
      </c>
      <c r="B557" s="13" t="s">
        <v>684</v>
      </c>
      <c r="C557" s="91" t="s">
        <v>823</v>
      </c>
      <c r="D557" s="12">
        <v>321</v>
      </c>
      <c r="E557" s="13" t="s">
        <v>842</v>
      </c>
      <c r="F557" s="13" t="s">
        <v>837</v>
      </c>
      <c r="G557" s="14" t="s">
        <v>176</v>
      </c>
      <c r="H557" s="14" t="s">
        <v>37</v>
      </c>
      <c r="I557" s="15">
        <v>1</v>
      </c>
      <c r="J557" s="16">
        <v>0.25</v>
      </c>
      <c r="K557" s="19">
        <f t="shared" si="37"/>
        <v>0</v>
      </c>
      <c r="L557" s="9">
        <v>0</v>
      </c>
      <c r="M557" s="9">
        <v>0</v>
      </c>
      <c r="N557" s="9">
        <v>0</v>
      </c>
      <c r="O557" s="18"/>
      <c r="P557" s="9">
        <v>0</v>
      </c>
      <c r="Q557" s="18"/>
      <c r="R557" s="9">
        <v>0</v>
      </c>
      <c r="S557" s="9">
        <v>0</v>
      </c>
      <c r="T557" s="19">
        <f t="shared" si="36"/>
        <v>0</v>
      </c>
      <c r="U557" s="9"/>
      <c r="V557" s="9"/>
      <c r="W557" s="9"/>
      <c r="X557" s="18"/>
      <c r="Y557" s="9"/>
      <c r="Z557" s="18"/>
      <c r="AA557" s="9"/>
      <c r="AB557" s="9"/>
      <c r="AC557" s="20">
        <v>1</v>
      </c>
      <c r="AD557" s="21"/>
      <c r="AE557" s="21"/>
      <c r="AF557" s="22"/>
      <c r="AG557" s="22"/>
      <c r="AH557" s="23"/>
      <c r="AI557" s="23"/>
      <c r="AJ557" s="32"/>
      <c r="AK557" s="33"/>
      <c r="AL557" s="26" t="s">
        <v>420</v>
      </c>
    </row>
    <row r="558" spans="1:38" ht="39" customHeight="1" x14ac:dyDescent="0.25">
      <c r="A558" s="237" t="s">
        <v>779</v>
      </c>
      <c r="B558" s="13" t="s">
        <v>684</v>
      </c>
      <c r="C558" s="91" t="s">
        <v>823</v>
      </c>
      <c r="D558" s="12">
        <v>321</v>
      </c>
      <c r="E558" s="13" t="s">
        <v>842</v>
      </c>
      <c r="F558" s="13" t="s">
        <v>837</v>
      </c>
      <c r="G558" s="14" t="s">
        <v>176</v>
      </c>
      <c r="H558" s="14" t="s">
        <v>37</v>
      </c>
      <c r="I558" s="15">
        <v>1</v>
      </c>
      <c r="J558" s="16">
        <v>0.25</v>
      </c>
      <c r="K558" s="19">
        <f t="shared" si="37"/>
        <v>0</v>
      </c>
      <c r="L558" s="9">
        <v>0</v>
      </c>
      <c r="M558" s="9">
        <v>0</v>
      </c>
      <c r="N558" s="9">
        <v>0</v>
      </c>
      <c r="O558" s="18"/>
      <c r="P558" s="9">
        <v>0</v>
      </c>
      <c r="Q558" s="18"/>
      <c r="R558" s="9">
        <v>0</v>
      </c>
      <c r="S558" s="9">
        <v>0</v>
      </c>
      <c r="T558" s="19">
        <f t="shared" si="36"/>
        <v>0</v>
      </c>
      <c r="U558" s="9"/>
      <c r="V558" s="9"/>
      <c r="W558" s="9"/>
      <c r="X558" s="18"/>
      <c r="Y558" s="9"/>
      <c r="Z558" s="18"/>
      <c r="AA558" s="9"/>
      <c r="AB558" s="9"/>
      <c r="AC558" s="20">
        <v>2</v>
      </c>
      <c r="AD558" s="21"/>
      <c r="AE558" s="21"/>
      <c r="AF558" s="22"/>
      <c r="AG558" s="22"/>
      <c r="AH558" s="23"/>
      <c r="AI558" s="23"/>
      <c r="AJ558" s="32"/>
      <c r="AK558" s="33"/>
      <c r="AL558" s="26" t="s">
        <v>420</v>
      </c>
    </row>
    <row r="559" spans="1:38" ht="39" customHeight="1" x14ac:dyDescent="0.25">
      <c r="A559" s="237" t="s">
        <v>779</v>
      </c>
      <c r="B559" s="13" t="s">
        <v>684</v>
      </c>
      <c r="C559" s="91" t="s">
        <v>823</v>
      </c>
      <c r="D559" s="12">
        <v>321</v>
      </c>
      <c r="E559" s="13" t="s">
        <v>842</v>
      </c>
      <c r="F559" s="13" t="s">
        <v>837</v>
      </c>
      <c r="G559" s="14" t="s">
        <v>176</v>
      </c>
      <c r="H559" s="14" t="s">
        <v>37</v>
      </c>
      <c r="I559" s="15">
        <v>1</v>
      </c>
      <c r="J559" s="16">
        <v>0.25</v>
      </c>
      <c r="K559" s="19">
        <f t="shared" si="37"/>
        <v>0</v>
      </c>
      <c r="L559" s="9">
        <v>0</v>
      </c>
      <c r="M559" s="9">
        <v>0</v>
      </c>
      <c r="N559" s="9">
        <v>0</v>
      </c>
      <c r="O559" s="18"/>
      <c r="P559" s="9">
        <v>0</v>
      </c>
      <c r="Q559" s="18"/>
      <c r="R559" s="9">
        <v>0</v>
      </c>
      <c r="S559" s="9">
        <v>0</v>
      </c>
      <c r="T559" s="19">
        <f t="shared" si="36"/>
        <v>0</v>
      </c>
      <c r="U559" s="9"/>
      <c r="V559" s="9"/>
      <c r="W559" s="9"/>
      <c r="X559" s="18"/>
      <c r="Y559" s="9"/>
      <c r="Z559" s="18"/>
      <c r="AA559" s="9"/>
      <c r="AB559" s="9"/>
      <c r="AC559" s="20">
        <v>3</v>
      </c>
      <c r="AD559" s="21"/>
      <c r="AE559" s="21"/>
      <c r="AF559" s="22"/>
      <c r="AG559" s="22"/>
      <c r="AH559" s="23"/>
      <c r="AI559" s="23"/>
      <c r="AJ559" s="32"/>
      <c r="AK559" s="33"/>
      <c r="AL559" s="26" t="s">
        <v>420</v>
      </c>
    </row>
    <row r="560" spans="1:38" ht="39" customHeight="1" x14ac:dyDescent="0.25">
      <c r="A560" s="237" t="s">
        <v>779</v>
      </c>
      <c r="B560" s="13" t="s">
        <v>684</v>
      </c>
      <c r="C560" s="91" t="s">
        <v>823</v>
      </c>
      <c r="D560" s="12">
        <v>321</v>
      </c>
      <c r="E560" s="13" t="s">
        <v>842</v>
      </c>
      <c r="F560" s="13" t="s">
        <v>837</v>
      </c>
      <c r="G560" s="14" t="s">
        <v>176</v>
      </c>
      <c r="H560" s="14" t="s">
        <v>37</v>
      </c>
      <c r="I560" s="15">
        <v>1</v>
      </c>
      <c r="J560" s="16">
        <v>0.25</v>
      </c>
      <c r="K560" s="19">
        <f t="shared" si="37"/>
        <v>0</v>
      </c>
      <c r="L560" s="9">
        <v>0</v>
      </c>
      <c r="M560" s="9">
        <v>0</v>
      </c>
      <c r="N560" s="9">
        <v>0</v>
      </c>
      <c r="O560" s="18"/>
      <c r="P560" s="9">
        <v>0</v>
      </c>
      <c r="Q560" s="18"/>
      <c r="R560" s="9">
        <v>0</v>
      </c>
      <c r="S560" s="9">
        <v>0</v>
      </c>
      <c r="T560" s="19">
        <f t="shared" si="36"/>
        <v>0</v>
      </c>
      <c r="U560" s="9"/>
      <c r="V560" s="9"/>
      <c r="W560" s="9"/>
      <c r="X560" s="18"/>
      <c r="Y560" s="9"/>
      <c r="Z560" s="18"/>
      <c r="AA560" s="9"/>
      <c r="AB560" s="9"/>
      <c r="AC560" s="20">
        <v>4</v>
      </c>
      <c r="AD560" s="21"/>
      <c r="AE560" s="21"/>
      <c r="AF560" s="22"/>
      <c r="AG560" s="22"/>
      <c r="AH560" s="23"/>
      <c r="AI560" s="23"/>
      <c r="AJ560" s="32"/>
      <c r="AK560" s="33"/>
      <c r="AL560" s="26" t="s">
        <v>420</v>
      </c>
    </row>
    <row r="561" spans="1:38" ht="39" customHeight="1" x14ac:dyDescent="0.25">
      <c r="A561" s="237" t="s">
        <v>779</v>
      </c>
      <c r="B561" s="13" t="s">
        <v>684</v>
      </c>
      <c r="C561" s="91" t="s">
        <v>823</v>
      </c>
      <c r="D561" s="12">
        <v>321</v>
      </c>
      <c r="E561" s="13" t="s">
        <v>842</v>
      </c>
      <c r="F561" s="13" t="s">
        <v>837</v>
      </c>
      <c r="G561" s="14" t="s">
        <v>176</v>
      </c>
      <c r="H561" s="14" t="s">
        <v>37</v>
      </c>
      <c r="I561" s="15">
        <v>1</v>
      </c>
      <c r="J561" s="16">
        <v>0.25</v>
      </c>
      <c r="K561" s="19">
        <f t="shared" si="37"/>
        <v>0</v>
      </c>
      <c r="L561" s="9">
        <v>0</v>
      </c>
      <c r="M561" s="9">
        <v>0</v>
      </c>
      <c r="N561" s="9">
        <v>0</v>
      </c>
      <c r="O561" s="18"/>
      <c r="P561" s="9">
        <v>0</v>
      </c>
      <c r="Q561" s="18"/>
      <c r="R561" s="9">
        <v>0</v>
      </c>
      <c r="S561" s="9">
        <v>0</v>
      </c>
      <c r="T561" s="19">
        <f t="shared" ref="T561:T624" si="38">+U561+V561+W561+Y561+Z561+AA561+AB561</f>
        <v>0</v>
      </c>
      <c r="U561" s="9"/>
      <c r="V561" s="9"/>
      <c r="W561" s="9"/>
      <c r="X561" s="18"/>
      <c r="Y561" s="9"/>
      <c r="Z561" s="18"/>
      <c r="AA561" s="9"/>
      <c r="AB561" s="9"/>
      <c r="AC561" s="20">
        <v>5</v>
      </c>
      <c r="AD561" s="21"/>
      <c r="AE561" s="21"/>
      <c r="AF561" s="22"/>
      <c r="AG561" s="22"/>
      <c r="AH561" s="23"/>
      <c r="AI561" s="23"/>
      <c r="AJ561" s="32"/>
      <c r="AK561" s="33"/>
      <c r="AL561" s="26" t="s">
        <v>420</v>
      </c>
    </row>
    <row r="562" spans="1:38" ht="39" customHeight="1" x14ac:dyDescent="0.25">
      <c r="A562" s="237" t="s">
        <v>779</v>
      </c>
      <c r="B562" s="13" t="s">
        <v>684</v>
      </c>
      <c r="C562" s="91" t="s">
        <v>823</v>
      </c>
      <c r="D562" s="12">
        <v>321</v>
      </c>
      <c r="E562" s="13" t="s">
        <v>842</v>
      </c>
      <c r="F562" s="13" t="s">
        <v>837</v>
      </c>
      <c r="G562" s="14" t="s">
        <v>176</v>
      </c>
      <c r="H562" s="14" t="s">
        <v>37</v>
      </c>
      <c r="I562" s="15">
        <v>1</v>
      </c>
      <c r="J562" s="16">
        <v>0.25</v>
      </c>
      <c r="K562" s="19">
        <f t="shared" si="37"/>
        <v>0</v>
      </c>
      <c r="L562" s="9">
        <v>0</v>
      </c>
      <c r="M562" s="9">
        <v>0</v>
      </c>
      <c r="N562" s="9">
        <v>0</v>
      </c>
      <c r="O562" s="18"/>
      <c r="P562" s="9">
        <v>0</v>
      </c>
      <c r="Q562" s="18"/>
      <c r="R562" s="9">
        <v>0</v>
      </c>
      <c r="S562" s="9">
        <v>0</v>
      </c>
      <c r="T562" s="19">
        <f t="shared" si="38"/>
        <v>0</v>
      </c>
      <c r="U562" s="9"/>
      <c r="V562" s="9"/>
      <c r="W562" s="9"/>
      <c r="X562" s="18"/>
      <c r="Y562" s="9"/>
      <c r="Z562" s="18"/>
      <c r="AA562" s="9"/>
      <c r="AB562" s="9"/>
      <c r="AC562" s="20"/>
      <c r="AD562" s="21"/>
      <c r="AE562" s="21"/>
      <c r="AF562" s="21"/>
      <c r="AG562" s="21"/>
      <c r="AH562" s="23"/>
      <c r="AI562" s="23"/>
      <c r="AJ562" s="44"/>
      <c r="AK562" s="33"/>
      <c r="AL562" s="26" t="s">
        <v>420</v>
      </c>
    </row>
    <row r="563" spans="1:38" ht="39" customHeight="1" x14ac:dyDescent="0.25">
      <c r="A563" s="237" t="s">
        <v>779</v>
      </c>
      <c r="B563" s="13" t="s">
        <v>684</v>
      </c>
      <c r="C563" s="91" t="s">
        <v>823</v>
      </c>
      <c r="D563" s="12">
        <v>322</v>
      </c>
      <c r="E563" s="13" t="s">
        <v>843</v>
      </c>
      <c r="F563" s="13" t="s">
        <v>844</v>
      </c>
      <c r="G563" s="14" t="s">
        <v>176</v>
      </c>
      <c r="H563" s="14" t="s">
        <v>37</v>
      </c>
      <c r="I563" s="15">
        <v>1</v>
      </c>
      <c r="J563" s="16">
        <v>0.3</v>
      </c>
      <c r="K563" s="19">
        <f t="shared" si="37"/>
        <v>0</v>
      </c>
      <c r="L563" s="9">
        <v>0</v>
      </c>
      <c r="M563" s="9">
        <v>0</v>
      </c>
      <c r="N563" s="9">
        <v>0</v>
      </c>
      <c r="O563" s="18"/>
      <c r="P563" s="9">
        <v>0</v>
      </c>
      <c r="Q563" s="18"/>
      <c r="R563" s="9">
        <v>0</v>
      </c>
      <c r="S563" s="9">
        <v>0</v>
      </c>
      <c r="T563" s="19">
        <f t="shared" si="38"/>
        <v>0</v>
      </c>
      <c r="U563" s="9"/>
      <c r="V563" s="9"/>
      <c r="W563" s="9"/>
      <c r="X563" s="18"/>
      <c r="Y563" s="9"/>
      <c r="Z563" s="18"/>
      <c r="AA563" s="9"/>
      <c r="AB563" s="9"/>
      <c r="AC563" s="20">
        <v>1</v>
      </c>
      <c r="AD563" s="21"/>
      <c r="AE563" s="21"/>
      <c r="AF563" s="22"/>
      <c r="AG563" s="22"/>
      <c r="AH563" s="23"/>
      <c r="AI563" s="23"/>
      <c r="AJ563" s="32"/>
      <c r="AK563" s="33"/>
      <c r="AL563" s="26" t="s">
        <v>420</v>
      </c>
    </row>
    <row r="564" spans="1:38" ht="39" customHeight="1" x14ac:dyDescent="0.25">
      <c r="A564" s="237" t="s">
        <v>779</v>
      </c>
      <c r="B564" s="13" t="s">
        <v>684</v>
      </c>
      <c r="C564" s="91" t="s">
        <v>823</v>
      </c>
      <c r="D564" s="12">
        <v>322</v>
      </c>
      <c r="E564" s="13" t="s">
        <v>843</v>
      </c>
      <c r="F564" s="13" t="s">
        <v>844</v>
      </c>
      <c r="G564" s="14" t="s">
        <v>176</v>
      </c>
      <c r="H564" s="14" t="s">
        <v>37</v>
      </c>
      <c r="I564" s="15">
        <v>1</v>
      </c>
      <c r="J564" s="16">
        <v>0.3</v>
      </c>
      <c r="K564" s="19">
        <f t="shared" si="37"/>
        <v>0</v>
      </c>
      <c r="L564" s="9">
        <v>0</v>
      </c>
      <c r="M564" s="9">
        <v>0</v>
      </c>
      <c r="N564" s="9">
        <v>0</v>
      </c>
      <c r="O564" s="18"/>
      <c r="P564" s="9">
        <v>0</v>
      </c>
      <c r="Q564" s="18"/>
      <c r="R564" s="9">
        <v>0</v>
      </c>
      <c r="S564" s="9">
        <v>0</v>
      </c>
      <c r="T564" s="19">
        <f t="shared" si="38"/>
        <v>0</v>
      </c>
      <c r="U564" s="9"/>
      <c r="V564" s="9"/>
      <c r="W564" s="9"/>
      <c r="X564" s="18"/>
      <c r="Y564" s="9"/>
      <c r="Z564" s="18"/>
      <c r="AA564" s="9"/>
      <c r="AB564" s="9"/>
      <c r="AC564" s="20">
        <v>2</v>
      </c>
      <c r="AD564" s="21"/>
      <c r="AE564" s="21"/>
      <c r="AF564" s="22"/>
      <c r="AG564" s="22"/>
      <c r="AH564" s="23"/>
      <c r="AI564" s="23"/>
      <c r="AJ564" s="32"/>
      <c r="AK564" s="33"/>
      <c r="AL564" s="26" t="s">
        <v>420</v>
      </c>
    </row>
    <row r="565" spans="1:38" ht="39" customHeight="1" x14ac:dyDescent="0.25">
      <c r="A565" s="237" t="s">
        <v>779</v>
      </c>
      <c r="B565" s="13" t="s">
        <v>684</v>
      </c>
      <c r="C565" s="91" t="s">
        <v>823</v>
      </c>
      <c r="D565" s="12">
        <v>322</v>
      </c>
      <c r="E565" s="13" t="s">
        <v>843</v>
      </c>
      <c r="F565" s="13" t="s">
        <v>844</v>
      </c>
      <c r="G565" s="14" t="s">
        <v>176</v>
      </c>
      <c r="H565" s="14" t="s">
        <v>37</v>
      </c>
      <c r="I565" s="15">
        <v>1</v>
      </c>
      <c r="J565" s="16">
        <v>0.3</v>
      </c>
      <c r="K565" s="19">
        <f t="shared" si="37"/>
        <v>0</v>
      </c>
      <c r="L565" s="9">
        <v>0</v>
      </c>
      <c r="M565" s="9">
        <v>0</v>
      </c>
      <c r="N565" s="9">
        <v>0</v>
      </c>
      <c r="O565" s="18"/>
      <c r="P565" s="9">
        <v>0</v>
      </c>
      <c r="Q565" s="18"/>
      <c r="R565" s="9">
        <v>0</v>
      </c>
      <c r="S565" s="9">
        <v>0</v>
      </c>
      <c r="T565" s="19">
        <f t="shared" si="38"/>
        <v>0</v>
      </c>
      <c r="U565" s="9"/>
      <c r="V565" s="9"/>
      <c r="W565" s="9"/>
      <c r="X565" s="18"/>
      <c r="Y565" s="9"/>
      <c r="Z565" s="18"/>
      <c r="AA565" s="9"/>
      <c r="AB565" s="9"/>
      <c r="AC565" s="20">
        <v>3</v>
      </c>
      <c r="AD565" s="21"/>
      <c r="AE565" s="21"/>
      <c r="AF565" s="22"/>
      <c r="AG565" s="22"/>
      <c r="AH565" s="23"/>
      <c r="AI565" s="23"/>
      <c r="AJ565" s="32"/>
      <c r="AK565" s="33"/>
      <c r="AL565" s="26" t="s">
        <v>420</v>
      </c>
    </row>
    <row r="566" spans="1:38" ht="39" customHeight="1" x14ac:dyDescent="0.25">
      <c r="A566" s="237" t="s">
        <v>779</v>
      </c>
      <c r="B566" s="13" t="s">
        <v>684</v>
      </c>
      <c r="C566" s="91" t="s">
        <v>823</v>
      </c>
      <c r="D566" s="12">
        <v>322</v>
      </c>
      <c r="E566" s="13" t="s">
        <v>843</v>
      </c>
      <c r="F566" s="13" t="s">
        <v>844</v>
      </c>
      <c r="G566" s="14" t="s">
        <v>176</v>
      </c>
      <c r="H566" s="14" t="s">
        <v>37</v>
      </c>
      <c r="I566" s="15">
        <v>1</v>
      </c>
      <c r="J566" s="16">
        <v>0.3</v>
      </c>
      <c r="K566" s="19">
        <f t="shared" si="37"/>
        <v>0</v>
      </c>
      <c r="L566" s="9">
        <v>0</v>
      </c>
      <c r="M566" s="9">
        <v>0</v>
      </c>
      <c r="N566" s="9">
        <v>0</v>
      </c>
      <c r="O566" s="18"/>
      <c r="P566" s="9">
        <v>0</v>
      </c>
      <c r="Q566" s="18"/>
      <c r="R566" s="9">
        <v>0</v>
      </c>
      <c r="S566" s="9">
        <v>0</v>
      </c>
      <c r="T566" s="19">
        <f t="shared" si="38"/>
        <v>0</v>
      </c>
      <c r="U566" s="9"/>
      <c r="V566" s="9"/>
      <c r="W566" s="9"/>
      <c r="X566" s="18"/>
      <c r="Y566" s="9"/>
      <c r="Z566" s="18"/>
      <c r="AA566" s="9"/>
      <c r="AB566" s="9"/>
      <c r="AC566" s="20">
        <v>4</v>
      </c>
      <c r="AD566" s="21"/>
      <c r="AE566" s="21"/>
      <c r="AF566" s="22"/>
      <c r="AG566" s="22"/>
      <c r="AH566" s="23"/>
      <c r="AI566" s="23"/>
      <c r="AJ566" s="32"/>
      <c r="AK566" s="33"/>
      <c r="AL566" s="26" t="s">
        <v>420</v>
      </c>
    </row>
    <row r="567" spans="1:38" ht="39" customHeight="1" x14ac:dyDescent="0.25">
      <c r="A567" s="237" t="s">
        <v>779</v>
      </c>
      <c r="B567" s="13" t="s">
        <v>684</v>
      </c>
      <c r="C567" s="91" t="s">
        <v>823</v>
      </c>
      <c r="D567" s="12">
        <v>322</v>
      </c>
      <c r="E567" s="13" t="s">
        <v>843</v>
      </c>
      <c r="F567" s="13" t="s">
        <v>844</v>
      </c>
      <c r="G567" s="14" t="s">
        <v>176</v>
      </c>
      <c r="H567" s="14" t="s">
        <v>37</v>
      </c>
      <c r="I567" s="15">
        <v>1</v>
      </c>
      <c r="J567" s="16">
        <v>0.3</v>
      </c>
      <c r="K567" s="19">
        <f t="shared" si="37"/>
        <v>0</v>
      </c>
      <c r="L567" s="9">
        <v>0</v>
      </c>
      <c r="M567" s="9">
        <v>0</v>
      </c>
      <c r="N567" s="9">
        <v>0</v>
      </c>
      <c r="O567" s="18"/>
      <c r="P567" s="9">
        <v>0</v>
      </c>
      <c r="Q567" s="18"/>
      <c r="R567" s="9">
        <v>0</v>
      </c>
      <c r="S567" s="9">
        <v>0</v>
      </c>
      <c r="T567" s="19">
        <f t="shared" si="38"/>
        <v>0</v>
      </c>
      <c r="U567" s="9"/>
      <c r="V567" s="9"/>
      <c r="W567" s="9"/>
      <c r="X567" s="18"/>
      <c r="Y567" s="9"/>
      <c r="Z567" s="18"/>
      <c r="AA567" s="9"/>
      <c r="AB567" s="9"/>
      <c r="AC567" s="20">
        <v>5</v>
      </c>
      <c r="AD567" s="21"/>
      <c r="AE567" s="21"/>
      <c r="AF567" s="22"/>
      <c r="AG567" s="22"/>
      <c r="AH567" s="23"/>
      <c r="AI567" s="23"/>
      <c r="AJ567" s="32"/>
      <c r="AK567" s="33"/>
      <c r="AL567" s="26" t="s">
        <v>420</v>
      </c>
    </row>
    <row r="568" spans="1:38" ht="39" customHeight="1" x14ac:dyDescent="0.25">
      <c r="A568" s="237" t="s">
        <v>779</v>
      </c>
      <c r="B568" s="13" t="s">
        <v>684</v>
      </c>
      <c r="C568" s="91" t="s">
        <v>823</v>
      </c>
      <c r="D568" s="12">
        <v>322</v>
      </c>
      <c r="E568" s="13" t="s">
        <v>843</v>
      </c>
      <c r="F568" s="13" t="s">
        <v>844</v>
      </c>
      <c r="G568" s="14" t="s">
        <v>176</v>
      </c>
      <c r="H568" s="14" t="s">
        <v>37</v>
      </c>
      <c r="I568" s="15">
        <v>1</v>
      </c>
      <c r="J568" s="16">
        <v>0.3</v>
      </c>
      <c r="K568" s="19">
        <f t="shared" si="37"/>
        <v>0</v>
      </c>
      <c r="L568" s="9">
        <v>0</v>
      </c>
      <c r="M568" s="9">
        <v>0</v>
      </c>
      <c r="N568" s="9">
        <v>0</v>
      </c>
      <c r="O568" s="18"/>
      <c r="P568" s="9">
        <v>0</v>
      </c>
      <c r="Q568" s="18"/>
      <c r="R568" s="9">
        <v>0</v>
      </c>
      <c r="S568" s="9">
        <v>0</v>
      </c>
      <c r="T568" s="19">
        <f t="shared" si="38"/>
        <v>0</v>
      </c>
      <c r="U568" s="9"/>
      <c r="V568" s="9"/>
      <c r="W568" s="9"/>
      <c r="X568" s="18"/>
      <c r="Y568" s="9"/>
      <c r="Z568" s="18"/>
      <c r="AA568" s="9"/>
      <c r="AB568" s="9"/>
      <c r="AC568" s="20">
        <v>6</v>
      </c>
      <c r="AD568" s="21"/>
      <c r="AE568" s="21"/>
      <c r="AF568" s="22"/>
      <c r="AG568" s="22"/>
      <c r="AH568" s="23"/>
      <c r="AI568" s="23"/>
      <c r="AJ568" s="32"/>
      <c r="AK568" s="33"/>
      <c r="AL568" s="26" t="s">
        <v>420</v>
      </c>
    </row>
    <row r="569" spans="1:38" ht="39" customHeight="1" x14ac:dyDescent="0.25">
      <c r="A569" s="237" t="s">
        <v>779</v>
      </c>
      <c r="B569" s="13" t="s">
        <v>684</v>
      </c>
      <c r="C569" s="91" t="s">
        <v>845</v>
      </c>
      <c r="D569" s="12">
        <v>323</v>
      </c>
      <c r="E569" s="13" t="s">
        <v>846</v>
      </c>
      <c r="F569" s="13" t="s">
        <v>831</v>
      </c>
      <c r="G569" s="14">
        <v>0</v>
      </c>
      <c r="H569" s="14" t="s">
        <v>37</v>
      </c>
      <c r="I569" s="14">
        <v>8</v>
      </c>
      <c r="J569" s="16">
        <v>2</v>
      </c>
      <c r="K569" s="19">
        <f t="shared" si="37"/>
        <v>0</v>
      </c>
      <c r="L569" s="9">
        <v>0</v>
      </c>
      <c r="M569" s="9">
        <v>0</v>
      </c>
      <c r="N569" s="9">
        <v>0</v>
      </c>
      <c r="O569" s="18"/>
      <c r="P569" s="9">
        <v>0</v>
      </c>
      <c r="Q569" s="18"/>
      <c r="R569" s="9">
        <v>0</v>
      </c>
      <c r="S569" s="9">
        <v>0</v>
      </c>
      <c r="T569" s="19">
        <f t="shared" si="38"/>
        <v>0</v>
      </c>
      <c r="U569" s="9"/>
      <c r="V569" s="9"/>
      <c r="W569" s="9"/>
      <c r="X569" s="18"/>
      <c r="Y569" s="9"/>
      <c r="Z569" s="18"/>
      <c r="AA569" s="9"/>
      <c r="AB569" s="9"/>
      <c r="AC569" s="20">
        <v>1</v>
      </c>
      <c r="AD569" s="21"/>
      <c r="AE569" s="21"/>
      <c r="AF569" s="22"/>
      <c r="AG569" s="22"/>
      <c r="AH569" s="23"/>
      <c r="AI569" s="23"/>
      <c r="AJ569" s="32"/>
      <c r="AK569" s="33"/>
      <c r="AL569" s="26" t="s">
        <v>420</v>
      </c>
    </row>
    <row r="570" spans="1:38" ht="39" customHeight="1" x14ac:dyDescent="0.25">
      <c r="A570" s="237" t="s">
        <v>779</v>
      </c>
      <c r="B570" s="13" t="s">
        <v>684</v>
      </c>
      <c r="C570" s="91" t="s">
        <v>845</v>
      </c>
      <c r="D570" s="12">
        <v>323</v>
      </c>
      <c r="E570" s="13" t="s">
        <v>846</v>
      </c>
      <c r="F570" s="13" t="s">
        <v>831</v>
      </c>
      <c r="G570" s="14">
        <v>0</v>
      </c>
      <c r="H570" s="14" t="s">
        <v>37</v>
      </c>
      <c r="I570" s="14">
        <v>8</v>
      </c>
      <c r="J570" s="16">
        <v>2</v>
      </c>
      <c r="K570" s="19">
        <f t="shared" si="37"/>
        <v>0</v>
      </c>
      <c r="L570" s="9">
        <v>0</v>
      </c>
      <c r="M570" s="9">
        <v>0</v>
      </c>
      <c r="N570" s="9">
        <v>0</v>
      </c>
      <c r="O570" s="18"/>
      <c r="P570" s="9">
        <v>0</v>
      </c>
      <c r="Q570" s="18"/>
      <c r="R570" s="9">
        <v>0</v>
      </c>
      <c r="S570" s="9">
        <v>0</v>
      </c>
      <c r="T570" s="19">
        <f t="shared" si="38"/>
        <v>0</v>
      </c>
      <c r="U570" s="9"/>
      <c r="V570" s="9"/>
      <c r="W570" s="9"/>
      <c r="X570" s="18"/>
      <c r="Y570" s="9"/>
      <c r="Z570" s="18"/>
      <c r="AA570" s="9"/>
      <c r="AB570" s="9"/>
      <c r="AC570" s="20">
        <v>2</v>
      </c>
      <c r="AD570" s="21"/>
      <c r="AE570" s="21"/>
      <c r="AF570" s="22"/>
      <c r="AG570" s="22"/>
      <c r="AH570" s="23"/>
      <c r="AI570" s="23"/>
      <c r="AJ570" s="32"/>
      <c r="AK570" s="33"/>
      <c r="AL570" s="26" t="s">
        <v>420</v>
      </c>
    </row>
    <row r="571" spans="1:38" ht="39" customHeight="1" x14ac:dyDescent="0.25">
      <c r="A571" s="237" t="s">
        <v>779</v>
      </c>
      <c r="B571" s="13" t="s">
        <v>684</v>
      </c>
      <c r="C571" s="91" t="s">
        <v>845</v>
      </c>
      <c r="D571" s="12">
        <v>323</v>
      </c>
      <c r="E571" s="13" t="s">
        <v>846</v>
      </c>
      <c r="F571" s="13" t="s">
        <v>831</v>
      </c>
      <c r="G571" s="14">
        <v>0</v>
      </c>
      <c r="H571" s="14" t="s">
        <v>37</v>
      </c>
      <c r="I571" s="14">
        <v>8</v>
      </c>
      <c r="J571" s="16">
        <v>2</v>
      </c>
      <c r="K571" s="19">
        <f t="shared" si="37"/>
        <v>0</v>
      </c>
      <c r="L571" s="9">
        <v>0</v>
      </c>
      <c r="M571" s="9">
        <v>0</v>
      </c>
      <c r="N571" s="9">
        <v>0</v>
      </c>
      <c r="O571" s="18"/>
      <c r="P571" s="9">
        <v>0</v>
      </c>
      <c r="Q571" s="18"/>
      <c r="R571" s="9">
        <v>0</v>
      </c>
      <c r="S571" s="9">
        <v>0</v>
      </c>
      <c r="T571" s="19">
        <f t="shared" si="38"/>
        <v>0</v>
      </c>
      <c r="U571" s="9"/>
      <c r="V571" s="9"/>
      <c r="W571" s="9"/>
      <c r="X571" s="18"/>
      <c r="Y571" s="9"/>
      <c r="Z571" s="18"/>
      <c r="AA571" s="9"/>
      <c r="AB571" s="9"/>
      <c r="AC571" s="20">
        <v>3</v>
      </c>
      <c r="AD571" s="21"/>
      <c r="AE571" s="21"/>
      <c r="AF571" s="22"/>
      <c r="AG571" s="22"/>
      <c r="AH571" s="23"/>
      <c r="AI571" s="23"/>
      <c r="AJ571" s="32"/>
      <c r="AK571" s="33"/>
      <c r="AL571" s="26" t="s">
        <v>420</v>
      </c>
    </row>
    <row r="572" spans="1:38" ht="39" customHeight="1" x14ac:dyDescent="0.25">
      <c r="A572" s="237" t="s">
        <v>779</v>
      </c>
      <c r="B572" s="13" t="s">
        <v>684</v>
      </c>
      <c r="C572" s="91" t="s">
        <v>845</v>
      </c>
      <c r="D572" s="12">
        <v>323</v>
      </c>
      <c r="E572" s="13" t="s">
        <v>846</v>
      </c>
      <c r="F572" s="13" t="s">
        <v>831</v>
      </c>
      <c r="G572" s="14">
        <v>0</v>
      </c>
      <c r="H572" s="14" t="s">
        <v>37</v>
      </c>
      <c r="I572" s="14">
        <v>8</v>
      </c>
      <c r="J572" s="16">
        <v>2</v>
      </c>
      <c r="K572" s="19">
        <f t="shared" ref="K572:K634" si="39">+L572+M572+N572+P572+Q572+R572+S572</f>
        <v>0</v>
      </c>
      <c r="L572" s="9">
        <v>0</v>
      </c>
      <c r="M572" s="9">
        <v>0</v>
      </c>
      <c r="N572" s="9">
        <v>0</v>
      </c>
      <c r="O572" s="18"/>
      <c r="P572" s="9">
        <v>0</v>
      </c>
      <c r="Q572" s="18"/>
      <c r="R572" s="9">
        <v>0</v>
      </c>
      <c r="S572" s="9">
        <v>0</v>
      </c>
      <c r="T572" s="19">
        <f t="shared" si="38"/>
        <v>0</v>
      </c>
      <c r="U572" s="9"/>
      <c r="V572" s="9"/>
      <c r="W572" s="9"/>
      <c r="X572" s="18"/>
      <c r="Y572" s="9"/>
      <c r="Z572" s="18"/>
      <c r="AA572" s="9"/>
      <c r="AB572" s="9"/>
      <c r="AC572" s="20">
        <v>4</v>
      </c>
      <c r="AD572" s="21"/>
      <c r="AE572" s="21"/>
      <c r="AF572" s="22"/>
      <c r="AG572" s="22"/>
      <c r="AH572" s="23"/>
      <c r="AI572" s="23"/>
      <c r="AJ572" s="32"/>
      <c r="AK572" s="33"/>
      <c r="AL572" s="26" t="s">
        <v>420</v>
      </c>
    </row>
    <row r="573" spans="1:38" ht="39" customHeight="1" x14ac:dyDescent="0.25">
      <c r="A573" s="237" t="s">
        <v>779</v>
      </c>
      <c r="B573" s="13" t="s">
        <v>684</v>
      </c>
      <c r="C573" s="91" t="s">
        <v>845</v>
      </c>
      <c r="D573" s="12">
        <v>323</v>
      </c>
      <c r="E573" s="13" t="s">
        <v>846</v>
      </c>
      <c r="F573" s="13" t="s">
        <v>831</v>
      </c>
      <c r="G573" s="14">
        <v>0</v>
      </c>
      <c r="H573" s="14" t="s">
        <v>37</v>
      </c>
      <c r="I573" s="14">
        <v>8</v>
      </c>
      <c r="J573" s="16">
        <v>2</v>
      </c>
      <c r="K573" s="19">
        <f t="shared" si="39"/>
        <v>0</v>
      </c>
      <c r="L573" s="9">
        <v>0</v>
      </c>
      <c r="M573" s="9">
        <v>0</v>
      </c>
      <c r="N573" s="9">
        <v>0</v>
      </c>
      <c r="O573" s="18"/>
      <c r="P573" s="9">
        <v>0</v>
      </c>
      <c r="Q573" s="18"/>
      <c r="R573" s="9">
        <v>0</v>
      </c>
      <c r="S573" s="9">
        <v>0</v>
      </c>
      <c r="T573" s="19">
        <f t="shared" si="38"/>
        <v>0</v>
      </c>
      <c r="U573" s="9"/>
      <c r="V573" s="9"/>
      <c r="W573" s="9"/>
      <c r="X573" s="18"/>
      <c r="Y573" s="9"/>
      <c r="Z573" s="18"/>
      <c r="AA573" s="9"/>
      <c r="AB573" s="9"/>
      <c r="AC573" s="20">
        <v>5</v>
      </c>
      <c r="AD573" s="21"/>
      <c r="AE573" s="21"/>
      <c r="AF573" s="22"/>
      <c r="AG573" s="22"/>
      <c r="AH573" s="23"/>
      <c r="AI573" s="23"/>
      <c r="AJ573" s="32"/>
      <c r="AK573" s="33"/>
      <c r="AL573" s="26" t="s">
        <v>420</v>
      </c>
    </row>
    <row r="574" spans="1:38" ht="39" customHeight="1" x14ac:dyDescent="0.25">
      <c r="A574" s="237" t="s">
        <v>779</v>
      </c>
      <c r="B574" s="13" t="s">
        <v>684</v>
      </c>
      <c r="C574" s="91" t="s">
        <v>845</v>
      </c>
      <c r="D574" s="12">
        <v>323</v>
      </c>
      <c r="E574" s="13" t="s">
        <v>846</v>
      </c>
      <c r="F574" s="13" t="s">
        <v>831</v>
      </c>
      <c r="G574" s="14">
        <v>0</v>
      </c>
      <c r="H574" s="14" t="s">
        <v>37</v>
      </c>
      <c r="I574" s="14">
        <v>8</v>
      </c>
      <c r="J574" s="16">
        <v>2</v>
      </c>
      <c r="K574" s="19">
        <f t="shared" si="39"/>
        <v>0</v>
      </c>
      <c r="L574" s="9">
        <v>0</v>
      </c>
      <c r="M574" s="9">
        <v>0</v>
      </c>
      <c r="N574" s="9">
        <v>0</v>
      </c>
      <c r="O574" s="18"/>
      <c r="P574" s="9">
        <v>0</v>
      </c>
      <c r="Q574" s="18"/>
      <c r="R574" s="9">
        <v>0</v>
      </c>
      <c r="S574" s="9">
        <v>0</v>
      </c>
      <c r="T574" s="19">
        <f t="shared" si="38"/>
        <v>0</v>
      </c>
      <c r="U574" s="9"/>
      <c r="V574" s="9"/>
      <c r="W574" s="9"/>
      <c r="X574" s="18"/>
      <c r="Y574" s="9"/>
      <c r="Z574" s="18"/>
      <c r="AA574" s="9"/>
      <c r="AB574" s="9"/>
      <c r="AC574" s="20">
        <v>6</v>
      </c>
      <c r="AD574" s="21"/>
      <c r="AE574" s="21"/>
      <c r="AF574" s="22"/>
      <c r="AG574" s="22"/>
      <c r="AH574" s="23"/>
      <c r="AI574" s="23"/>
      <c r="AJ574" s="32"/>
      <c r="AK574" s="33"/>
      <c r="AL574" s="26" t="s">
        <v>420</v>
      </c>
    </row>
    <row r="575" spans="1:38" ht="39" customHeight="1" x14ac:dyDescent="0.25">
      <c r="A575" s="237" t="s">
        <v>779</v>
      </c>
      <c r="B575" s="13" t="s">
        <v>684</v>
      </c>
      <c r="C575" s="91" t="s">
        <v>845</v>
      </c>
      <c r="D575" s="12">
        <v>324</v>
      </c>
      <c r="E575" s="13" t="s">
        <v>847</v>
      </c>
      <c r="F575" s="13" t="s">
        <v>848</v>
      </c>
      <c r="G575" s="14">
        <v>0</v>
      </c>
      <c r="H575" s="14" t="s">
        <v>37</v>
      </c>
      <c r="I575" s="14">
        <v>4</v>
      </c>
      <c r="J575" s="16">
        <v>1.5</v>
      </c>
      <c r="K575" s="19">
        <f t="shared" si="39"/>
        <v>0</v>
      </c>
      <c r="L575" s="9">
        <v>0</v>
      </c>
      <c r="M575" s="9">
        <v>0</v>
      </c>
      <c r="N575" s="9">
        <v>0</v>
      </c>
      <c r="O575" s="18"/>
      <c r="P575" s="9">
        <v>0</v>
      </c>
      <c r="Q575" s="18"/>
      <c r="R575" s="9">
        <v>0</v>
      </c>
      <c r="S575" s="9">
        <v>0</v>
      </c>
      <c r="T575" s="19">
        <f t="shared" si="38"/>
        <v>0</v>
      </c>
      <c r="U575" s="9"/>
      <c r="V575" s="9"/>
      <c r="W575" s="9"/>
      <c r="X575" s="18"/>
      <c r="Y575" s="9"/>
      <c r="Z575" s="18"/>
      <c r="AA575" s="9"/>
      <c r="AB575" s="9"/>
      <c r="AC575" s="20">
        <v>1</v>
      </c>
      <c r="AD575" s="21"/>
      <c r="AE575" s="21"/>
      <c r="AF575" s="22"/>
      <c r="AG575" s="22"/>
      <c r="AH575" s="23"/>
      <c r="AI575" s="23"/>
      <c r="AJ575" s="32"/>
      <c r="AK575" s="33"/>
      <c r="AL575" s="26" t="s">
        <v>420</v>
      </c>
    </row>
    <row r="576" spans="1:38" ht="39" customHeight="1" x14ac:dyDescent="0.25">
      <c r="A576" s="237" t="s">
        <v>779</v>
      </c>
      <c r="B576" s="13" t="s">
        <v>684</v>
      </c>
      <c r="C576" s="91" t="s">
        <v>845</v>
      </c>
      <c r="D576" s="12">
        <v>324</v>
      </c>
      <c r="E576" s="13" t="s">
        <v>847</v>
      </c>
      <c r="F576" s="13" t="s">
        <v>848</v>
      </c>
      <c r="G576" s="14">
        <v>0</v>
      </c>
      <c r="H576" s="14" t="s">
        <v>37</v>
      </c>
      <c r="I576" s="14">
        <v>4</v>
      </c>
      <c r="J576" s="16">
        <v>1.5</v>
      </c>
      <c r="K576" s="19">
        <f t="shared" si="39"/>
        <v>0</v>
      </c>
      <c r="L576" s="9">
        <v>0</v>
      </c>
      <c r="M576" s="9">
        <v>0</v>
      </c>
      <c r="N576" s="9">
        <v>0</v>
      </c>
      <c r="O576" s="18"/>
      <c r="P576" s="9">
        <v>0</v>
      </c>
      <c r="Q576" s="18"/>
      <c r="R576" s="9">
        <v>0</v>
      </c>
      <c r="S576" s="9">
        <v>0</v>
      </c>
      <c r="T576" s="19">
        <f t="shared" si="38"/>
        <v>0</v>
      </c>
      <c r="U576" s="9"/>
      <c r="V576" s="9"/>
      <c r="W576" s="9"/>
      <c r="X576" s="18"/>
      <c r="Y576" s="9"/>
      <c r="Z576" s="18"/>
      <c r="AA576" s="9"/>
      <c r="AB576" s="9"/>
      <c r="AC576" s="20">
        <v>2</v>
      </c>
      <c r="AD576" s="21"/>
      <c r="AE576" s="21"/>
      <c r="AF576" s="22"/>
      <c r="AG576" s="22"/>
      <c r="AH576" s="23"/>
      <c r="AI576" s="23"/>
      <c r="AJ576" s="32"/>
      <c r="AK576" s="33"/>
      <c r="AL576" s="26" t="s">
        <v>420</v>
      </c>
    </row>
    <row r="577" spans="1:38" ht="39" customHeight="1" x14ac:dyDescent="0.25">
      <c r="A577" s="237" t="s">
        <v>779</v>
      </c>
      <c r="B577" s="13" t="s">
        <v>684</v>
      </c>
      <c r="C577" s="91" t="s">
        <v>845</v>
      </c>
      <c r="D577" s="12">
        <v>324</v>
      </c>
      <c r="E577" s="13" t="s">
        <v>847</v>
      </c>
      <c r="F577" s="13" t="s">
        <v>848</v>
      </c>
      <c r="G577" s="14">
        <v>0</v>
      </c>
      <c r="H577" s="14" t="s">
        <v>37</v>
      </c>
      <c r="I577" s="14">
        <v>4</v>
      </c>
      <c r="J577" s="16">
        <v>1.5</v>
      </c>
      <c r="K577" s="19">
        <f t="shared" si="39"/>
        <v>0</v>
      </c>
      <c r="L577" s="9">
        <v>0</v>
      </c>
      <c r="M577" s="9">
        <v>0</v>
      </c>
      <c r="N577" s="9">
        <v>0</v>
      </c>
      <c r="O577" s="18"/>
      <c r="P577" s="9">
        <v>0</v>
      </c>
      <c r="Q577" s="18"/>
      <c r="R577" s="9">
        <v>0</v>
      </c>
      <c r="S577" s="9">
        <v>0</v>
      </c>
      <c r="T577" s="19">
        <f t="shared" si="38"/>
        <v>0</v>
      </c>
      <c r="U577" s="9"/>
      <c r="V577" s="9"/>
      <c r="W577" s="9"/>
      <c r="X577" s="18"/>
      <c r="Y577" s="9"/>
      <c r="Z577" s="18"/>
      <c r="AA577" s="9"/>
      <c r="AB577" s="9"/>
      <c r="AC577" s="20">
        <v>3</v>
      </c>
      <c r="AD577" s="21"/>
      <c r="AE577" s="21"/>
      <c r="AF577" s="22"/>
      <c r="AG577" s="22"/>
      <c r="AH577" s="23"/>
      <c r="AI577" s="23"/>
      <c r="AJ577" s="32"/>
      <c r="AK577" s="33"/>
      <c r="AL577" s="26" t="s">
        <v>420</v>
      </c>
    </row>
    <row r="578" spans="1:38" ht="39" customHeight="1" x14ac:dyDescent="0.25">
      <c r="A578" s="237" t="s">
        <v>779</v>
      </c>
      <c r="B578" s="13" t="s">
        <v>684</v>
      </c>
      <c r="C578" s="91" t="s">
        <v>845</v>
      </c>
      <c r="D578" s="12">
        <v>324</v>
      </c>
      <c r="E578" s="13" t="s">
        <v>847</v>
      </c>
      <c r="F578" s="13" t="s">
        <v>848</v>
      </c>
      <c r="G578" s="14">
        <v>0</v>
      </c>
      <c r="H578" s="14" t="s">
        <v>37</v>
      </c>
      <c r="I578" s="14">
        <v>4</v>
      </c>
      <c r="J578" s="16">
        <v>1.5</v>
      </c>
      <c r="K578" s="19">
        <f t="shared" si="39"/>
        <v>0</v>
      </c>
      <c r="L578" s="9">
        <v>0</v>
      </c>
      <c r="M578" s="9">
        <v>0</v>
      </c>
      <c r="N578" s="9">
        <v>0</v>
      </c>
      <c r="O578" s="18"/>
      <c r="P578" s="9">
        <v>0</v>
      </c>
      <c r="Q578" s="18"/>
      <c r="R578" s="9">
        <v>0</v>
      </c>
      <c r="S578" s="9">
        <v>0</v>
      </c>
      <c r="T578" s="19">
        <f t="shared" si="38"/>
        <v>0</v>
      </c>
      <c r="U578" s="9"/>
      <c r="V578" s="9"/>
      <c r="W578" s="9"/>
      <c r="X578" s="18"/>
      <c r="Y578" s="9"/>
      <c r="Z578" s="18"/>
      <c r="AA578" s="9"/>
      <c r="AB578" s="9"/>
      <c r="AC578" s="20">
        <v>4</v>
      </c>
      <c r="AD578" s="21"/>
      <c r="AE578" s="21"/>
      <c r="AF578" s="22"/>
      <c r="AG578" s="22"/>
      <c r="AH578" s="23"/>
      <c r="AI578" s="23"/>
      <c r="AJ578" s="32"/>
      <c r="AK578" s="33"/>
      <c r="AL578" s="26" t="s">
        <v>420</v>
      </c>
    </row>
    <row r="579" spans="1:38" ht="39" customHeight="1" x14ac:dyDescent="0.25">
      <c r="A579" s="237" t="s">
        <v>779</v>
      </c>
      <c r="B579" s="13" t="s">
        <v>684</v>
      </c>
      <c r="C579" s="91" t="s">
        <v>845</v>
      </c>
      <c r="D579" s="12">
        <v>324</v>
      </c>
      <c r="E579" s="13" t="s">
        <v>847</v>
      </c>
      <c r="F579" s="13" t="s">
        <v>848</v>
      </c>
      <c r="G579" s="14">
        <v>0</v>
      </c>
      <c r="H579" s="14" t="s">
        <v>37</v>
      </c>
      <c r="I579" s="14">
        <v>4</v>
      </c>
      <c r="J579" s="16">
        <v>1.5</v>
      </c>
      <c r="K579" s="19">
        <f t="shared" si="39"/>
        <v>0</v>
      </c>
      <c r="L579" s="9">
        <v>0</v>
      </c>
      <c r="M579" s="9">
        <v>0</v>
      </c>
      <c r="N579" s="9">
        <v>0</v>
      </c>
      <c r="O579" s="18"/>
      <c r="P579" s="9">
        <v>0</v>
      </c>
      <c r="Q579" s="18"/>
      <c r="R579" s="9">
        <v>0</v>
      </c>
      <c r="S579" s="9">
        <v>0</v>
      </c>
      <c r="T579" s="19">
        <f t="shared" si="38"/>
        <v>0</v>
      </c>
      <c r="U579" s="9"/>
      <c r="V579" s="9"/>
      <c r="W579" s="9"/>
      <c r="X579" s="18"/>
      <c r="Y579" s="9"/>
      <c r="Z579" s="18"/>
      <c r="AA579" s="9"/>
      <c r="AB579" s="9"/>
      <c r="AC579" s="20">
        <v>5</v>
      </c>
      <c r="AD579" s="21"/>
      <c r="AE579" s="21"/>
      <c r="AF579" s="22"/>
      <c r="AG579" s="22"/>
      <c r="AH579" s="23"/>
      <c r="AI579" s="23"/>
      <c r="AJ579" s="32"/>
      <c r="AK579" s="33"/>
      <c r="AL579" s="26" t="s">
        <v>420</v>
      </c>
    </row>
    <row r="580" spans="1:38" ht="39" customHeight="1" x14ac:dyDescent="0.25">
      <c r="A580" s="237" t="s">
        <v>779</v>
      </c>
      <c r="B580" s="13" t="s">
        <v>684</v>
      </c>
      <c r="C580" s="91" t="s">
        <v>845</v>
      </c>
      <c r="D580" s="12">
        <v>324</v>
      </c>
      <c r="E580" s="13" t="s">
        <v>847</v>
      </c>
      <c r="F580" s="13" t="s">
        <v>848</v>
      </c>
      <c r="G580" s="14">
        <v>0</v>
      </c>
      <c r="H580" s="14" t="s">
        <v>37</v>
      </c>
      <c r="I580" s="14">
        <v>4</v>
      </c>
      <c r="J580" s="16">
        <v>1.5</v>
      </c>
      <c r="K580" s="19">
        <f t="shared" si="39"/>
        <v>0</v>
      </c>
      <c r="L580" s="9">
        <v>0</v>
      </c>
      <c r="M580" s="9">
        <v>0</v>
      </c>
      <c r="N580" s="9">
        <v>0</v>
      </c>
      <c r="O580" s="18"/>
      <c r="P580" s="9">
        <v>0</v>
      </c>
      <c r="Q580" s="18"/>
      <c r="R580" s="9">
        <v>0</v>
      </c>
      <c r="S580" s="9">
        <v>0</v>
      </c>
      <c r="T580" s="19">
        <f t="shared" si="38"/>
        <v>0</v>
      </c>
      <c r="U580" s="9"/>
      <c r="V580" s="9"/>
      <c r="W580" s="9"/>
      <c r="X580" s="18"/>
      <c r="Y580" s="9"/>
      <c r="Z580" s="18"/>
      <c r="AA580" s="9"/>
      <c r="AB580" s="9"/>
      <c r="AC580" s="20">
        <v>6</v>
      </c>
      <c r="AD580" s="21"/>
      <c r="AE580" s="21"/>
      <c r="AF580" s="22"/>
      <c r="AG580" s="22"/>
      <c r="AH580" s="23"/>
      <c r="AI580" s="23"/>
      <c r="AJ580" s="32"/>
      <c r="AK580" s="33"/>
      <c r="AL580" s="26" t="s">
        <v>420</v>
      </c>
    </row>
    <row r="581" spans="1:38" ht="39" customHeight="1" x14ac:dyDescent="0.25">
      <c r="A581" s="237" t="s">
        <v>779</v>
      </c>
      <c r="B581" s="13" t="s">
        <v>684</v>
      </c>
      <c r="C581" s="91" t="s">
        <v>845</v>
      </c>
      <c r="D581" s="12">
        <v>325</v>
      </c>
      <c r="E581" s="13" t="s">
        <v>849</v>
      </c>
      <c r="F581" s="13" t="s">
        <v>850</v>
      </c>
      <c r="G581" s="14">
        <v>0</v>
      </c>
      <c r="H581" s="14" t="s">
        <v>37</v>
      </c>
      <c r="I581" s="14">
        <v>2</v>
      </c>
      <c r="J581" s="16">
        <v>0</v>
      </c>
      <c r="K581" s="19">
        <f t="shared" si="39"/>
        <v>0</v>
      </c>
      <c r="L581" s="9">
        <v>0</v>
      </c>
      <c r="M581" s="9">
        <v>0</v>
      </c>
      <c r="N581" s="9">
        <v>0</v>
      </c>
      <c r="O581" s="18"/>
      <c r="P581" s="9">
        <v>0</v>
      </c>
      <c r="Q581" s="18"/>
      <c r="R581" s="9">
        <v>0</v>
      </c>
      <c r="S581" s="9">
        <v>0</v>
      </c>
      <c r="T581" s="19">
        <f t="shared" si="38"/>
        <v>0</v>
      </c>
      <c r="U581" s="9"/>
      <c r="V581" s="9"/>
      <c r="W581" s="9"/>
      <c r="X581" s="18"/>
      <c r="Y581" s="9"/>
      <c r="Z581" s="18"/>
      <c r="AA581" s="9"/>
      <c r="AB581" s="9"/>
      <c r="AC581" s="20">
        <v>1</v>
      </c>
      <c r="AD581" s="21"/>
      <c r="AE581" s="21"/>
      <c r="AF581" s="22"/>
      <c r="AG581" s="22"/>
      <c r="AH581" s="23"/>
      <c r="AI581" s="23"/>
      <c r="AJ581" s="32"/>
      <c r="AK581" s="33"/>
      <c r="AL581" s="26" t="s">
        <v>420</v>
      </c>
    </row>
    <row r="582" spans="1:38" ht="39" customHeight="1" x14ac:dyDescent="0.25">
      <c r="A582" s="237" t="s">
        <v>779</v>
      </c>
      <c r="B582" s="13" t="s">
        <v>684</v>
      </c>
      <c r="C582" s="91" t="s">
        <v>845</v>
      </c>
      <c r="D582" s="12">
        <v>325</v>
      </c>
      <c r="E582" s="13" t="s">
        <v>849</v>
      </c>
      <c r="F582" s="13" t="s">
        <v>850</v>
      </c>
      <c r="G582" s="14">
        <v>0</v>
      </c>
      <c r="H582" s="14" t="s">
        <v>37</v>
      </c>
      <c r="I582" s="14">
        <v>2</v>
      </c>
      <c r="J582" s="16">
        <v>0</v>
      </c>
      <c r="K582" s="19">
        <f t="shared" si="39"/>
        <v>0</v>
      </c>
      <c r="L582" s="9">
        <v>0</v>
      </c>
      <c r="M582" s="9">
        <v>0</v>
      </c>
      <c r="N582" s="9">
        <v>0</v>
      </c>
      <c r="O582" s="18"/>
      <c r="P582" s="9">
        <v>0</v>
      </c>
      <c r="Q582" s="18"/>
      <c r="R582" s="9">
        <v>0</v>
      </c>
      <c r="S582" s="9">
        <v>0</v>
      </c>
      <c r="T582" s="19">
        <f t="shared" si="38"/>
        <v>0</v>
      </c>
      <c r="U582" s="9"/>
      <c r="V582" s="9"/>
      <c r="W582" s="9"/>
      <c r="X582" s="18"/>
      <c r="Y582" s="9"/>
      <c r="Z582" s="18"/>
      <c r="AA582" s="9"/>
      <c r="AB582" s="9"/>
      <c r="AC582" s="20">
        <v>2</v>
      </c>
      <c r="AD582" s="21"/>
      <c r="AE582" s="21"/>
      <c r="AF582" s="22"/>
      <c r="AG582" s="22"/>
      <c r="AH582" s="23"/>
      <c r="AI582" s="23"/>
      <c r="AJ582" s="32"/>
      <c r="AK582" s="33"/>
      <c r="AL582" s="26" t="s">
        <v>420</v>
      </c>
    </row>
    <row r="583" spans="1:38" ht="39" customHeight="1" x14ac:dyDescent="0.25">
      <c r="A583" s="237" t="s">
        <v>779</v>
      </c>
      <c r="B583" s="13" t="s">
        <v>684</v>
      </c>
      <c r="C583" s="91" t="s">
        <v>845</v>
      </c>
      <c r="D583" s="12">
        <v>325</v>
      </c>
      <c r="E583" s="13" t="s">
        <v>849</v>
      </c>
      <c r="F583" s="13" t="s">
        <v>850</v>
      </c>
      <c r="G583" s="14">
        <v>0</v>
      </c>
      <c r="H583" s="14" t="s">
        <v>37</v>
      </c>
      <c r="I583" s="14">
        <v>2</v>
      </c>
      <c r="J583" s="16">
        <v>0</v>
      </c>
      <c r="K583" s="19">
        <f t="shared" si="39"/>
        <v>0</v>
      </c>
      <c r="L583" s="9">
        <v>0</v>
      </c>
      <c r="M583" s="9">
        <v>0</v>
      </c>
      <c r="N583" s="9">
        <v>0</v>
      </c>
      <c r="O583" s="18"/>
      <c r="P583" s="9">
        <v>0</v>
      </c>
      <c r="Q583" s="18"/>
      <c r="R583" s="9">
        <v>0</v>
      </c>
      <c r="S583" s="9">
        <v>0</v>
      </c>
      <c r="T583" s="19">
        <f t="shared" si="38"/>
        <v>0</v>
      </c>
      <c r="U583" s="9"/>
      <c r="V583" s="9"/>
      <c r="W583" s="9"/>
      <c r="X583" s="18"/>
      <c r="Y583" s="9"/>
      <c r="Z583" s="18"/>
      <c r="AA583" s="9"/>
      <c r="AB583" s="9"/>
      <c r="AC583" s="20">
        <v>3</v>
      </c>
      <c r="AD583" s="21"/>
      <c r="AE583" s="21"/>
      <c r="AF583" s="22"/>
      <c r="AG583" s="22"/>
      <c r="AH583" s="23"/>
      <c r="AI583" s="23"/>
      <c r="AJ583" s="32"/>
      <c r="AK583" s="33"/>
      <c r="AL583" s="26" t="s">
        <v>420</v>
      </c>
    </row>
    <row r="584" spans="1:38" ht="39" customHeight="1" x14ac:dyDescent="0.25">
      <c r="A584" s="237" t="s">
        <v>779</v>
      </c>
      <c r="B584" s="13" t="s">
        <v>684</v>
      </c>
      <c r="C584" s="91" t="s">
        <v>845</v>
      </c>
      <c r="D584" s="12">
        <v>325</v>
      </c>
      <c r="E584" s="13" t="s">
        <v>849</v>
      </c>
      <c r="F584" s="13" t="s">
        <v>850</v>
      </c>
      <c r="G584" s="14">
        <v>0</v>
      </c>
      <c r="H584" s="14" t="s">
        <v>37</v>
      </c>
      <c r="I584" s="14">
        <v>2</v>
      </c>
      <c r="J584" s="16">
        <v>0</v>
      </c>
      <c r="K584" s="19">
        <f t="shared" si="39"/>
        <v>0</v>
      </c>
      <c r="L584" s="9">
        <v>0</v>
      </c>
      <c r="M584" s="9">
        <v>0</v>
      </c>
      <c r="N584" s="9">
        <v>0</v>
      </c>
      <c r="O584" s="18"/>
      <c r="P584" s="9">
        <v>0</v>
      </c>
      <c r="Q584" s="18"/>
      <c r="R584" s="9">
        <v>0</v>
      </c>
      <c r="S584" s="9">
        <v>0</v>
      </c>
      <c r="T584" s="19">
        <f t="shared" si="38"/>
        <v>0</v>
      </c>
      <c r="U584" s="9"/>
      <c r="V584" s="9"/>
      <c r="W584" s="9"/>
      <c r="X584" s="18"/>
      <c r="Y584" s="9"/>
      <c r="Z584" s="18"/>
      <c r="AA584" s="9"/>
      <c r="AB584" s="9"/>
      <c r="AC584" s="20">
        <v>4</v>
      </c>
      <c r="AD584" s="21"/>
      <c r="AE584" s="21"/>
      <c r="AF584" s="22"/>
      <c r="AG584" s="22"/>
      <c r="AH584" s="23"/>
      <c r="AI584" s="23"/>
      <c r="AJ584" s="32"/>
      <c r="AK584" s="33"/>
      <c r="AL584" s="26" t="s">
        <v>420</v>
      </c>
    </row>
    <row r="585" spans="1:38" ht="39" customHeight="1" x14ac:dyDescent="0.25">
      <c r="A585" s="237" t="s">
        <v>779</v>
      </c>
      <c r="B585" s="13" t="s">
        <v>684</v>
      </c>
      <c r="C585" s="91" t="s">
        <v>845</v>
      </c>
      <c r="D585" s="12">
        <v>325</v>
      </c>
      <c r="E585" s="13" t="s">
        <v>849</v>
      </c>
      <c r="F585" s="13" t="s">
        <v>850</v>
      </c>
      <c r="G585" s="14">
        <v>0</v>
      </c>
      <c r="H585" s="14" t="s">
        <v>37</v>
      </c>
      <c r="I585" s="14">
        <v>2</v>
      </c>
      <c r="J585" s="16">
        <v>0</v>
      </c>
      <c r="K585" s="19">
        <f t="shared" si="39"/>
        <v>0</v>
      </c>
      <c r="L585" s="9">
        <v>0</v>
      </c>
      <c r="M585" s="9">
        <v>0</v>
      </c>
      <c r="N585" s="9">
        <v>0</v>
      </c>
      <c r="O585" s="18"/>
      <c r="P585" s="9">
        <v>0</v>
      </c>
      <c r="Q585" s="18"/>
      <c r="R585" s="9">
        <v>0</v>
      </c>
      <c r="S585" s="9">
        <v>0</v>
      </c>
      <c r="T585" s="19">
        <f t="shared" si="38"/>
        <v>0</v>
      </c>
      <c r="U585" s="9"/>
      <c r="V585" s="9"/>
      <c r="W585" s="9"/>
      <c r="X585" s="18"/>
      <c r="Y585" s="9"/>
      <c r="Z585" s="18"/>
      <c r="AA585" s="9"/>
      <c r="AB585" s="9"/>
      <c r="AC585" s="20">
        <v>5</v>
      </c>
      <c r="AD585" s="21"/>
      <c r="AE585" s="21"/>
      <c r="AF585" s="22"/>
      <c r="AG585" s="22"/>
      <c r="AH585" s="23"/>
      <c r="AI585" s="23"/>
      <c r="AJ585" s="32"/>
      <c r="AK585" s="33"/>
      <c r="AL585" s="26" t="s">
        <v>420</v>
      </c>
    </row>
    <row r="586" spans="1:38" ht="39" customHeight="1" x14ac:dyDescent="0.25">
      <c r="A586" s="237" t="s">
        <v>779</v>
      </c>
      <c r="B586" s="13" t="s">
        <v>684</v>
      </c>
      <c r="C586" s="91" t="s">
        <v>845</v>
      </c>
      <c r="D586" s="12">
        <v>325</v>
      </c>
      <c r="E586" s="13" t="s">
        <v>849</v>
      </c>
      <c r="F586" s="13" t="s">
        <v>850</v>
      </c>
      <c r="G586" s="14">
        <v>0</v>
      </c>
      <c r="H586" s="14" t="s">
        <v>37</v>
      </c>
      <c r="I586" s="14">
        <v>2</v>
      </c>
      <c r="J586" s="16">
        <v>0</v>
      </c>
      <c r="K586" s="19">
        <f t="shared" si="39"/>
        <v>0</v>
      </c>
      <c r="L586" s="9">
        <v>0</v>
      </c>
      <c r="M586" s="9">
        <v>0</v>
      </c>
      <c r="N586" s="9">
        <v>0</v>
      </c>
      <c r="O586" s="18"/>
      <c r="P586" s="9">
        <v>0</v>
      </c>
      <c r="Q586" s="18"/>
      <c r="R586" s="9">
        <v>0</v>
      </c>
      <c r="S586" s="9">
        <v>0</v>
      </c>
      <c r="T586" s="19">
        <f t="shared" si="38"/>
        <v>0</v>
      </c>
      <c r="U586" s="9"/>
      <c r="V586" s="9"/>
      <c r="W586" s="9"/>
      <c r="X586" s="18"/>
      <c r="Y586" s="9"/>
      <c r="Z586" s="18"/>
      <c r="AA586" s="9"/>
      <c r="AB586" s="9"/>
      <c r="AC586" s="20">
        <v>6</v>
      </c>
      <c r="AD586" s="21"/>
      <c r="AE586" s="21"/>
      <c r="AF586" s="22"/>
      <c r="AG586" s="22"/>
      <c r="AH586" s="23"/>
      <c r="AI586" s="23"/>
      <c r="AJ586" s="32"/>
      <c r="AK586" s="33"/>
      <c r="AL586" s="26" t="s">
        <v>420</v>
      </c>
    </row>
    <row r="587" spans="1:38" ht="39" customHeight="1" x14ac:dyDescent="0.25">
      <c r="A587" s="237" t="s">
        <v>779</v>
      </c>
      <c r="B587" s="13" t="s">
        <v>684</v>
      </c>
      <c r="C587" s="91" t="s">
        <v>845</v>
      </c>
      <c r="D587" s="12">
        <v>326</v>
      </c>
      <c r="E587" s="13" t="s">
        <v>851</v>
      </c>
      <c r="F587" s="13" t="s">
        <v>852</v>
      </c>
      <c r="G587" s="14">
        <v>4700</v>
      </c>
      <c r="H587" s="14" t="s">
        <v>43</v>
      </c>
      <c r="I587" s="14">
        <v>10000</v>
      </c>
      <c r="J587" s="16">
        <v>10000</v>
      </c>
      <c r="K587" s="19">
        <f t="shared" si="39"/>
        <v>27500000</v>
      </c>
      <c r="L587" s="9">
        <v>27500000</v>
      </c>
      <c r="M587" s="9">
        <v>0</v>
      </c>
      <c r="N587" s="9">
        <v>0</v>
      </c>
      <c r="O587" s="18"/>
      <c r="P587" s="9">
        <v>0</v>
      </c>
      <c r="Q587" s="18"/>
      <c r="R587" s="9">
        <v>0</v>
      </c>
      <c r="S587" s="9">
        <v>0</v>
      </c>
      <c r="T587" s="19">
        <f t="shared" si="38"/>
        <v>23446500</v>
      </c>
      <c r="U587" s="229">
        <v>23446500</v>
      </c>
      <c r="V587" s="229"/>
      <c r="W587" s="229"/>
      <c r="X587" s="229"/>
      <c r="Y587" s="229"/>
      <c r="Z587" s="229"/>
      <c r="AA587" s="229"/>
      <c r="AB587" s="229"/>
      <c r="AC587" s="20">
        <v>1</v>
      </c>
      <c r="AD587" s="21" t="s">
        <v>853</v>
      </c>
      <c r="AE587" s="21" t="s">
        <v>113</v>
      </c>
      <c r="AF587" s="22">
        <v>100</v>
      </c>
      <c r="AG587" s="22">
        <v>50</v>
      </c>
      <c r="AH587" s="23">
        <v>43466</v>
      </c>
      <c r="AI587" s="23">
        <v>43830</v>
      </c>
      <c r="AJ587" s="32">
        <v>24255000</v>
      </c>
      <c r="AK587" s="33">
        <v>23446500</v>
      </c>
      <c r="AL587" s="26" t="s">
        <v>420</v>
      </c>
    </row>
    <row r="588" spans="1:38" ht="39" customHeight="1" x14ac:dyDescent="0.25">
      <c r="A588" s="237" t="s">
        <v>779</v>
      </c>
      <c r="B588" s="13" t="s">
        <v>684</v>
      </c>
      <c r="C588" s="91" t="s">
        <v>845</v>
      </c>
      <c r="D588" s="12">
        <v>326</v>
      </c>
      <c r="E588" s="13" t="s">
        <v>851</v>
      </c>
      <c r="F588" s="13" t="s">
        <v>852</v>
      </c>
      <c r="G588" s="14">
        <v>4700</v>
      </c>
      <c r="H588" s="14" t="s">
        <v>43</v>
      </c>
      <c r="I588" s="14">
        <v>10000</v>
      </c>
      <c r="J588" s="16">
        <v>10000</v>
      </c>
      <c r="K588" s="19">
        <f t="shared" si="39"/>
        <v>0</v>
      </c>
      <c r="L588" s="9">
        <v>0</v>
      </c>
      <c r="M588" s="9">
        <v>0</v>
      </c>
      <c r="N588" s="9">
        <v>0</v>
      </c>
      <c r="O588" s="18"/>
      <c r="P588" s="9">
        <v>0</v>
      </c>
      <c r="Q588" s="18"/>
      <c r="R588" s="9">
        <v>0</v>
      </c>
      <c r="S588" s="9">
        <v>0</v>
      </c>
      <c r="T588" s="19">
        <f t="shared" si="38"/>
        <v>0</v>
      </c>
      <c r="U588" s="9"/>
      <c r="V588" s="9"/>
      <c r="W588" s="9"/>
      <c r="X588" s="18"/>
      <c r="Y588" s="9"/>
      <c r="Z588" s="18"/>
      <c r="AA588" s="9"/>
      <c r="AB588" s="9"/>
      <c r="AC588" s="20">
        <v>2</v>
      </c>
      <c r="AD588" s="21" t="s">
        <v>181</v>
      </c>
      <c r="AE588" s="21"/>
      <c r="AF588" s="22"/>
      <c r="AG588" s="22"/>
      <c r="AH588" s="23"/>
      <c r="AI588" s="23"/>
      <c r="AJ588" s="32">
        <v>3245000</v>
      </c>
      <c r="AK588" s="33"/>
      <c r="AL588" s="26" t="s">
        <v>420</v>
      </c>
    </row>
    <row r="589" spans="1:38" ht="39" customHeight="1" x14ac:dyDescent="0.25">
      <c r="A589" s="237" t="s">
        <v>779</v>
      </c>
      <c r="B589" s="13" t="s">
        <v>684</v>
      </c>
      <c r="C589" s="91" t="s">
        <v>845</v>
      </c>
      <c r="D589" s="12">
        <v>326</v>
      </c>
      <c r="E589" s="13" t="s">
        <v>851</v>
      </c>
      <c r="F589" s="13" t="s">
        <v>852</v>
      </c>
      <c r="G589" s="14">
        <v>4700</v>
      </c>
      <c r="H589" s="14" t="s">
        <v>43</v>
      </c>
      <c r="I589" s="14">
        <v>10000</v>
      </c>
      <c r="J589" s="16">
        <v>10000</v>
      </c>
      <c r="K589" s="19">
        <f t="shared" si="39"/>
        <v>0</v>
      </c>
      <c r="L589" s="9">
        <v>0</v>
      </c>
      <c r="M589" s="9">
        <v>0</v>
      </c>
      <c r="N589" s="9">
        <v>0</v>
      </c>
      <c r="O589" s="18"/>
      <c r="P589" s="9">
        <v>0</v>
      </c>
      <c r="Q589" s="18"/>
      <c r="R589" s="9">
        <v>0</v>
      </c>
      <c r="S589" s="9">
        <v>0</v>
      </c>
      <c r="T589" s="19">
        <f t="shared" si="38"/>
        <v>0</v>
      </c>
      <c r="U589" s="9"/>
      <c r="V589" s="9"/>
      <c r="W589" s="9"/>
      <c r="X589" s="18"/>
      <c r="Y589" s="9"/>
      <c r="Z589" s="18"/>
      <c r="AA589" s="9"/>
      <c r="AB589" s="9"/>
      <c r="AC589" s="20">
        <v>3</v>
      </c>
      <c r="AD589" s="21"/>
      <c r="AE589" s="21"/>
      <c r="AF589" s="22"/>
      <c r="AG589" s="22"/>
      <c r="AH589" s="23"/>
      <c r="AI589" s="23"/>
      <c r="AJ589" s="32"/>
      <c r="AK589" s="33"/>
      <c r="AL589" s="26" t="s">
        <v>420</v>
      </c>
    </row>
    <row r="590" spans="1:38" ht="39" customHeight="1" x14ac:dyDescent="0.25">
      <c r="A590" s="237" t="s">
        <v>779</v>
      </c>
      <c r="B590" s="13" t="s">
        <v>684</v>
      </c>
      <c r="C590" s="91" t="s">
        <v>845</v>
      </c>
      <c r="D590" s="12">
        <v>326</v>
      </c>
      <c r="E590" s="13" t="s">
        <v>851</v>
      </c>
      <c r="F590" s="13" t="s">
        <v>852</v>
      </c>
      <c r="G590" s="14">
        <v>4700</v>
      </c>
      <c r="H590" s="14" t="s">
        <v>43</v>
      </c>
      <c r="I590" s="14">
        <v>10000</v>
      </c>
      <c r="J590" s="16">
        <v>10000</v>
      </c>
      <c r="K590" s="19">
        <f t="shared" si="39"/>
        <v>0</v>
      </c>
      <c r="L590" s="9">
        <v>0</v>
      </c>
      <c r="M590" s="9">
        <v>0</v>
      </c>
      <c r="N590" s="9">
        <v>0</v>
      </c>
      <c r="O590" s="18"/>
      <c r="P590" s="9">
        <v>0</v>
      </c>
      <c r="Q590" s="18"/>
      <c r="R590" s="9">
        <v>0</v>
      </c>
      <c r="S590" s="9">
        <v>0</v>
      </c>
      <c r="T590" s="19">
        <f t="shared" si="38"/>
        <v>0</v>
      </c>
      <c r="U590" s="9"/>
      <c r="V590" s="9"/>
      <c r="W590" s="9"/>
      <c r="X590" s="18"/>
      <c r="Y590" s="9"/>
      <c r="Z590" s="18"/>
      <c r="AA590" s="9"/>
      <c r="AB590" s="9"/>
      <c r="AC590" s="20">
        <v>4</v>
      </c>
      <c r="AD590" s="21"/>
      <c r="AE590" s="21"/>
      <c r="AF590" s="22"/>
      <c r="AG590" s="22"/>
      <c r="AH590" s="23"/>
      <c r="AI590" s="23"/>
      <c r="AJ590" s="32"/>
      <c r="AK590" s="33"/>
      <c r="AL590" s="26" t="s">
        <v>420</v>
      </c>
    </row>
    <row r="591" spans="1:38" ht="39" customHeight="1" x14ac:dyDescent="0.25">
      <c r="A591" s="237" t="s">
        <v>779</v>
      </c>
      <c r="B591" s="13" t="s">
        <v>684</v>
      </c>
      <c r="C591" s="91" t="s">
        <v>845</v>
      </c>
      <c r="D591" s="12">
        <v>326</v>
      </c>
      <c r="E591" s="13" t="s">
        <v>851</v>
      </c>
      <c r="F591" s="13" t="s">
        <v>852</v>
      </c>
      <c r="G591" s="14">
        <v>4700</v>
      </c>
      <c r="H591" s="14" t="s">
        <v>43</v>
      </c>
      <c r="I591" s="14">
        <v>10000</v>
      </c>
      <c r="J591" s="16">
        <v>10000</v>
      </c>
      <c r="K591" s="19">
        <f t="shared" si="39"/>
        <v>0</v>
      </c>
      <c r="L591" s="9">
        <v>0</v>
      </c>
      <c r="M591" s="9">
        <v>0</v>
      </c>
      <c r="N591" s="9">
        <v>0</v>
      </c>
      <c r="O591" s="18"/>
      <c r="P591" s="9">
        <v>0</v>
      </c>
      <c r="Q591" s="18"/>
      <c r="R591" s="9">
        <v>0</v>
      </c>
      <c r="S591" s="9">
        <v>0</v>
      </c>
      <c r="T591" s="19">
        <f t="shared" si="38"/>
        <v>0</v>
      </c>
      <c r="U591" s="9"/>
      <c r="V591" s="9"/>
      <c r="W591" s="9"/>
      <c r="X591" s="18"/>
      <c r="Y591" s="9"/>
      <c r="Z591" s="18"/>
      <c r="AA591" s="9"/>
      <c r="AB591" s="9"/>
      <c r="AC591" s="20">
        <v>5</v>
      </c>
      <c r="AD591" s="21"/>
      <c r="AE591" s="21"/>
      <c r="AF591" s="22"/>
      <c r="AG591" s="22"/>
      <c r="AH591" s="23"/>
      <c r="AI591" s="23"/>
      <c r="AJ591" s="32"/>
      <c r="AK591" s="33"/>
      <c r="AL591" s="26" t="s">
        <v>420</v>
      </c>
    </row>
    <row r="592" spans="1:38" ht="39" customHeight="1" x14ac:dyDescent="0.25">
      <c r="A592" s="237" t="s">
        <v>779</v>
      </c>
      <c r="B592" s="13" t="s">
        <v>684</v>
      </c>
      <c r="C592" s="91" t="s">
        <v>845</v>
      </c>
      <c r="D592" s="12">
        <v>326</v>
      </c>
      <c r="E592" s="13" t="s">
        <v>851</v>
      </c>
      <c r="F592" s="13" t="s">
        <v>852</v>
      </c>
      <c r="G592" s="14">
        <v>4700</v>
      </c>
      <c r="H592" s="14" t="s">
        <v>43</v>
      </c>
      <c r="I592" s="14">
        <v>10000</v>
      </c>
      <c r="J592" s="16">
        <v>10000</v>
      </c>
      <c r="K592" s="19">
        <f t="shared" si="39"/>
        <v>0</v>
      </c>
      <c r="L592" s="9">
        <v>0</v>
      </c>
      <c r="M592" s="9">
        <v>0</v>
      </c>
      <c r="N592" s="9">
        <v>0</v>
      </c>
      <c r="O592" s="18"/>
      <c r="P592" s="9">
        <v>0</v>
      </c>
      <c r="Q592" s="18"/>
      <c r="R592" s="9">
        <v>0</v>
      </c>
      <c r="S592" s="9">
        <v>0</v>
      </c>
      <c r="T592" s="19">
        <f t="shared" si="38"/>
        <v>0</v>
      </c>
      <c r="U592" s="9"/>
      <c r="V592" s="9"/>
      <c r="W592" s="9"/>
      <c r="X592" s="18"/>
      <c r="Y592" s="9"/>
      <c r="Z592" s="18"/>
      <c r="AA592" s="9"/>
      <c r="AB592" s="9"/>
      <c r="AC592" s="20">
        <v>6</v>
      </c>
      <c r="AD592" s="21"/>
      <c r="AE592" s="21"/>
      <c r="AF592" s="22"/>
      <c r="AG592" s="22"/>
      <c r="AH592" s="23"/>
      <c r="AI592" s="23"/>
      <c r="AJ592" s="32"/>
      <c r="AK592" s="33"/>
      <c r="AL592" s="26" t="s">
        <v>420</v>
      </c>
    </row>
    <row r="593" spans="1:38" ht="39" customHeight="1" x14ac:dyDescent="0.25">
      <c r="A593" s="237" t="s">
        <v>779</v>
      </c>
      <c r="B593" s="91" t="s">
        <v>508</v>
      </c>
      <c r="C593" s="91" t="s">
        <v>854</v>
      </c>
      <c r="D593" s="12">
        <v>327</v>
      </c>
      <c r="E593" s="13" t="s">
        <v>855</v>
      </c>
      <c r="F593" s="13" t="s">
        <v>856</v>
      </c>
      <c r="G593" s="14">
        <v>0</v>
      </c>
      <c r="H593" s="14" t="s">
        <v>37</v>
      </c>
      <c r="I593" s="14">
        <v>1</v>
      </c>
      <c r="J593" s="16">
        <v>0</v>
      </c>
      <c r="K593" s="19">
        <f t="shared" si="39"/>
        <v>0</v>
      </c>
      <c r="L593" s="9">
        <v>0</v>
      </c>
      <c r="M593" s="9">
        <v>0</v>
      </c>
      <c r="N593" s="9">
        <v>0</v>
      </c>
      <c r="O593" s="18"/>
      <c r="P593" s="9">
        <v>0</v>
      </c>
      <c r="Q593" s="18"/>
      <c r="R593" s="9">
        <v>0</v>
      </c>
      <c r="S593" s="9">
        <v>0</v>
      </c>
      <c r="T593" s="19">
        <f t="shared" si="38"/>
        <v>0</v>
      </c>
      <c r="U593" s="9"/>
      <c r="V593" s="9"/>
      <c r="W593" s="9"/>
      <c r="X593" s="18"/>
      <c r="Y593" s="9"/>
      <c r="Z593" s="18"/>
      <c r="AA593" s="9"/>
      <c r="AB593" s="9"/>
      <c r="AC593" s="20">
        <v>1</v>
      </c>
      <c r="AD593" s="21"/>
      <c r="AE593" s="21"/>
      <c r="AF593" s="22"/>
      <c r="AG593" s="22"/>
      <c r="AH593" s="23"/>
      <c r="AI593" s="23"/>
      <c r="AJ593" s="32"/>
      <c r="AK593" s="33"/>
      <c r="AL593" s="26" t="s">
        <v>420</v>
      </c>
    </row>
    <row r="594" spans="1:38" ht="39" customHeight="1" x14ac:dyDescent="0.25">
      <c r="A594" s="237" t="s">
        <v>779</v>
      </c>
      <c r="B594" s="91" t="s">
        <v>508</v>
      </c>
      <c r="C594" s="91" t="s">
        <v>854</v>
      </c>
      <c r="D594" s="12">
        <v>327</v>
      </c>
      <c r="E594" s="13" t="s">
        <v>855</v>
      </c>
      <c r="F594" s="13" t="s">
        <v>856</v>
      </c>
      <c r="G594" s="14">
        <v>0</v>
      </c>
      <c r="H594" s="14" t="s">
        <v>37</v>
      </c>
      <c r="I594" s="14">
        <v>1</v>
      </c>
      <c r="J594" s="16">
        <v>0</v>
      </c>
      <c r="K594" s="19">
        <f t="shared" si="39"/>
        <v>0</v>
      </c>
      <c r="L594" s="9">
        <v>0</v>
      </c>
      <c r="M594" s="9">
        <v>0</v>
      </c>
      <c r="N594" s="9">
        <v>0</v>
      </c>
      <c r="O594" s="18"/>
      <c r="P594" s="9">
        <v>0</v>
      </c>
      <c r="Q594" s="18"/>
      <c r="R594" s="9">
        <v>0</v>
      </c>
      <c r="S594" s="9">
        <v>0</v>
      </c>
      <c r="T594" s="19">
        <f t="shared" si="38"/>
        <v>0</v>
      </c>
      <c r="U594" s="9"/>
      <c r="V594" s="9"/>
      <c r="W594" s="9"/>
      <c r="X594" s="18"/>
      <c r="Y594" s="9"/>
      <c r="Z594" s="18"/>
      <c r="AA594" s="9"/>
      <c r="AB594" s="9"/>
      <c r="AC594" s="20">
        <v>2</v>
      </c>
      <c r="AD594" s="21"/>
      <c r="AE594" s="21"/>
      <c r="AF594" s="22"/>
      <c r="AG594" s="22"/>
      <c r="AH594" s="23"/>
      <c r="AI594" s="23"/>
      <c r="AJ594" s="32"/>
      <c r="AK594" s="33"/>
      <c r="AL594" s="26" t="s">
        <v>420</v>
      </c>
    </row>
    <row r="595" spans="1:38" ht="39" customHeight="1" x14ac:dyDescent="0.25">
      <c r="A595" s="237" t="s">
        <v>779</v>
      </c>
      <c r="B595" s="91" t="s">
        <v>508</v>
      </c>
      <c r="C595" s="91" t="s">
        <v>854</v>
      </c>
      <c r="D595" s="12">
        <v>327</v>
      </c>
      <c r="E595" s="13" t="s">
        <v>855</v>
      </c>
      <c r="F595" s="13" t="s">
        <v>856</v>
      </c>
      <c r="G595" s="14">
        <v>0</v>
      </c>
      <c r="H595" s="14" t="s">
        <v>37</v>
      </c>
      <c r="I595" s="14">
        <v>1</v>
      </c>
      <c r="J595" s="16">
        <v>0</v>
      </c>
      <c r="K595" s="19">
        <f t="shared" si="39"/>
        <v>0</v>
      </c>
      <c r="L595" s="9">
        <v>0</v>
      </c>
      <c r="M595" s="9">
        <v>0</v>
      </c>
      <c r="N595" s="9">
        <v>0</v>
      </c>
      <c r="O595" s="18"/>
      <c r="P595" s="9">
        <v>0</v>
      </c>
      <c r="Q595" s="18"/>
      <c r="R595" s="9">
        <v>0</v>
      </c>
      <c r="S595" s="9">
        <v>0</v>
      </c>
      <c r="T595" s="19">
        <f t="shared" si="38"/>
        <v>0</v>
      </c>
      <c r="U595" s="9"/>
      <c r="V595" s="9"/>
      <c r="W595" s="9"/>
      <c r="X595" s="18"/>
      <c r="Y595" s="9"/>
      <c r="Z595" s="18"/>
      <c r="AA595" s="9"/>
      <c r="AB595" s="9"/>
      <c r="AC595" s="20">
        <v>3</v>
      </c>
      <c r="AD595" s="21"/>
      <c r="AE595" s="21"/>
      <c r="AF595" s="22"/>
      <c r="AG595" s="22"/>
      <c r="AH595" s="23"/>
      <c r="AI595" s="23"/>
      <c r="AJ595" s="32"/>
      <c r="AK595" s="33"/>
      <c r="AL595" s="26" t="s">
        <v>420</v>
      </c>
    </row>
    <row r="596" spans="1:38" ht="39" customHeight="1" x14ac:dyDescent="0.25">
      <c r="A596" s="237" t="s">
        <v>779</v>
      </c>
      <c r="B596" s="91" t="s">
        <v>508</v>
      </c>
      <c r="C596" s="91" t="s">
        <v>854</v>
      </c>
      <c r="D596" s="12">
        <v>327</v>
      </c>
      <c r="E596" s="13" t="s">
        <v>855</v>
      </c>
      <c r="F596" s="13" t="s">
        <v>856</v>
      </c>
      <c r="G596" s="14">
        <v>0</v>
      </c>
      <c r="H596" s="14" t="s">
        <v>37</v>
      </c>
      <c r="I596" s="14">
        <v>1</v>
      </c>
      <c r="J596" s="16">
        <v>0</v>
      </c>
      <c r="K596" s="19">
        <f t="shared" si="39"/>
        <v>0</v>
      </c>
      <c r="L596" s="9">
        <v>0</v>
      </c>
      <c r="M596" s="9">
        <v>0</v>
      </c>
      <c r="N596" s="9">
        <v>0</v>
      </c>
      <c r="O596" s="18"/>
      <c r="P596" s="9">
        <v>0</v>
      </c>
      <c r="Q596" s="18"/>
      <c r="R596" s="9">
        <v>0</v>
      </c>
      <c r="S596" s="9">
        <v>0</v>
      </c>
      <c r="T596" s="19">
        <f t="shared" si="38"/>
        <v>0</v>
      </c>
      <c r="U596" s="9"/>
      <c r="V596" s="9"/>
      <c r="W596" s="9"/>
      <c r="X596" s="18"/>
      <c r="Y596" s="9"/>
      <c r="Z596" s="18"/>
      <c r="AA596" s="9"/>
      <c r="AB596" s="9"/>
      <c r="AC596" s="20">
        <v>4</v>
      </c>
      <c r="AD596" s="21"/>
      <c r="AE596" s="21"/>
      <c r="AF596" s="22"/>
      <c r="AG596" s="22"/>
      <c r="AH596" s="23"/>
      <c r="AI596" s="23"/>
      <c r="AJ596" s="32"/>
      <c r="AK596" s="33"/>
      <c r="AL596" s="26" t="s">
        <v>420</v>
      </c>
    </row>
    <row r="597" spans="1:38" ht="39" customHeight="1" x14ac:dyDescent="0.25">
      <c r="A597" s="237" t="s">
        <v>779</v>
      </c>
      <c r="B597" s="91" t="s">
        <v>508</v>
      </c>
      <c r="C597" s="91" t="s">
        <v>854</v>
      </c>
      <c r="D597" s="12">
        <v>327</v>
      </c>
      <c r="E597" s="13" t="s">
        <v>855</v>
      </c>
      <c r="F597" s="13" t="s">
        <v>856</v>
      </c>
      <c r="G597" s="14">
        <v>0</v>
      </c>
      <c r="H597" s="14" t="s">
        <v>37</v>
      </c>
      <c r="I597" s="14">
        <v>1</v>
      </c>
      <c r="J597" s="16">
        <v>0</v>
      </c>
      <c r="K597" s="19">
        <f t="shared" si="39"/>
        <v>0</v>
      </c>
      <c r="L597" s="9">
        <v>0</v>
      </c>
      <c r="M597" s="9">
        <v>0</v>
      </c>
      <c r="N597" s="9">
        <v>0</v>
      </c>
      <c r="O597" s="18"/>
      <c r="P597" s="9">
        <v>0</v>
      </c>
      <c r="Q597" s="18"/>
      <c r="R597" s="9">
        <v>0</v>
      </c>
      <c r="S597" s="9">
        <v>0</v>
      </c>
      <c r="T597" s="19">
        <f t="shared" si="38"/>
        <v>0</v>
      </c>
      <c r="U597" s="9"/>
      <c r="V597" s="9"/>
      <c r="W597" s="9"/>
      <c r="X597" s="18"/>
      <c r="Y597" s="9"/>
      <c r="Z597" s="18"/>
      <c r="AA597" s="9"/>
      <c r="AB597" s="9"/>
      <c r="AC597" s="20">
        <v>5</v>
      </c>
      <c r="AD597" s="21"/>
      <c r="AE597" s="21"/>
      <c r="AF597" s="22"/>
      <c r="AG597" s="22"/>
      <c r="AH597" s="23"/>
      <c r="AI597" s="23"/>
      <c r="AJ597" s="32"/>
      <c r="AK597" s="33"/>
      <c r="AL597" s="26" t="s">
        <v>420</v>
      </c>
    </row>
    <row r="598" spans="1:38" ht="39" customHeight="1" x14ac:dyDescent="0.25">
      <c r="A598" s="237" t="s">
        <v>779</v>
      </c>
      <c r="B598" s="91" t="s">
        <v>508</v>
      </c>
      <c r="C598" s="91" t="s">
        <v>854</v>
      </c>
      <c r="D598" s="12">
        <v>327</v>
      </c>
      <c r="E598" s="13" t="s">
        <v>855</v>
      </c>
      <c r="F598" s="13" t="s">
        <v>856</v>
      </c>
      <c r="G598" s="14">
        <v>0</v>
      </c>
      <c r="H598" s="14" t="s">
        <v>37</v>
      </c>
      <c r="I598" s="14">
        <v>1</v>
      </c>
      <c r="J598" s="16">
        <v>0</v>
      </c>
      <c r="K598" s="19">
        <f t="shared" si="39"/>
        <v>0</v>
      </c>
      <c r="L598" s="9">
        <v>0</v>
      </c>
      <c r="M598" s="9">
        <v>0</v>
      </c>
      <c r="N598" s="9">
        <v>0</v>
      </c>
      <c r="O598" s="18"/>
      <c r="P598" s="9">
        <v>0</v>
      </c>
      <c r="Q598" s="18"/>
      <c r="R598" s="9">
        <v>0</v>
      </c>
      <c r="S598" s="9">
        <v>0</v>
      </c>
      <c r="T598" s="19">
        <f t="shared" si="38"/>
        <v>0</v>
      </c>
      <c r="U598" s="9"/>
      <c r="V598" s="9"/>
      <c r="W598" s="9"/>
      <c r="X598" s="18"/>
      <c r="Y598" s="9"/>
      <c r="Z598" s="18"/>
      <c r="AA598" s="9"/>
      <c r="AB598" s="9"/>
      <c r="AC598" s="20">
        <v>6</v>
      </c>
      <c r="AD598" s="21"/>
      <c r="AE598" s="21"/>
      <c r="AF598" s="22"/>
      <c r="AG598" s="22"/>
      <c r="AH598" s="23"/>
      <c r="AI598" s="23"/>
      <c r="AJ598" s="32"/>
      <c r="AK598" s="33"/>
      <c r="AL598" s="26" t="s">
        <v>420</v>
      </c>
    </row>
    <row r="599" spans="1:38" ht="39" customHeight="1" x14ac:dyDescent="0.25">
      <c r="A599" s="237" t="s">
        <v>779</v>
      </c>
      <c r="B599" s="91" t="s">
        <v>508</v>
      </c>
      <c r="C599" s="91" t="s">
        <v>854</v>
      </c>
      <c r="D599" s="12">
        <v>328</v>
      </c>
      <c r="E599" s="13" t="s">
        <v>857</v>
      </c>
      <c r="F599" s="13" t="s">
        <v>858</v>
      </c>
      <c r="G599" s="14">
        <v>0</v>
      </c>
      <c r="H599" s="14" t="s">
        <v>37</v>
      </c>
      <c r="I599" s="14">
        <v>1</v>
      </c>
      <c r="J599" s="16">
        <v>0.35</v>
      </c>
      <c r="K599" s="19">
        <f t="shared" si="39"/>
        <v>0</v>
      </c>
      <c r="L599" s="9">
        <v>0</v>
      </c>
      <c r="M599" s="9">
        <v>0</v>
      </c>
      <c r="N599" s="9">
        <v>0</v>
      </c>
      <c r="O599" s="18"/>
      <c r="P599" s="9">
        <v>0</v>
      </c>
      <c r="Q599" s="18"/>
      <c r="R599" s="9">
        <v>0</v>
      </c>
      <c r="S599" s="9">
        <v>0</v>
      </c>
      <c r="T599" s="19">
        <f t="shared" si="38"/>
        <v>0</v>
      </c>
      <c r="U599" s="9"/>
      <c r="V599" s="9"/>
      <c r="W599" s="9"/>
      <c r="X599" s="18"/>
      <c r="Y599" s="9"/>
      <c r="Z599" s="18"/>
      <c r="AA599" s="9"/>
      <c r="AB599" s="9"/>
      <c r="AC599" s="20">
        <v>1</v>
      </c>
      <c r="AD599" s="21"/>
      <c r="AE599" s="21"/>
      <c r="AF599" s="22"/>
      <c r="AG599" s="22"/>
      <c r="AH599" s="23"/>
      <c r="AI599" s="23"/>
      <c r="AJ599" s="32"/>
      <c r="AK599" s="33"/>
      <c r="AL599" s="26" t="s">
        <v>420</v>
      </c>
    </row>
    <row r="600" spans="1:38" ht="39" customHeight="1" x14ac:dyDescent="0.25">
      <c r="A600" s="237" t="s">
        <v>779</v>
      </c>
      <c r="B600" s="91" t="s">
        <v>508</v>
      </c>
      <c r="C600" s="91" t="s">
        <v>854</v>
      </c>
      <c r="D600" s="12">
        <v>328</v>
      </c>
      <c r="E600" s="13" t="s">
        <v>857</v>
      </c>
      <c r="F600" s="13" t="s">
        <v>858</v>
      </c>
      <c r="G600" s="14">
        <v>0</v>
      </c>
      <c r="H600" s="14" t="s">
        <v>37</v>
      </c>
      <c r="I600" s="14">
        <v>1</v>
      </c>
      <c r="J600" s="16">
        <v>0.35</v>
      </c>
      <c r="K600" s="19">
        <f t="shared" si="39"/>
        <v>0</v>
      </c>
      <c r="L600" s="9">
        <v>0</v>
      </c>
      <c r="M600" s="9">
        <v>0</v>
      </c>
      <c r="N600" s="9">
        <v>0</v>
      </c>
      <c r="O600" s="18"/>
      <c r="P600" s="9">
        <v>0</v>
      </c>
      <c r="Q600" s="18"/>
      <c r="R600" s="9">
        <v>0</v>
      </c>
      <c r="S600" s="9">
        <v>0</v>
      </c>
      <c r="T600" s="19">
        <f t="shared" si="38"/>
        <v>0</v>
      </c>
      <c r="U600" s="9"/>
      <c r="V600" s="9"/>
      <c r="W600" s="9"/>
      <c r="X600" s="18"/>
      <c r="Y600" s="9"/>
      <c r="Z600" s="18"/>
      <c r="AA600" s="9"/>
      <c r="AB600" s="9"/>
      <c r="AC600" s="20">
        <v>2</v>
      </c>
      <c r="AD600" s="21"/>
      <c r="AE600" s="21"/>
      <c r="AF600" s="22"/>
      <c r="AG600" s="22"/>
      <c r="AH600" s="23"/>
      <c r="AI600" s="23"/>
      <c r="AJ600" s="32"/>
      <c r="AK600" s="33"/>
      <c r="AL600" s="26" t="s">
        <v>420</v>
      </c>
    </row>
    <row r="601" spans="1:38" ht="39" customHeight="1" x14ac:dyDescent="0.25">
      <c r="A601" s="237" t="s">
        <v>779</v>
      </c>
      <c r="B601" s="91" t="s">
        <v>508</v>
      </c>
      <c r="C601" s="91" t="s">
        <v>854</v>
      </c>
      <c r="D601" s="12">
        <v>328</v>
      </c>
      <c r="E601" s="13" t="s">
        <v>857</v>
      </c>
      <c r="F601" s="13" t="s">
        <v>858</v>
      </c>
      <c r="G601" s="14">
        <v>0</v>
      </c>
      <c r="H601" s="14" t="s">
        <v>37</v>
      </c>
      <c r="I601" s="14">
        <v>1</v>
      </c>
      <c r="J601" s="16">
        <v>0.35</v>
      </c>
      <c r="K601" s="19">
        <f t="shared" si="39"/>
        <v>0</v>
      </c>
      <c r="L601" s="9">
        <v>0</v>
      </c>
      <c r="M601" s="9">
        <v>0</v>
      </c>
      <c r="N601" s="9">
        <v>0</v>
      </c>
      <c r="O601" s="18"/>
      <c r="P601" s="9">
        <v>0</v>
      </c>
      <c r="Q601" s="18"/>
      <c r="R601" s="9">
        <v>0</v>
      </c>
      <c r="S601" s="9">
        <v>0</v>
      </c>
      <c r="T601" s="19">
        <f t="shared" si="38"/>
        <v>0</v>
      </c>
      <c r="U601" s="9"/>
      <c r="V601" s="9"/>
      <c r="W601" s="9"/>
      <c r="X601" s="18"/>
      <c r="Y601" s="9"/>
      <c r="Z601" s="18"/>
      <c r="AA601" s="9"/>
      <c r="AB601" s="9"/>
      <c r="AC601" s="20">
        <v>3</v>
      </c>
      <c r="AD601" s="21"/>
      <c r="AE601" s="21"/>
      <c r="AF601" s="22"/>
      <c r="AG601" s="22"/>
      <c r="AH601" s="23"/>
      <c r="AI601" s="23"/>
      <c r="AJ601" s="32"/>
      <c r="AK601" s="33"/>
      <c r="AL601" s="26" t="s">
        <v>420</v>
      </c>
    </row>
    <row r="602" spans="1:38" ht="39" customHeight="1" x14ac:dyDescent="0.25">
      <c r="A602" s="237" t="s">
        <v>779</v>
      </c>
      <c r="B602" s="91" t="s">
        <v>508</v>
      </c>
      <c r="C602" s="91" t="s">
        <v>854</v>
      </c>
      <c r="D602" s="12">
        <v>328</v>
      </c>
      <c r="E602" s="13" t="s">
        <v>857</v>
      </c>
      <c r="F602" s="13" t="s">
        <v>858</v>
      </c>
      <c r="G602" s="14">
        <v>0</v>
      </c>
      <c r="H602" s="14" t="s">
        <v>37</v>
      </c>
      <c r="I602" s="14">
        <v>1</v>
      </c>
      <c r="J602" s="16">
        <v>0.35</v>
      </c>
      <c r="K602" s="19">
        <f t="shared" si="39"/>
        <v>0</v>
      </c>
      <c r="L602" s="9">
        <v>0</v>
      </c>
      <c r="M602" s="9">
        <v>0</v>
      </c>
      <c r="N602" s="9">
        <v>0</v>
      </c>
      <c r="O602" s="18"/>
      <c r="P602" s="9">
        <v>0</v>
      </c>
      <c r="Q602" s="18"/>
      <c r="R602" s="9">
        <v>0</v>
      </c>
      <c r="S602" s="9">
        <v>0</v>
      </c>
      <c r="T602" s="19">
        <f t="shared" si="38"/>
        <v>0</v>
      </c>
      <c r="U602" s="9"/>
      <c r="V602" s="9"/>
      <c r="W602" s="9"/>
      <c r="X602" s="18"/>
      <c r="Y602" s="9"/>
      <c r="Z602" s="18"/>
      <c r="AA602" s="9"/>
      <c r="AB602" s="9"/>
      <c r="AC602" s="20">
        <v>4</v>
      </c>
      <c r="AD602" s="21"/>
      <c r="AE602" s="21"/>
      <c r="AF602" s="22"/>
      <c r="AG602" s="22"/>
      <c r="AH602" s="23"/>
      <c r="AI602" s="23"/>
      <c r="AJ602" s="32"/>
      <c r="AK602" s="33"/>
      <c r="AL602" s="26" t="s">
        <v>420</v>
      </c>
    </row>
    <row r="603" spans="1:38" ht="39" customHeight="1" x14ac:dyDescent="0.25">
      <c r="A603" s="237" t="s">
        <v>779</v>
      </c>
      <c r="B603" s="91" t="s">
        <v>508</v>
      </c>
      <c r="C603" s="91" t="s">
        <v>854</v>
      </c>
      <c r="D603" s="12">
        <v>328</v>
      </c>
      <c r="E603" s="13" t="s">
        <v>857</v>
      </c>
      <c r="F603" s="13" t="s">
        <v>858</v>
      </c>
      <c r="G603" s="14">
        <v>0</v>
      </c>
      <c r="H603" s="14" t="s">
        <v>37</v>
      </c>
      <c r="I603" s="14">
        <v>1</v>
      </c>
      <c r="J603" s="16">
        <v>0.35</v>
      </c>
      <c r="K603" s="19">
        <f t="shared" si="39"/>
        <v>0</v>
      </c>
      <c r="L603" s="9">
        <v>0</v>
      </c>
      <c r="M603" s="9">
        <v>0</v>
      </c>
      <c r="N603" s="9">
        <v>0</v>
      </c>
      <c r="O603" s="18"/>
      <c r="P603" s="9">
        <v>0</v>
      </c>
      <c r="Q603" s="18"/>
      <c r="R603" s="9">
        <v>0</v>
      </c>
      <c r="S603" s="9">
        <v>0</v>
      </c>
      <c r="T603" s="19">
        <f t="shared" si="38"/>
        <v>0</v>
      </c>
      <c r="U603" s="9"/>
      <c r="V603" s="9"/>
      <c r="W603" s="9"/>
      <c r="X603" s="18"/>
      <c r="Y603" s="9"/>
      <c r="Z603" s="18"/>
      <c r="AA603" s="9"/>
      <c r="AB603" s="9"/>
      <c r="AC603" s="20">
        <v>5</v>
      </c>
      <c r="AD603" s="21"/>
      <c r="AE603" s="21"/>
      <c r="AF603" s="22"/>
      <c r="AG603" s="22"/>
      <c r="AH603" s="23"/>
      <c r="AI603" s="23"/>
      <c r="AJ603" s="32"/>
      <c r="AK603" s="33"/>
      <c r="AL603" s="26" t="s">
        <v>420</v>
      </c>
    </row>
    <row r="604" spans="1:38" ht="39" customHeight="1" x14ac:dyDescent="0.25">
      <c r="A604" s="237" t="s">
        <v>779</v>
      </c>
      <c r="B604" s="91" t="s">
        <v>508</v>
      </c>
      <c r="C604" s="91" t="s">
        <v>854</v>
      </c>
      <c r="D604" s="12">
        <v>328</v>
      </c>
      <c r="E604" s="13" t="s">
        <v>857</v>
      </c>
      <c r="F604" s="13" t="s">
        <v>858</v>
      </c>
      <c r="G604" s="14">
        <v>0</v>
      </c>
      <c r="H604" s="14" t="s">
        <v>37</v>
      </c>
      <c r="I604" s="14">
        <v>1</v>
      </c>
      <c r="J604" s="16">
        <v>0.35</v>
      </c>
      <c r="K604" s="19">
        <f t="shared" si="39"/>
        <v>0</v>
      </c>
      <c r="L604" s="9">
        <v>0</v>
      </c>
      <c r="M604" s="9">
        <v>0</v>
      </c>
      <c r="N604" s="9">
        <v>0</v>
      </c>
      <c r="O604" s="18"/>
      <c r="P604" s="9">
        <v>0</v>
      </c>
      <c r="Q604" s="18"/>
      <c r="R604" s="9">
        <v>0</v>
      </c>
      <c r="S604" s="9">
        <v>0</v>
      </c>
      <c r="T604" s="19">
        <f t="shared" si="38"/>
        <v>0</v>
      </c>
      <c r="U604" s="9"/>
      <c r="V604" s="9"/>
      <c r="W604" s="9"/>
      <c r="X604" s="18"/>
      <c r="Y604" s="9"/>
      <c r="Z604" s="18"/>
      <c r="AA604" s="9"/>
      <c r="AB604" s="9"/>
      <c r="AC604" s="20">
        <v>6</v>
      </c>
      <c r="AD604" s="21"/>
      <c r="AE604" s="21"/>
      <c r="AF604" s="22"/>
      <c r="AG604" s="22"/>
      <c r="AH604" s="23"/>
      <c r="AI604" s="23"/>
      <c r="AJ604" s="32"/>
      <c r="AK604" s="33"/>
      <c r="AL604" s="26" t="s">
        <v>420</v>
      </c>
    </row>
    <row r="605" spans="1:38" ht="39" customHeight="1" x14ac:dyDescent="0.25">
      <c r="A605" s="237" t="s">
        <v>779</v>
      </c>
      <c r="B605" s="91" t="s">
        <v>508</v>
      </c>
      <c r="C605" s="91" t="s">
        <v>854</v>
      </c>
      <c r="D605" s="12">
        <v>329</v>
      </c>
      <c r="E605" s="13" t="s">
        <v>859</v>
      </c>
      <c r="F605" s="13" t="s">
        <v>860</v>
      </c>
      <c r="G605" s="14">
        <v>0</v>
      </c>
      <c r="H605" s="14" t="s">
        <v>37</v>
      </c>
      <c r="I605" s="14">
        <v>1</v>
      </c>
      <c r="J605" s="16">
        <v>0.25</v>
      </c>
      <c r="K605" s="19">
        <f t="shared" si="39"/>
        <v>23000000</v>
      </c>
      <c r="L605" s="9">
        <v>23000000</v>
      </c>
      <c r="M605" s="9">
        <v>0</v>
      </c>
      <c r="N605" s="9">
        <v>0</v>
      </c>
      <c r="O605" s="18"/>
      <c r="P605" s="9">
        <v>0</v>
      </c>
      <c r="Q605" s="18"/>
      <c r="R605" s="9">
        <v>0</v>
      </c>
      <c r="S605" s="9">
        <v>0</v>
      </c>
      <c r="T605" s="19">
        <f t="shared" si="38"/>
        <v>22014666</v>
      </c>
      <c r="U605" s="229">
        <v>22014666</v>
      </c>
      <c r="V605" s="229"/>
      <c r="W605" s="229"/>
      <c r="X605" s="229"/>
      <c r="Y605" s="229"/>
      <c r="Z605" s="229"/>
      <c r="AA605" s="229"/>
      <c r="AB605" s="229"/>
      <c r="AC605" s="20">
        <v>1</v>
      </c>
      <c r="AD605" s="21" t="s">
        <v>861</v>
      </c>
      <c r="AE605" s="21" t="s">
        <v>113</v>
      </c>
      <c r="AF605" s="22">
        <v>100</v>
      </c>
      <c r="AG605" s="22">
        <v>50</v>
      </c>
      <c r="AH605" s="23">
        <v>43466</v>
      </c>
      <c r="AI605" s="23">
        <v>43830</v>
      </c>
      <c r="AJ605" s="32">
        <v>22990000</v>
      </c>
      <c r="AK605" s="33">
        <v>22014666</v>
      </c>
      <c r="AL605" s="26" t="s">
        <v>420</v>
      </c>
    </row>
    <row r="606" spans="1:38" ht="39" customHeight="1" x14ac:dyDescent="0.25">
      <c r="A606" s="237" t="s">
        <v>779</v>
      </c>
      <c r="B606" s="91" t="s">
        <v>508</v>
      </c>
      <c r="C606" s="91" t="s">
        <v>854</v>
      </c>
      <c r="D606" s="12">
        <v>329</v>
      </c>
      <c r="E606" s="13" t="s">
        <v>859</v>
      </c>
      <c r="F606" s="13" t="s">
        <v>860</v>
      </c>
      <c r="G606" s="14">
        <v>0</v>
      </c>
      <c r="H606" s="14" t="s">
        <v>37</v>
      </c>
      <c r="I606" s="14">
        <v>1</v>
      </c>
      <c r="J606" s="16">
        <v>0.25</v>
      </c>
      <c r="K606" s="19">
        <f t="shared" si="39"/>
        <v>0</v>
      </c>
      <c r="L606" s="9">
        <v>0</v>
      </c>
      <c r="M606" s="9">
        <v>0</v>
      </c>
      <c r="N606" s="9">
        <v>0</v>
      </c>
      <c r="O606" s="18"/>
      <c r="P606" s="9">
        <v>0</v>
      </c>
      <c r="Q606" s="18"/>
      <c r="R606" s="9">
        <v>0</v>
      </c>
      <c r="S606" s="9">
        <v>0</v>
      </c>
      <c r="T606" s="19">
        <f t="shared" si="38"/>
        <v>0</v>
      </c>
      <c r="U606" s="9"/>
      <c r="V606" s="9"/>
      <c r="W606" s="9"/>
      <c r="X606" s="18"/>
      <c r="Y606" s="9"/>
      <c r="Z606" s="18"/>
      <c r="AA606" s="9"/>
      <c r="AB606" s="9"/>
      <c r="AC606" s="20">
        <v>2</v>
      </c>
      <c r="AD606" s="21" t="s">
        <v>181</v>
      </c>
      <c r="AE606" s="21"/>
      <c r="AF606" s="22"/>
      <c r="AG606" s="22"/>
      <c r="AH606" s="23"/>
      <c r="AI606" s="23"/>
      <c r="AJ606" s="32">
        <v>10000</v>
      </c>
      <c r="AK606" s="33"/>
      <c r="AL606" s="26" t="s">
        <v>420</v>
      </c>
    </row>
    <row r="607" spans="1:38" ht="39" customHeight="1" x14ac:dyDescent="0.25">
      <c r="A607" s="237" t="s">
        <v>779</v>
      </c>
      <c r="B607" s="91" t="s">
        <v>508</v>
      </c>
      <c r="C607" s="91" t="s">
        <v>854</v>
      </c>
      <c r="D607" s="12">
        <v>329</v>
      </c>
      <c r="E607" s="13" t="s">
        <v>859</v>
      </c>
      <c r="F607" s="13" t="s">
        <v>860</v>
      </c>
      <c r="G607" s="14">
        <v>0</v>
      </c>
      <c r="H607" s="14" t="s">
        <v>37</v>
      </c>
      <c r="I607" s="14">
        <v>1</v>
      </c>
      <c r="J607" s="16">
        <v>0.25</v>
      </c>
      <c r="K607" s="19">
        <f t="shared" si="39"/>
        <v>0</v>
      </c>
      <c r="L607" s="9">
        <v>0</v>
      </c>
      <c r="M607" s="9">
        <v>0</v>
      </c>
      <c r="N607" s="9">
        <v>0</v>
      </c>
      <c r="O607" s="18"/>
      <c r="P607" s="9">
        <v>0</v>
      </c>
      <c r="Q607" s="18"/>
      <c r="R607" s="9">
        <v>0</v>
      </c>
      <c r="S607" s="9">
        <v>0</v>
      </c>
      <c r="T607" s="19">
        <f t="shared" si="38"/>
        <v>0</v>
      </c>
      <c r="U607" s="9"/>
      <c r="V607" s="9"/>
      <c r="W607" s="9"/>
      <c r="X607" s="18"/>
      <c r="Y607" s="9"/>
      <c r="Z607" s="18"/>
      <c r="AA607" s="9"/>
      <c r="AB607" s="9"/>
      <c r="AC607" s="20">
        <v>3</v>
      </c>
      <c r="AD607" s="21"/>
      <c r="AE607" s="21"/>
      <c r="AF607" s="22"/>
      <c r="AG607" s="22"/>
      <c r="AH607" s="23"/>
      <c r="AI607" s="23"/>
      <c r="AJ607" s="32"/>
      <c r="AK607" s="33"/>
      <c r="AL607" s="26" t="s">
        <v>420</v>
      </c>
    </row>
    <row r="608" spans="1:38" ht="39" customHeight="1" x14ac:dyDescent="0.25">
      <c r="A608" s="237" t="s">
        <v>779</v>
      </c>
      <c r="B608" s="91" t="s">
        <v>508</v>
      </c>
      <c r="C608" s="91" t="s">
        <v>854</v>
      </c>
      <c r="D608" s="12">
        <v>329</v>
      </c>
      <c r="E608" s="13" t="s">
        <v>859</v>
      </c>
      <c r="F608" s="13" t="s">
        <v>860</v>
      </c>
      <c r="G608" s="14">
        <v>0</v>
      </c>
      <c r="H608" s="14" t="s">
        <v>37</v>
      </c>
      <c r="I608" s="14">
        <v>1</v>
      </c>
      <c r="J608" s="16">
        <v>0.25</v>
      </c>
      <c r="K608" s="19">
        <f t="shared" si="39"/>
        <v>0</v>
      </c>
      <c r="L608" s="9">
        <v>0</v>
      </c>
      <c r="M608" s="9">
        <v>0</v>
      </c>
      <c r="N608" s="9">
        <v>0</v>
      </c>
      <c r="O608" s="18"/>
      <c r="P608" s="9">
        <v>0</v>
      </c>
      <c r="Q608" s="18"/>
      <c r="R608" s="9">
        <v>0</v>
      </c>
      <c r="S608" s="9">
        <v>0</v>
      </c>
      <c r="T608" s="19">
        <f t="shared" si="38"/>
        <v>0</v>
      </c>
      <c r="U608" s="9"/>
      <c r="V608" s="9"/>
      <c r="W608" s="9"/>
      <c r="X608" s="18"/>
      <c r="Y608" s="9"/>
      <c r="Z608" s="18"/>
      <c r="AA608" s="9"/>
      <c r="AB608" s="9"/>
      <c r="AC608" s="20">
        <v>4</v>
      </c>
      <c r="AD608" s="21"/>
      <c r="AE608" s="21"/>
      <c r="AF608" s="22"/>
      <c r="AG608" s="22"/>
      <c r="AH608" s="23"/>
      <c r="AI608" s="23"/>
      <c r="AJ608" s="32"/>
      <c r="AK608" s="33"/>
      <c r="AL608" s="26" t="s">
        <v>420</v>
      </c>
    </row>
    <row r="609" spans="1:38" ht="39" customHeight="1" x14ac:dyDescent="0.25">
      <c r="A609" s="237" t="s">
        <v>779</v>
      </c>
      <c r="B609" s="91" t="s">
        <v>508</v>
      </c>
      <c r="C609" s="91" t="s">
        <v>854</v>
      </c>
      <c r="D609" s="12">
        <v>329</v>
      </c>
      <c r="E609" s="13" t="s">
        <v>859</v>
      </c>
      <c r="F609" s="13" t="s">
        <v>860</v>
      </c>
      <c r="G609" s="14">
        <v>0</v>
      </c>
      <c r="H609" s="14" t="s">
        <v>37</v>
      </c>
      <c r="I609" s="14">
        <v>1</v>
      </c>
      <c r="J609" s="16">
        <v>0.25</v>
      </c>
      <c r="K609" s="19">
        <f t="shared" si="39"/>
        <v>0</v>
      </c>
      <c r="L609" s="9">
        <v>0</v>
      </c>
      <c r="M609" s="9">
        <v>0</v>
      </c>
      <c r="N609" s="9">
        <v>0</v>
      </c>
      <c r="O609" s="18"/>
      <c r="P609" s="9">
        <v>0</v>
      </c>
      <c r="Q609" s="18"/>
      <c r="R609" s="9">
        <v>0</v>
      </c>
      <c r="S609" s="9">
        <v>0</v>
      </c>
      <c r="T609" s="19">
        <f t="shared" si="38"/>
        <v>0</v>
      </c>
      <c r="U609" s="9"/>
      <c r="V609" s="9"/>
      <c r="W609" s="9"/>
      <c r="X609" s="18"/>
      <c r="Y609" s="9"/>
      <c r="Z609" s="18"/>
      <c r="AA609" s="9"/>
      <c r="AB609" s="9"/>
      <c r="AC609" s="20">
        <v>5</v>
      </c>
      <c r="AD609" s="21"/>
      <c r="AE609" s="21"/>
      <c r="AF609" s="22"/>
      <c r="AG609" s="22"/>
      <c r="AH609" s="23"/>
      <c r="AI609" s="23"/>
      <c r="AJ609" s="32"/>
      <c r="AK609" s="33"/>
      <c r="AL609" s="26" t="s">
        <v>420</v>
      </c>
    </row>
    <row r="610" spans="1:38" ht="39" customHeight="1" x14ac:dyDescent="0.25">
      <c r="A610" s="237" t="s">
        <v>779</v>
      </c>
      <c r="B610" s="91" t="s">
        <v>508</v>
      </c>
      <c r="C610" s="91" t="s">
        <v>854</v>
      </c>
      <c r="D610" s="12">
        <v>329</v>
      </c>
      <c r="E610" s="13" t="s">
        <v>859</v>
      </c>
      <c r="F610" s="13" t="s">
        <v>860</v>
      </c>
      <c r="G610" s="14">
        <v>0</v>
      </c>
      <c r="H610" s="14" t="s">
        <v>37</v>
      </c>
      <c r="I610" s="14">
        <v>1</v>
      </c>
      <c r="J610" s="16">
        <v>0.25</v>
      </c>
      <c r="K610" s="19">
        <f t="shared" si="39"/>
        <v>0</v>
      </c>
      <c r="L610" s="9">
        <v>0</v>
      </c>
      <c r="M610" s="9">
        <v>0</v>
      </c>
      <c r="N610" s="9">
        <v>0</v>
      </c>
      <c r="O610" s="18"/>
      <c r="P610" s="9">
        <v>0</v>
      </c>
      <c r="Q610" s="18"/>
      <c r="R610" s="9">
        <v>0</v>
      </c>
      <c r="S610" s="9">
        <v>0</v>
      </c>
      <c r="T610" s="19">
        <f t="shared" si="38"/>
        <v>0</v>
      </c>
      <c r="U610" s="9"/>
      <c r="V610" s="9"/>
      <c r="W610" s="9"/>
      <c r="X610" s="18"/>
      <c r="Y610" s="9"/>
      <c r="Z610" s="18"/>
      <c r="AA610" s="9"/>
      <c r="AB610" s="9"/>
      <c r="AC610" s="20">
        <v>6</v>
      </c>
      <c r="AD610" s="21"/>
      <c r="AE610" s="21"/>
      <c r="AF610" s="22"/>
      <c r="AG610" s="22"/>
      <c r="AH610" s="23"/>
      <c r="AI610" s="23"/>
      <c r="AJ610" s="32"/>
      <c r="AK610" s="33"/>
      <c r="AL610" s="26" t="s">
        <v>420</v>
      </c>
    </row>
    <row r="611" spans="1:38" ht="39" customHeight="1" x14ac:dyDescent="0.25">
      <c r="A611" s="237" t="s">
        <v>779</v>
      </c>
      <c r="B611" s="91" t="s">
        <v>508</v>
      </c>
      <c r="C611" s="91" t="s">
        <v>854</v>
      </c>
      <c r="D611" s="12">
        <v>330</v>
      </c>
      <c r="E611" s="164" t="s">
        <v>862</v>
      </c>
      <c r="F611" s="13" t="s">
        <v>863</v>
      </c>
      <c r="G611" s="14">
        <v>0</v>
      </c>
      <c r="H611" s="14" t="s">
        <v>43</v>
      </c>
      <c r="I611" s="14">
        <v>32</v>
      </c>
      <c r="J611" s="16">
        <v>32</v>
      </c>
      <c r="K611" s="19">
        <f t="shared" si="39"/>
        <v>75000000</v>
      </c>
      <c r="L611" s="9">
        <v>75000000</v>
      </c>
      <c r="M611" s="9">
        <v>0</v>
      </c>
      <c r="N611" s="9">
        <v>0</v>
      </c>
      <c r="O611" s="18"/>
      <c r="P611" s="9">
        <v>0</v>
      </c>
      <c r="Q611" s="18"/>
      <c r="R611" s="9">
        <v>0</v>
      </c>
      <c r="S611" s="9">
        <v>0</v>
      </c>
      <c r="T611" s="19">
        <f t="shared" si="38"/>
        <v>75000000</v>
      </c>
      <c r="U611" s="9">
        <v>75000000</v>
      </c>
      <c r="V611" s="229"/>
      <c r="W611" s="229"/>
      <c r="X611" s="229"/>
      <c r="Y611" s="229"/>
      <c r="Z611" s="229"/>
      <c r="AA611" s="229"/>
      <c r="AB611" s="229"/>
      <c r="AC611" s="20">
        <v>1</v>
      </c>
      <c r="AD611" s="21" t="s">
        <v>864</v>
      </c>
      <c r="AE611" s="21" t="s">
        <v>113</v>
      </c>
      <c r="AF611" s="22">
        <v>100</v>
      </c>
      <c r="AG611" s="22">
        <v>50</v>
      </c>
      <c r="AH611" s="23">
        <v>43466</v>
      </c>
      <c r="AI611" s="23">
        <v>43830</v>
      </c>
      <c r="AJ611" s="32">
        <v>27000000</v>
      </c>
      <c r="AK611" s="33">
        <v>27000000</v>
      </c>
      <c r="AL611" s="26" t="s">
        <v>420</v>
      </c>
    </row>
    <row r="612" spans="1:38" ht="39" customHeight="1" x14ac:dyDescent="0.25">
      <c r="A612" s="237" t="s">
        <v>779</v>
      </c>
      <c r="B612" s="91" t="s">
        <v>508</v>
      </c>
      <c r="C612" s="91" t="s">
        <v>854</v>
      </c>
      <c r="D612" s="12">
        <v>330</v>
      </c>
      <c r="E612" s="13" t="s">
        <v>862</v>
      </c>
      <c r="F612" s="13" t="s">
        <v>863</v>
      </c>
      <c r="G612" s="14">
        <v>0</v>
      </c>
      <c r="H612" s="14" t="s">
        <v>43</v>
      </c>
      <c r="I612" s="14">
        <v>32</v>
      </c>
      <c r="J612" s="16">
        <v>32</v>
      </c>
      <c r="K612" s="19">
        <f t="shared" si="39"/>
        <v>0</v>
      </c>
      <c r="L612" s="9">
        <v>0</v>
      </c>
      <c r="M612" s="9">
        <v>0</v>
      </c>
      <c r="N612" s="9">
        <v>0</v>
      </c>
      <c r="O612" s="18"/>
      <c r="P612" s="9">
        <v>0</v>
      </c>
      <c r="Q612" s="18"/>
      <c r="R612" s="9">
        <v>0</v>
      </c>
      <c r="S612" s="9">
        <v>0</v>
      </c>
      <c r="T612" s="19">
        <f t="shared" si="38"/>
        <v>0</v>
      </c>
      <c r="U612" s="9"/>
      <c r="V612" s="9"/>
      <c r="W612" s="9"/>
      <c r="X612" s="18"/>
      <c r="Y612" s="9"/>
      <c r="Z612" s="18"/>
      <c r="AA612" s="9"/>
      <c r="AB612" s="9"/>
      <c r="AC612" s="20">
        <v>2</v>
      </c>
      <c r="AD612" s="21" t="s">
        <v>865</v>
      </c>
      <c r="AE612" s="21" t="s">
        <v>113</v>
      </c>
      <c r="AF612" s="22">
        <v>100</v>
      </c>
      <c r="AG612" s="22">
        <v>50</v>
      </c>
      <c r="AH612" s="23">
        <v>43466</v>
      </c>
      <c r="AI612" s="23">
        <v>43830</v>
      </c>
      <c r="AJ612" s="32">
        <v>18000000</v>
      </c>
      <c r="AK612" s="33">
        <v>18000000</v>
      </c>
      <c r="AL612" s="26" t="s">
        <v>420</v>
      </c>
    </row>
    <row r="613" spans="1:38" ht="39" customHeight="1" x14ac:dyDescent="0.25">
      <c r="A613" s="237" t="s">
        <v>779</v>
      </c>
      <c r="B613" s="91" t="s">
        <v>508</v>
      </c>
      <c r="C613" s="91" t="s">
        <v>854</v>
      </c>
      <c r="D613" s="12">
        <v>330</v>
      </c>
      <c r="E613" s="13" t="s">
        <v>862</v>
      </c>
      <c r="F613" s="13" t="s">
        <v>863</v>
      </c>
      <c r="G613" s="14">
        <v>0</v>
      </c>
      <c r="H613" s="14" t="s">
        <v>43</v>
      </c>
      <c r="I613" s="14">
        <v>32</v>
      </c>
      <c r="J613" s="16">
        <v>32</v>
      </c>
      <c r="K613" s="19">
        <f t="shared" si="39"/>
        <v>0</v>
      </c>
      <c r="L613" s="9">
        <v>0</v>
      </c>
      <c r="M613" s="9">
        <v>0</v>
      </c>
      <c r="N613" s="9">
        <v>0</v>
      </c>
      <c r="O613" s="18"/>
      <c r="P613" s="9">
        <v>0</v>
      </c>
      <c r="Q613" s="18"/>
      <c r="R613" s="9">
        <v>0</v>
      </c>
      <c r="S613" s="9">
        <v>0</v>
      </c>
      <c r="T613" s="19">
        <f t="shared" si="38"/>
        <v>0</v>
      </c>
      <c r="U613" s="9"/>
      <c r="V613" s="9"/>
      <c r="W613" s="9"/>
      <c r="X613" s="18"/>
      <c r="Y613" s="9"/>
      <c r="Z613" s="18"/>
      <c r="AA613" s="9"/>
      <c r="AB613" s="9"/>
      <c r="AC613" s="20">
        <v>3</v>
      </c>
      <c r="AD613" s="21" t="s">
        <v>866</v>
      </c>
      <c r="AE613" s="21" t="s">
        <v>113</v>
      </c>
      <c r="AF613" s="22">
        <v>100</v>
      </c>
      <c r="AG613" s="22">
        <v>50</v>
      </c>
      <c r="AH613" s="23">
        <v>43586</v>
      </c>
      <c r="AI613" s="23">
        <v>43830</v>
      </c>
      <c r="AJ613" s="32">
        <v>30000000</v>
      </c>
      <c r="AK613" s="33">
        <v>30000000</v>
      </c>
      <c r="AL613" s="26" t="s">
        <v>420</v>
      </c>
    </row>
    <row r="614" spans="1:38" ht="39" customHeight="1" x14ac:dyDescent="0.25">
      <c r="A614" s="237" t="s">
        <v>779</v>
      </c>
      <c r="B614" s="91" t="s">
        <v>508</v>
      </c>
      <c r="C614" s="91" t="s">
        <v>854</v>
      </c>
      <c r="D614" s="12">
        <v>330</v>
      </c>
      <c r="E614" s="13" t="s">
        <v>862</v>
      </c>
      <c r="F614" s="13" t="s">
        <v>863</v>
      </c>
      <c r="G614" s="14">
        <v>0</v>
      </c>
      <c r="H614" s="14" t="s">
        <v>43</v>
      </c>
      <c r="I614" s="14">
        <v>32</v>
      </c>
      <c r="J614" s="16">
        <v>32</v>
      </c>
      <c r="K614" s="19">
        <f t="shared" si="39"/>
        <v>0</v>
      </c>
      <c r="L614" s="9">
        <v>0</v>
      </c>
      <c r="M614" s="9">
        <v>0</v>
      </c>
      <c r="N614" s="9">
        <v>0</v>
      </c>
      <c r="O614" s="18"/>
      <c r="P614" s="9">
        <v>0</v>
      </c>
      <c r="Q614" s="18"/>
      <c r="R614" s="9">
        <v>0</v>
      </c>
      <c r="S614" s="9">
        <v>0</v>
      </c>
      <c r="T614" s="19">
        <f t="shared" si="38"/>
        <v>0</v>
      </c>
      <c r="U614" s="9"/>
      <c r="V614" s="9"/>
      <c r="W614" s="9"/>
      <c r="X614" s="18"/>
      <c r="Y614" s="9"/>
      <c r="Z614" s="18"/>
      <c r="AA614" s="9"/>
      <c r="AB614" s="9"/>
      <c r="AC614" s="20">
        <v>4</v>
      </c>
      <c r="AD614" s="21"/>
      <c r="AE614" s="21"/>
      <c r="AF614" s="22"/>
      <c r="AG614" s="22"/>
      <c r="AH614" s="23"/>
      <c r="AI614" s="23"/>
      <c r="AJ614" s="32"/>
      <c r="AK614" s="33"/>
      <c r="AL614" s="26" t="s">
        <v>420</v>
      </c>
    </row>
    <row r="615" spans="1:38" ht="39" customHeight="1" x14ac:dyDescent="0.25">
      <c r="A615" s="237" t="s">
        <v>779</v>
      </c>
      <c r="B615" s="91" t="s">
        <v>508</v>
      </c>
      <c r="C615" s="91" t="s">
        <v>854</v>
      </c>
      <c r="D615" s="12">
        <v>330</v>
      </c>
      <c r="E615" s="13" t="s">
        <v>862</v>
      </c>
      <c r="F615" s="13" t="s">
        <v>863</v>
      </c>
      <c r="G615" s="14">
        <v>0</v>
      </c>
      <c r="H615" s="14" t="s">
        <v>43</v>
      </c>
      <c r="I615" s="14">
        <v>32</v>
      </c>
      <c r="J615" s="16">
        <v>32</v>
      </c>
      <c r="K615" s="19">
        <f t="shared" si="39"/>
        <v>0</v>
      </c>
      <c r="L615" s="9">
        <v>0</v>
      </c>
      <c r="M615" s="9">
        <v>0</v>
      </c>
      <c r="N615" s="9">
        <v>0</v>
      </c>
      <c r="O615" s="18"/>
      <c r="P615" s="9">
        <v>0</v>
      </c>
      <c r="Q615" s="18"/>
      <c r="R615" s="9">
        <v>0</v>
      </c>
      <c r="S615" s="9">
        <v>0</v>
      </c>
      <c r="T615" s="19">
        <f t="shared" si="38"/>
        <v>0</v>
      </c>
      <c r="U615" s="9"/>
      <c r="V615" s="9"/>
      <c r="W615" s="9"/>
      <c r="X615" s="18"/>
      <c r="Y615" s="9"/>
      <c r="Z615" s="18"/>
      <c r="AA615" s="9"/>
      <c r="AB615" s="9"/>
      <c r="AC615" s="20">
        <v>5</v>
      </c>
      <c r="AD615" s="21"/>
      <c r="AE615" s="21"/>
      <c r="AF615" s="22"/>
      <c r="AG615" s="22"/>
      <c r="AH615" s="23"/>
      <c r="AI615" s="23"/>
      <c r="AJ615" s="32"/>
      <c r="AK615" s="33"/>
      <c r="AL615" s="26" t="s">
        <v>420</v>
      </c>
    </row>
    <row r="616" spans="1:38" ht="39" customHeight="1" x14ac:dyDescent="0.25">
      <c r="A616" s="237" t="s">
        <v>779</v>
      </c>
      <c r="B616" s="91" t="s">
        <v>508</v>
      </c>
      <c r="C616" s="91" t="s">
        <v>854</v>
      </c>
      <c r="D616" s="12">
        <v>330</v>
      </c>
      <c r="E616" s="13" t="s">
        <v>862</v>
      </c>
      <c r="F616" s="13" t="s">
        <v>863</v>
      </c>
      <c r="G616" s="14">
        <v>0</v>
      </c>
      <c r="H616" s="14" t="s">
        <v>43</v>
      </c>
      <c r="I616" s="14">
        <v>32</v>
      </c>
      <c r="J616" s="16">
        <v>32</v>
      </c>
      <c r="K616" s="19">
        <f t="shared" si="39"/>
        <v>0</v>
      </c>
      <c r="L616" s="9">
        <v>0</v>
      </c>
      <c r="M616" s="9">
        <v>0</v>
      </c>
      <c r="N616" s="9">
        <v>0</v>
      </c>
      <c r="O616" s="18"/>
      <c r="P616" s="9">
        <v>0</v>
      </c>
      <c r="Q616" s="18"/>
      <c r="R616" s="9">
        <v>0</v>
      </c>
      <c r="S616" s="9">
        <v>0</v>
      </c>
      <c r="T616" s="19">
        <f t="shared" si="38"/>
        <v>0</v>
      </c>
      <c r="U616" s="9"/>
      <c r="V616" s="9"/>
      <c r="W616" s="9"/>
      <c r="X616" s="18"/>
      <c r="Y616" s="9"/>
      <c r="Z616" s="18"/>
      <c r="AA616" s="9"/>
      <c r="AB616" s="9"/>
      <c r="AC616" s="20">
        <v>6</v>
      </c>
      <c r="AD616" s="21"/>
      <c r="AE616" s="21"/>
      <c r="AF616" s="22"/>
      <c r="AG616" s="22"/>
      <c r="AH616" s="23"/>
      <c r="AI616" s="23"/>
      <c r="AJ616" s="32"/>
      <c r="AK616" s="33"/>
      <c r="AL616" s="26" t="s">
        <v>420</v>
      </c>
    </row>
    <row r="617" spans="1:38" ht="39" customHeight="1" x14ac:dyDescent="0.25">
      <c r="A617" s="237" t="s">
        <v>779</v>
      </c>
      <c r="B617" s="91" t="s">
        <v>508</v>
      </c>
      <c r="C617" s="91" t="s">
        <v>854</v>
      </c>
      <c r="D617" s="12">
        <v>331</v>
      </c>
      <c r="E617" s="13" t="s">
        <v>867</v>
      </c>
      <c r="F617" s="13" t="s">
        <v>868</v>
      </c>
      <c r="G617" s="14">
        <v>44</v>
      </c>
      <c r="H617" s="14" t="s">
        <v>37</v>
      </c>
      <c r="I617" s="14">
        <v>30</v>
      </c>
      <c r="J617" s="16">
        <v>7</v>
      </c>
      <c r="K617" s="19">
        <f t="shared" si="39"/>
        <v>0</v>
      </c>
      <c r="L617" s="9">
        <v>0</v>
      </c>
      <c r="M617" s="9">
        <v>0</v>
      </c>
      <c r="N617" s="9">
        <v>0</v>
      </c>
      <c r="O617" s="18"/>
      <c r="P617" s="9">
        <v>0</v>
      </c>
      <c r="Q617" s="18"/>
      <c r="R617" s="9">
        <v>0</v>
      </c>
      <c r="S617" s="9">
        <v>0</v>
      </c>
      <c r="T617" s="19">
        <f t="shared" si="38"/>
        <v>0</v>
      </c>
      <c r="U617" s="9"/>
      <c r="V617" s="9"/>
      <c r="W617" s="9"/>
      <c r="X617" s="18"/>
      <c r="Y617" s="9"/>
      <c r="Z617" s="18"/>
      <c r="AA617" s="9"/>
      <c r="AB617" s="9"/>
      <c r="AC617" s="20">
        <v>1</v>
      </c>
      <c r="AD617" s="21"/>
      <c r="AE617" s="21"/>
      <c r="AF617" s="22"/>
      <c r="AG617" s="22"/>
      <c r="AH617" s="23"/>
      <c r="AI617" s="23"/>
      <c r="AJ617" s="32"/>
      <c r="AK617" s="33"/>
      <c r="AL617" s="26" t="s">
        <v>420</v>
      </c>
    </row>
    <row r="618" spans="1:38" ht="39" customHeight="1" x14ac:dyDescent="0.25">
      <c r="A618" s="237" t="s">
        <v>779</v>
      </c>
      <c r="B618" s="91" t="s">
        <v>508</v>
      </c>
      <c r="C618" s="91" t="s">
        <v>854</v>
      </c>
      <c r="D618" s="12">
        <v>331</v>
      </c>
      <c r="E618" s="13" t="s">
        <v>867</v>
      </c>
      <c r="F618" s="13" t="s">
        <v>868</v>
      </c>
      <c r="G618" s="14">
        <v>44</v>
      </c>
      <c r="H618" s="14" t="s">
        <v>37</v>
      </c>
      <c r="I618" s="14">
        <v>30</v>
      </c>
      <c r="J618" s="16">
        <v>7</v>
      </c>
      <c r="K618" s="19">
        <f t="shared" si="39"/>
        <v>0</v>
      </c>
      <c r="L618" s="9">
        <v>0</v>
      </c>
      <c r="M618" s="9">
        <v>0</v>
      </c>
      <c r="N618" s="9">
        <v>0</v>
      </c>
      <c r="O618" s="18"/>
      <c r="P618" s="9">
        <v>0</v>
      </c>
      <c r="Q618" s="18"/>
      <c r="R618" s="9">
        <v>0</v>
      </c>
      <c r="S618" s="9">
        <v>0</v>
      </c>
      <c r="T618" s="19">
        <f t="shared" si="38"/>
        <v>0</v>
      </c>
      <c r="U618" s="9"/>
      <c r="V618" s="9"/>
      <c r="W618" s="9"/>
      <c r="X618" s="18"/>
      <c r="Y618" s="9"/>
      <c r="Z618" s="18"/>
      <c r="AA618" s="9"/>
      <c r="AB618" s="9"/>
      <c r="AC618" s="20">
        <v>2</v>
      </c>
      <c r="AD618" s="21"/>
      <c r="AE618" s="21"/>
      <c r="AF618" s="22"/>
      <c r="AG618" s="22"/>
      <c r="AH618" s="23"/>
      <c r="AI618" s="23"/>
      <c r="AJ618" s="32"/>
      <c r="AK618" s="33"/>
      <c r="AL618" s="26" t="s">
        <v>420</v>
      </c>
    </row>
    <row r="619" spans="1:38" ht="39" customHeight="1" x14ac:dyDescent="0.25">
      <c r="A619" s="237" t="s">
        <v>779</v>
      </c>
      <c r="B619" s="91" t="s">
        <v>508</v>
      </c>
      <c r="C619" s="91" t="s">
        <v>854</v>
      </c>
      <c r="D619" s="12">
        <v>331</v>
      </c>
      <c r="E619" s="13" t="s">
        <v>867</v>
      </c>
      <c r="F619" s="13" t="s">
        <v>868</v>
      </c>
      <c r="G619" s="14">
        <v>44</v>
      </c>
      <c r="H619" s="14" t="s">
        <v>37</v>
      </c>
      <c r="I619" s="14">
        <v>30</v>
      </c>
      <c r="J619" s="16">
        <v>7</v>
      </c>
      <c r="K619" s="19">
        <f t="shared" si="39"/>
        <v>0</v>
      </c>
      <c r="L619" s="9">
        <v>0</v>
      </c>
      <c r="M619" s="9">
        <v>0</v>
      </c>
      <c r="N619" s="9">
        <v>0</v>
      </c>
      <c r="O619" s="18"/>
      <c r="P619" s="9">
        <v>0</v>
      </c>
      <c r="Q619" s="18"/>
      <c r="R619" s="9">
        <v>0</v>
      </c>
      <c r="S619" s="9">
        <v>0</v>
      </c>
      <c r="T619" s="19">
        <f t="shared" si="38"/>
        <v>0</v>
      </c>
      <c r="U619" s="9"/>
      <c r="V619" s="9"/>
      <c r="W619" s="9"/>
      <c r="X619" s="18"/>
      <c r="Y619" s="9"/>
      <c r="Z619" s="18"/>
      <c r="AA619" s="9"/>
      <c r="AB619" s="9"/>
      <c r="AC619" s="20">
        <v>3</v>
      </c>
      <c r="AD619" s="21"/>
      <c r="AE619" s="21"/>
      <c r="AF619" s="22"/>
      <c r="AG619" s="22"/>
      <c r="AH619" s="23"/>
      <c r="AI619" s="23"/>
      <c r="AJ619" s="32"/>
      <c r="AK619" s="33"/>
      <c r="AL619" s="26" t="s">
        <v>420</v>
      </c>
    </row>
    <row r="620" spans="1:38" ht="39" customHeight="1" x14ac:dyDescent="0.25">
      <c r="A620" s="237" t="s">
        <v>779</v>
      </c>
      <c r="B620" s="91" t="s">
        <v>508</v>
      </c>
      <c r="C620" s="91" t="s">
        <v>854</v>
      </c>
      <c r="D620" s="12">
        <v>331</v>
      </c>
      <c r="E620" s="13" t="s">
        <v>867</v>
      </c>
      <c r="F620" s="13" t="s">
        <v>868</v>
      </c>
      <c r="G620" s="14">
        <v>44</v>
      </c>
      <c r="H620" s="14" t="s">
        <v>37</v>
      </c>
      <c r="I620" s="14">
        <v>30</v>
      </c>
      <c r="J620" s="16">
        <v>7</v>
      </c>
      <c r="K620" s="19">
        <f t="shared" si="39"/>
        <v>0</v>
      </c>
      <c r="L620" s="9">
        <v>0</v>
      </c>
      <c r="M620" s="9">
        <v>0</v>
      </c>
      <c r="N620" s="9">
        <v>0</v>
      </c>
      <c r="O620" s="18"/>
      <c r="P620" s="9">
        <v>0</v>
      </c>
      <c r="Q620" s="18"/>
      <c r="R620" s="9">
        <v>0</v>
      </c>
      <c r="S620" s="9">
        <v>0</v>
      </c>
      <c r="T620" s="19">
        <f t="shared" si="38"/>
        <v>0</v>
      </c>
      <c r="U620" s="9"/>
      <c r="V620" s="9"/>
      <c r="W620" s="9"/>
      <c r="X620" s="18"/>
      <c r="Y620" s="9"/>
      <c r="Z620" s="18"/>
      <c r="AA620" s="9"/>
      <c r="AB620" s="9"/>
      <c r="AC620" s="20">
        <v>4</v>
      </c>
      <c r="AD620" s="21"/>
      <c r="AE620" s="21"/>
      <c r="AF620" s="22"/>
      <c r="AG620" s="22"/>
      <c r="AH620" s="23"/>
      <c r="AI620" s="23"/>
      <c r="AJ620" s="32"/>
      <c r="AK620" s="33"/>
      <c r="AL620" s="26" t="s">
        <v>420</v>
      </c>
    </row>
    <row r="621" spans="1:38" ht="39" customHeight="1" x14ac:dyDescent="0.25">
      <c r="A621" s="237" t="s">
        <v>779</v>
      </c>
      <c r="B621" s="91" t="s">
        <v>508</v>
      </c>
      <c r="C621" s="91" t="s">
        <v>854</v>
      </c>
      <c r="D621" s="12">
        <v>331</v>
      </c>
      <c r="E621" s="13" t="s">
        <v>867</v>
      </c>
      <c r="F621" s="13" t="s">
        <v>868</v>
      </c>
      <c r="G621" s="14">
        <v>44</v>
      </c>
      <c r="H621" s="14" t="s">
        <v>37</v>
      </c>
      <c r="I621" s="14">
        <v>30</v>
      </c>
      <c r="J621" s="16">
        <v>7</v>
      </c>
      <c r="K621" s="19">
        <f t="shared" si="39"/>
        <v>0</v>
      </c>
      <c r="L621" s="9">
        <v>0</v>
      </c>
      <c r="M621" s="9">
        <v>0</v>
      </c>
      <c r="N621" s="9">
        <v>0</v>
      </c>
      <c r="O621" s="18"/>
      <c r="P621" s="9">
        <v>0</v>
      </c>
      <c r="Q621" s="18"/>
      <c r="R621" s="9">
        <v>0</v>
      </c>
      <c r="S621" s="9">
        <v>0</v>
      </c>
      <c r="T621" s="19">
        <f t="shared" si="38"/>
        <v>0</v>
      </c>
      <c r="U621" s="9"/>
      <c r="V621" s="9"/>
      <c r="W621" s="9"/>
      <c r="X621" s="18"/>
      <c r="Y621" s="9"/>
      <c r="Z621" s="18"/>
      <c r="AA621" s="9"/>
      <c r="AB621" s="9"/>
      <c r="AC621" s="20">
        <v>5</v>
      </c>
      <c r="AD621" s="21"/>
      <c r="AE621" s="21"/>
      <c r="AF621" s="22"/>
      <c r="AG621" s="22"/>
      <c r="AH621" s="23"/>
      <c r="AI621" s="23"/>
      <c r="AJ621" s="32"/>
      <c r="AK621" s="33"/>
      <c r="AL621" s="26" t="s">
        <v>420</v>
      </c>
    </row>
    <row r="622" spans="1:38" ht="39" customHeight="1" x14ac:dyDescent="0.25">
      <c r="A622" s="237" t="s">
        <v>779</v>
      </c>
      <c r="B622" s="91" t="s">
        <v>508</v>
      </c>
      <c r="C622" s="91" t="s">
        <v>854</v>
      </c>
      <c r="D622" s="12">
        <v>331</v>
      </c>
      <c r="E622" s="13" t="s">
        <v>867</v>
      </c>
      <c r="F622" s="13" t="s">
        <v>868</v>
      </c>
      <c r="G622" s="14">
        <v>44</v>
      </c>
      <c r="H622" s="14" t="s">
        <v>37</v>
      </c>
      <c r="I622" s="14">
        <v>30</v>
      </c>
      <c r="J622" s="16">
        <v>7</v>
      </c>
      <c r="K622" s="19">
        <f t="shared" si="39"/>
        <v>0</v>
      </c>
      <c r="L622" s="9">
        <v>0</v>
      </c>
      <c r="M622" s="9">
        <v>0</v>
      </c>
      <c r="N622" s="9">
        <v>0</v>
      </c>
      <c r="O622" s="18"/>
      <c r="P622" s="9">
        <v>0</v>
      </c>
      <c r="Q622" s="18"/>
      <c r="R622" s="9">
        <v>0</v>
      </c>
      <c r="S622" s="9">
        <v>0</v>
      </c>
      <c r="T622" s="19">
        <f t="shared" si="38"/>
        <v>0</v>
      </c>
      <c r="U622" s="9"/>
      <c r="V622" s="9"/>
      <c r="W622" s="9"/>
      <c r="X622" s="18"/>
      <c r="Y622" s="9"/>
      <c r="Z622" s="18"/>
      <c r="AA622" s="9"/>
      <c r="AB622" s="9"/>
      <c r="AC622" s="20">
        <v>6</v>
      </c>
      <c r="AD622" s="21"/>
      <c r="AE622" s="21"/>
      <c r="AF622" s="21"/>
      <c r="AG622" s="21"/>
      <c r="AH622" s="21"/>
      <c r="AI622" s="21"/>
      <c r="AJ622" s="32"/>
      <c r="AK622" s="33"/>
      <c r="AL622" s="26" t="s">
        <v>420</v>
      </c>
    </row>
    <row r="623" spans="1:38" ht="39" customHeight="1" x14ac:dyDescent="0.25">
      <c r="A623" s="237" t="s">
        <v>779</v>
      </c>
      <c r="B623" s="91" t="s">
        <v>508</v>
      </c>
      <c r="C623" s="91" t="s">
        <v>854</v>
      </c>
      <c r="D623" s="12">
        <v>332</v>
      </c>
      <c r="E623" s="164" t="s">
        <v>869</v>
      </c>
      <c r="F623" s="13" t="s">
        <v>837</v>
      </c>
      <c r="G623" s="14">
        <v>0</v>
      </c>
      <c r="H623" s="14" t="s">
        <v>37</v>
      </c>
      <c r="I623" s="14">
        <v>1</v>
      </c>
      <c r="J623" s="16">
        <v>0.35</v>
      </c>
      <c r="K623" s="19">
        <f t="shared" si="39"/>
        <v>35000000</v>
      </c>
      <c r="L623" s="9">
        <v>35000000</v>
      </c>
      <c r="M623" s="9">
        <v>0</v>
      </c>
      <c r="N623" s="9">
        <v>0</v>
      </c>
      <c r="O623" s="18"/>
      <c r="P623" s="9">
        <v>0</v>
      </c>
      <c r="Q623" s="18"/>
      <c r="R623" s="9">
        <v>0</v>
      </c>
      <c r="S623" s="9">
        <v>0</v>
      </c>
      <c r="T623" s="19">
        <f t="shared" si="38"/>
        <v>0</v>
      </c>
      <c r="U623" s="9"/>
      <c r="V623" s="9"/>
      <c r="W623" s="9"/>
      <c r="X623" s="18"/>
      <c r="Y623" s="9"/>
      <c r="Z623" s="18"/>
      <c r="AA623" s="9"/>
      <c r="AB623" s="9"/>
      <c r="AC623" s="20">
        <v>1</v>
      </c>
      <c r="AD623" s="21" t="s">
        <v>870</v>
      </c>
      <c r="AE623" s="21" t="s">
        <v>113</v>
      </c>
      <c r="AF623" s="22">
        <v>100</v>
      </c>
      <c r="AG623" s="22">
        <v>10</v>
      </c>
      <c r="AH623" s="23">
        <v>43466</v>
      </c>
      <c r="AI623" s="23">
        <v>43830</v>
      </c>
      <c r="AJ623" s="32">
        <v>35000000</v>
      </c>
      <c r="AK623" s="33"/>
      <c r="AL623" s="26" t="s">
        <v>420</v>
      </c>
    </row>
    <row r="624" spans="1:38" ht="39" customHeight="1" x14ac:dyDescent="0.25">
      <c r="A624" s="237" t="s">
        <v>779</v>
      </c>
      <c r="B624" s="91" t="s">
        <v>508</v>
      </c>
      <c r="C624" s="91" t="s">
        <v>854</v>
      </c>
      <c r="D624" s="12">
        <v>332</v>
      </c>
      <c r="E624" s="13" t="s">
        <v>869</v>
      </c>
      <c r="F624" s="13" t="s">
        <v>837</v>
      </c>
      <c r="G624" s="14">
        <v>0</v>
      </c>
      <c r="H624" s="14" t="s">
        <v>37</v>
      </c>
      <c r="I624" s="14">
        <v>1</v>
      </c>
      <c r="J624" s="16">
        <v>0.35</v>
      </c>
      <c r="K624" s="19">
        <f t="shared" si="39"/>
        <v>0</v>
      </c>
      <c r="L624" s="9">
        <v>0</v>
      </c>
      <c r="M624" s="9">
        <v>0</v>
      </c>
      <c r="N624" s="9">
        <v>0</v>
      </c>
      <c r="O624" s="18"/>
      <c r="P624" s="9">
        <v>0</v>
      </c>
      <c r="Q624" s="18"/>
      <c r="R624" s="9">
        <v>0</v>
      </c>
      <c r="S624" s="9">
        <v>0</v>
      </c>
      <c r="T624" s="19">
        <f t="shared" si="38"/>
        <v>0</v>
      </c>
      <c r="U624" s="9"/>
      <c r="V624" s="9"/>
      <c r="W624" s="9"/>
      <c r="X624" s="18"/>
      <c r="Y624" s="9"/>
      <c r="Z624" s="18"/>
      <c r="AA624" s="9"/>
      <c r="AB624" s="9"/>
      <c r="AC624" s="20">
        <v>2</v>
      </c>
      <c r="AD624" s="21"/>
      <c r="AE624" s="21"/>
      <c r="AF624" s="22"/>
      <c r="AG624" s="22"/>
      <c r="AH624" s="23"/>
      <c r="AI624" s="23"/>
      <c r="AJ624" s="23"/>
      <c r="AK624" s="33"/>
      <c r="AL624" s="26" t="s">
        <v>420</v>
      </c>
    </row>
    <row r="625" spans="1:40" ht="39" customHeight="1" x14ac:dyDescent="0.25">
      <c r="A625" s="237" t="s">
        <v>779</v>
      </c>
      <c r="B625" s="91" t="s">
        <v>508</v>
      </c>
      <c r="C625" s="91" t="s">
        <v>854</v>
      </c>
      <c r="D625" s="12">
        <v>332</v>
      </c>
      <c r="E625" s="13" t="s">
        <v>869</v>
      </c>
      <c r="F625" s="13" t="s">
        <v>837</v>
      </c>
      <c r="G625" s="14">
        <v>0</v>
      </c>
      <c r="H625" s="14" t="s">
        <v>37</v>
      </c>
      <c r="I625" s="14">
        <v>1</v>
      </c>
      <c r="J625" s="16">
        <v>0.35</v>
      </c>
      <c r="K625" s="19">
        <f t="shared" si="39"/>
        <v>0</v>
      </c>
      <c r="L625" s="9">
        <v>0</v>
      </c>
      <c r="M625" s="9">
        <v>0</v>
      </c>
      <c r="N625" s="9">
        <v>0</v>
      </c>
      <c r="O625" s="18"/>
      <c r="P625" s="9">
        <v>0</v>
      </c>
      <c r="Q625" s="18"/>
      <c r="R625" s="9">
        <v>0</v>
      </c>
      <c r="S625" s="9">
        <v>0</v>
      </c>
      <c r="T625" s="19">
        <f t="shared" ref="T625:T641" si="40">+U625+V625+W625+Y625+Z625+AA625+AB625</f>
        <v>0</v>
      </c>
      <c r="U625" s="9"/>
      <c r="V625" s="9"/>
      <c r="W625" s="9"/>
      <c r="X625" s="18"/>
      <c r="Y625" s="9"/>
      <c r="Z625" s="18"/>
      <c r="AA625" s="9"/>
      <c r="AB625" s="9"/>
      <c r="AC625" s="20">
        <v>3</v>
      </c>
      <c r="AD625" s="21"/>
      <c r="AE625" s="21"/>
      <c r="AF625" s="22"/>
      <c r="AG625" s="22"/>
      <c r="AH625" s="23"/>
      <c r="AI625" s="23"/>
      <c r="AJ625" s="32"/>
      <c r="AK625" s="33"/>
      <c r="AL625" s="26" t="s">
        <v>420</v>
      </c>
    </row>
    <row r="626" spans="1:40" ht="39" customHeight="1" x14ac:dyDescent="0.25">
      <c r="A626" s="237" t="s">
        <v>779</v>
      </c>
      <c r="B626" s="91" t="s">
        <v>508</v>
      </c>
      <c r="C626" s="91" t="s">
        <v>854</v>
      </c>
      <c r="D626" s="12">
        <v>332</v>
      </c>
      <c r="E626" s="13" t="s">
        <v>869</v>
      </c>
      <c r="F626" s="13" t="s">
        <v>837</v>
      </c>
      <c r="G626" s="14">
        <v>0</v>
      </c>
      <c r="H626" s="14" t="s">
        <v>37</v>
      </c>
      <c r="I626" s="14">
        <v>1</v>
      </c>
      <c r="J626" s="16">
        <v>0.35</v>
      </c>
      <c r="K626" s="19">
        <f t="shared" si="39"/>
        <v>0</v>
      </c>
      <c r="L626" s="9">
        <v>0</v>
      </c>
      <c r="M626" s="9">
        <v>0</v>
      </c>
      <c r="N626" s="9">
        <v>0</v>
      </c>
      <c r="O626" s="18"/>
      <c r="P626" s="9">
        <v>0</v>
      </c>
      <c r="Q626" s="18"/>
      <c r="R626" s="9">
        <v>0</v>
      </c>
      <c r="S626" s="9">
        <v>0</v>
      </c>
      <c r="T626" s="19">
        <f t="shared" si="40"/>
        <v>0</v>
      </c>
      <c r="U626" s="9"/>
      <c r="V626" s="9"/>
      <c r="W626" s="9"/>
      <c r="X626" s="18"/>
      <c r="Y626" s="9"/>
      <c r="Z626" s="18"/>
      <c r="AA626" s="9"/>
      <c r="AB626" s="9"/>
      <c r="AC626" s="20">
        <v>4</v>
      </c>
      <c r="AD626" s="21"/>
      <c r="AE626" s="21"/>
      <c r="AF626" s="22"/>
      <c r="AG626" s="22"/>
      <c r="AH626" s="23"/>
      <c r="AI626" s="23"/>
      <c r="AJ626" s="32"/>
      <c r="AK626" s="33"/>
      <c r="AL626" s="26" t="s">
        <v>420</v>
      </c>
    </row>
    <row r="627" spans="1:40" ht="39" customHeight="1" x14ac:dyDescent="0.25">
      <c r="A627" s="237" t="s">
        <v>779</v>
      </c>
      <c r="B627" s="91" t="s">
        <v>508</v>
      </c>
      <c r="C627" s="91" t="s">
        <v>854</v>
      </c>
      <c r="D627" s="12">
        <v>332</v>
      </c>
      <c r="E627" s="13" t="s">
        <v>869</v>
      </c>
      <c r="F627" s="13" t="s">
        <v>837</v>
      </c>
      <c r="G627" s="14">
        <v>0</v>
      </c>
      <c r="H627" s="14" t="s">
        <v>37</v>
      </c>
      <c r="I627" s="14">
        <v>1</v>
      </c>
      <c r="J627" s="16">
        <v>0.35</v>
      </c>
      <c r="K627" s="19">
        <f t="shared" si="39"/>
        <v>0</v>
      </c>
      <c r="L627" s="9">
        <v>0</v>
      </c>
      <c r="M627" s="9">
        <v>0</v>
      </c>
      <c r="N627" s="9">
        <v>0</v>
      </c>
      <c r="O627" s="18"/>
      <c r="P627" s="9">
        <v>0</v>
      </c>
      <c r="Q627" s="18"/>
      <c r="R627" s="9">
        <v>0</v>
      </c>
      <c r="S627" s="9">
        <v>0</v>
      </c>
      <c r="T627" s="19">
        <f t="shared" si="40"/>
        <v>0</v>
      </c>
      <c r="U627" s="9"/>
      <c r="V627" s="9"/>
      <c r="W627" s="9"/>
      <c r="X627" s="18"/>
      <c r="Y627" s="9"/>
      <c r="Z627" s="18"/>
      <c r="AA627" s="9"/>
      <c r="AB627" s="9"/>
      <c r="AC627" s="20">
        <v>5</v>
      </c>
      <c r="AD627" s="21"/>
      <c r="AE627" s="21"/>
      <c r="AF627" s="22"/>
      <c r="AG627" s="22"/>
      <c r="AH627" s="23"/>
      <c r="AI627" s="23"/>
      <c r="AJ627" s="32"/>
      <c r="AK627" s="33"/>
      <c r="AL627" s="26" t="s">
        <v>420</v>
      </c>
    </row>
    <row r="628" spans="1:40" ht="39" customHeight="1" x14ac:dyDescent="0.25">
      <c r="A628" s="237" t="s">
        <v>779</v>
      </c>
      <c r="B628" s="91" t="s">
        <v>508</v>
      </c>
      <c r="C628" s="91" t="s">
        <v>854</v>
      </c>
      <c r="D628" s="12">
        <v>332</v>
      </c>
      <c r="E628" s="13" t="s">
        <v>869</v>
      </c>
      <c r="F628" s="13" t="s">
        <v>837</v>
      </c>
      <c r="G628" s="14">
        <v>0</v>
      </c>
      <c r="H628" s="14" t="s">
        <v>37</v>
      </c>
      <c r="I628" s="14">
        <v>1</v>
      </c>
      <c r="J628" s="16">
        <v>0.35</v>
      </c>
      <c r="K628" s="19">
        <f t="shared" si="39"/>
        <v>0</v>
      </c>
      <c r="L628" s="9">
        <v>0</v>
      </c>
      <c r="M628" s="9">
        <v>0</v>
      </c>
      <c r="N628" s="9">
        <v>0</v>
      </c>
      <c r="O628" s="18"/>
      <c r="P628" s="9">
        <v>0</v>
      </c>
      <c r="Q628" s="18"/>
      <c r="R628" s="9">
        <v>0</v>
      </c>
      <c r="S628" s="9">
        <v>0</v>
      </c>
      <c r="T628" s="19">
        <f t="shared" si="40"/>
        <v>0</v>
      </c>
      <c r="U628" s="9"/>
      <c r="V628" s="9"/>
      <c r="W628" s="9"/>
      <c r="X628" s="18"/>
      <c r="Y628" s="9"/>
      <c r="Z628" s="18"/>
      <c r="AA628" s="9"/>
      <c r="AB628" s="9"/>
      <c r="AC628" s="20">
        <v>6</v>
      </c>
      <c r="AD628" s="21"/>
      <c r="AE628" s="21"/>
      <c r="AF628" s="22"/>
      <c r="AG628" s="22"/>
      <c r="AH628" s="23"/>
      <c r="AI628" s="23"/>
      <c r="AJ628" s="32"/>
      <c r="AK628" s="33"/>
      <c r="AL628" s="26" t="s">
        <v>420</v>
      </c>
    </row>
    <row r="629" spans="1:40" ht="39" customHeight="1" x14ac:dyDescent="0.25">
      <c r="A629" s="237" t="s">
        <v>779</v>
      </c>
      <c r="B629" s="91" t="s">
        <v>508</v>
      </c>
      <c r="C629" s="91" t="s">
        <v>854</v>
      </c>
      <c r="D629" s="12">
        <v>333</v>
      </c>
      <c r="E629" s="13" t="s">
        <v>871</v>
      </c>
      <c r="F629" s="13" t="s">
        <v>872</v>
      </c>
      <c r="G629" s="14">
        <v>0</v>
      </c>
      <c r="H629" s="14" t="s">
        <v>37</v>
      </c>
      <c r="I629" s="14">
        <v>4</v>
      </c>
      <c r="J629" s="16">
        <v>1</v>
      </c>
      <c r="K629" s="19">
        <f t="shared" si="39"/>
        <v>0</v>
      </c>
      <c r="L629" s="9">
        <v>0</v>
      </c>
      <c r="M629" s="9">
        <v>0</v>
      </c>
      <c r="N629" s="9">
        <v>0</v>
      </c>
      <c r="O629" s="18"/>
      <c r="P629" s="9">
        <v>0</v>
      </c>
      <c r="Q629" s="18"/>
      <c r="R629" s="9">
        <v>0</v>
      </c>
      <c r="S629" s="9">
        <v>0</v>
      </c>
      <c r="T629" s="19">
        <f t="shared" si="40"/>
        <v>0</v>
      </c>
      <c r="U629" s="9"/>
      <c r="V629" s="9"/>
      <c r="W629" s="9"/>
      <c r="X629" s="18"/>
      <c r="Y629" s="9"/>
      <c r="Z629" s="18"/>
      <c r="AA629" s="9"/>
      <c r="AB629" s="9"/>
      <c r="AC629" s="20">
        <v>1</v>
      </c>
      <c r="AD629" s="21"/>
      <c r="AE629" s="21"/>
      <c r="AF629" s="22"/>
      <c r="AG629" s="22"/>
      <c r="AH629" s="23"/>
      <c r="AI629" s="23"/>
      <c r="AJ629" s="32"/>
      <c r="AK629" s="33"/>
      <c r="AL629" s="26" t="s">
        <v>420</v>
      </c>
    </row>
    <row r="630" spans="1:40" ht="39" customHeight="1" x14ac:dyDescent="0.25">
      <c r="A630" s="237" t="s">
        <v>779</v>
      </c>
      <c r="B630" s="91" t="s">
        <v>508</v>
      </c>
      <c r="C630" s="91" t="s">
        <v>854</v>
      </c>
      <c r="D630" s="12">
        <v>333</v>
      </c>
      <c r="E630" s="13" t="s">
        <v>871</v>
      </c>
      <c r="F630" s="13" t="s">
        <v>872</v>
      </c>
      <c r="G630" s="14">
        <v>0</v>
      </c>
      <c r="H630" s="14" t="s">
        <v>37</v>
      </c>
      <c r="I630" s="14">
        <v>4</v>
      </c>
      <c r="J630" s="16">
        <v>1</v>
      </c>
      <c r="K630" s="19">
        <f t="shared" si="39"/>
        <v>0</v>
      </c>
      <c r="L630" s="9">
        <v>0</v>
      </c>
      <c r="M630" s="9">
        <v>0</v>
      </c>
      <c r="N630" s="9">
        <v>0</v>
      </c>
      <c r="O630" s="18"/>
      <c r="P630" s="9">
        <v>0</v>
      </c>
      <c r="Q630" s="18"/>
      <c r="R630" s="9">
        <v>0</v>
      </c>
      <c r="S630" s="9">
        <v>0</v>
      </c>
      <c r="T630" s="19">
        <f t="shared" si="40"/>
        <v>0</v>
      </c>
      <c r="U630" s="9"/>
      <c r="V630" s="9"/>
      <c r="W630" s="9"/>
      <c r="X630" s="18"/>
      <c r="Y630" s="9"/>
      <c r="Z630" s="18"/>
      <c r="AA630" s="9"/>
      <c r="AB630" s="9"/>
      <c r="AC630" s="20">
        <v>2</v>
      </c>
      <c r="AD630" s="21"/>
      <c r="AE630" s="21"/>
      <c r="AF630" s="22"/>
      <c r="AG630" s="22"/>
      <c r="AH630" s="23"/>
      <c r="AI630" s="23"/>
      <c r="AJ630" s="32"/>
      <c r="AK630" s="33"/>
      <c r="AL630" s="26" t="s">
        <v>420</v>
      </c>
    </row>
    <row r="631" spans="1:40" ht="39" customHeight="1" x14ac:dyDescent="0.25">
      <c r="A631" s="237" t="s">
        <v>779</v>
      </c>
      <c r="B631" s="91" t="s">
        <v>508</v>
      </c>
      <c r="C631" s="91" t="s">
        <v>854</v>
      </c>
      <c r="D631" s="12">
        <v>333</v>
      </c>
      <c r="E631" s="13" t="s">
        <v>871</v>
      </c>
      <c r="F631" s="13" t="s">
        <v>872</v>
      </c>
      <c r="G631" s="14">
        <v>0</v>
      </c>
      <c r="H631" s="14" t="s">
        <v>37</v>
      </c>
      <c r="I631" s="14">
        <v>4</v>
      </c>
      <c r="J631" s="16">
        <v>1</v>
      </c>
      <c r="K631" s="19">
        <f t="shared" si="39"/>
        <v>0</v>
      </c>
      <c r="L631" s="9">
        <v>0</v>
      </c>
      <c r="M631" s="9">
        <v>0</v>
      </c>
      <c r="N631" s="9">
        <v>0</v>
      </c>
      <c r="O631" s="18"/>
      <c r="P631" s="9">
        <v>0</v>
      </c>
      <c r="Q631" s="18"/>
      <c r="R631" s="9">
        <v>0</v>
      </c>
      <c r="S631" s="9">
        <v>0</v>
      </c>
      <c r="T631" s="19">
        <f t="shared" si="40"/>
        <v>0</v>
      </c>
      <c r="U631" s="9"/>
      <c r="V631" s="9"/>
      <c r="W631" s="9"/>
      <c r="X631" s="18"/>
      <c r="Y631" s="9"/>
      <c r="Z631" s="18"/>
      <c r="AA631" s="9"/>
      <c r="AB631" s="9"/>
      <c r="AC631" s="20">
        <v>3</v>
      </c>
      <c r="AD631" s="21"/>
      <c r="AE631" s="21"/>
      <c r="AF631" s="22"/>
      <c r="AG631" s="22"/>
      <c r="AH631" s="23"/>
      <c r="AI631" s="23"/>
      <c r="AJ631" s="32"/>
      <c r="AK631" s="33"/>
      <c r="AL631" s="26" t="s">
        <v>420</v>
      </c>
    </row>
    <row r="632" spans="1:40" ht="39" customHeight="1" x14ac:dyDescent="0.25">
      <c r="A632" s="237" t="s">
        <v>779</v>
      </c>
      <c r="B632" s="91" t="s">
        <v>508</v>
      </c>
      <c r="C632" s="91" t="s">
        <v>854</v>
      </c>
      <c r="D632" s="12">
        <v>333</v>
      </c>
      <c r="E632" s="13" t="s">
        <v>871</v>
      </c>
      <c r="F632" s="13" t="s">
        <v>872</v>
      </c>
      <c r="G632" s="14">
        <v>0</v>
      </c>
      <c r="H632" s="14" t="s">
        <v>37</v>
      </c>
      <c r="I632" s="14">
        <v>4</v>
      </c>
      <c r="J632" s="16">
        <v>1</v>
      </c>
      <c r="K632" s="19">
        <f t="shared" si="39"/>
        <v>0</v>
      </c>
      <c r="L632" s="9">
        <v>0</v>
      </c>
      <c r="M632" s="9">
        <v>0</v>
      </c>
      <c r="N632" s="9">
        <v>0</v>
      </c>
      <c r="O632" s="18"/>
      <c r="P632" s="9">
        <v>0</v>
      </c>
      <c r="Q632" s="18"/>
      <c r="R632" s="9">
        <v>0</v>
      </c>
      <c r="S632" s="9">
        <v>0</v>
      </c>
      <c r="T632" s="19">
        <f t="shared" si="40"/>
        <v>0</v>
      </c>
      <c r="U632" s="9"/>
      <c r="V632" s="9"/>
      <c r="W632" s="9"/>
      <c r="X632" s="18"/>
      <c r="Y632" s="9"/>
      <c r="Z632" s="18"/>
      <c r="AA632" s="9"/>
      <c r="AB632" s="9"/>
      <c r="AC632" s="20">
        <v>4</v>
      </c>
      <c r="AD632" s="21"/>
      <c r="AE632" s="21"/>
      <c r="AF632" s="22"/>
      <c r="AG632" s="22"/>
      <c r="AH632" s="23"/>
      <c r="AI632" s="23"/>
      <c r="AJ632" s="32"/>
      <c r="AK632" s="33"/>
      <c r="AL632" s="26" t="s">
        <v>420</v>
      </c>
    </row>
    <row r="633" spans="1:40" ht="39" customHeight="1" x14ac:dyDescent="0.25">
      <c r="A633" s="237" t="s">
        <v>779</v>
      </c>
      <c r="B633" s="91" t="s">
        <v>508</v>
      </c>
      <c r="C633" s="91" t="s">
        <v>854</v>
      </c>
      <c r="D633" s="12">
        <v>333</v>
      </c>
      <c r="E633" s="13" t="s">
        <v>871</v>
      </c>
      <c r="F633" s="13" t="s">
        <v>872</v>
      </c>
      <c r="G633" s="14">
        <v>0</v>
      </c>
      <c r="H633" s="14" t="s">
        <v>37</v>
      </c>
      <c r="I633" s="14">
        <v>4</v>
      </c>
      <c r="J633" s="16">
        <v>1</v>
      </c>
      <c r="K633" s="19">
        <f t="shared" si="39"/>
        <v>0</v>
      </c>
      <c r="L633" s="9">
        <v>0</v>
      </c>
      <c r="M633" s="9">
        <v>0</v>
      </c>
      <c r="N633" s="9">
        <v>0</v>
      </c>
      <c r="O633" s="18"/>
      <c r="P633" s="9">
        <v>0</v>
      </c>
      <c r="Q633" s="18"/>
      <c r="R633" s="9">
        <v>0</v>
      </c>
      <c r="S633" s="9">
        <v>0</v>
      </c>
      <c r="T633" s="19">
        <f t="shared" si="40"/>
        <v>0</v>
      </c>
      <c r="U633" s="9"/>
      <c r="V633" s="9"/>
      <c r="W633" s="9"/>
      <c r="X633" s="18"/>
      <c r="Y633" s="9"/>
      <c r="Z633" s="18"/>
      <c r="AA633" s="9"/>
      <c r="AB633" s="9"/>
      <c r="AC633" s="20">
        <v>5</v>
      </c>
      <c r="AD633" s="21"/>
      <c r="AE633" s="21"/>
      <c r="AF633" s="22"/>
      <c r="AG633" s="22"/>
      <c r="AH633" s="23"/>
      <c r="AI633" s="23"/>
      <c r="AJ633" s="32"/>
      <c r="AK633" s="33"/>
      <c r="AL633" s="26" t="s">
        <v>420</v>
      </c>
    </row>
    <row r="634" spans="1:40" ht="39" customHeight="1" x14ac:dyDescent="0.25">
      <c r="A634" s="237" t="s">
        <v>779</v>
      </c>
      <c r="B634" s="91" t="s">
        <v>508</v>
      </c>
      <c r="C634" s="91" t="s">
        <v>854</v>
      </c>
      <c r="D634" s="12">
        <v>333</v>
      </c>
      <c r="E634" s="13" t="s">
        <v>871</v>
      </c>
      <c r="F634" s="13" t="s">
        <v>872</v>
      </c>
      <c r="G634" s="14">
        <v>0</v>
      </c>
      <c r="H634" s="14" t="s">
        <v>37</v>
      </c>
      <c r="I634" s="14">
        <v>4</v>
      </c>
      <c r="J634" s="16">
        <v>1</v>
      </c>
      <c r="K634" s="19">
        <f t="shared" si="39"/>
        <v>0</v>
      </c>
      <c r="L634" s="9">
        <v>0</v>
      </c>
      <c r="M634" s="9">
        <v>0</v>
      </c>
      <c r="N634" s="9">
        <v>0</v>
      </c>
      <c r="O634" s="18"/>
      <c r="P634" s="9">
        <v>0</v>
      </c>
      <c r="Q634" s="18"/>
      <c r="R634" s="9">
        <v>0</v>
      </c>
      <c r="S634" s="9">
        <v>0</v>
      </c>
      <c r="T634" s="19">
        <f t="shared" si="40"/>
        <v>0</v>
      </c>
      <c r="U634" s="9"/>
      <c r="V634" s="9"/>
      <c r="W634" s="9"/>
      <c r="X634" s="18"/>
      <c r="Y634" s="9"/>
      <c r="Z634" s="18"/>
      <c r="AA634" s="9"/>
      <c r="AB634" s="9"/>
      <c r="AC634" s="20">
        <v>6</v>
      </c>
      <c r="AD634" s="21"/>
      <c r="AE634" s="21"/>
      <c r="AF634" s="22"/>
      <c r="AG634" s="22"/>
      <c r="AH634" s="23"/>
      <c r="AI634" s="23"/>
      <c r="AJ634" s="32"/>
      <c r="AK634" s="33"/>
      <c r="AL634" s="26" t="s">
        <v>420</v>
      </c>
    </row>
    <row r="635" spans="1:40" ht="39" customHeight="1" x14ac:dyDescent="0.25">
      <c r="A635" s="237" t="s">
        <v>779</v>
      </c>
      <c r="B635" s="13" t="s">
        <v>873</v>
      </c>
      <c r="C635" s="91" t="s">
        <v>854</v>
      </c>
      <c r="D635" s="133">
        <v>334</v>
      </c>
      <c r="E635" s="13" t="s">
        <v>874</v>
      </c>
      <c r="F635" s="13" t="s">
        <v>875</v>
      </c>
      <c r="G635" s="92">
        <v>100</v>
      </c>
      <c r="H635" s="14" t="s">
        <v>43</v>
      </c>
      <c r="I635" s="92">
        <v>100</v>
      </c>
      <c r="J635" s="16">
        <v>100</v>
      </c>
      <c r="K635" s="19">
        <f>+L635+M635+N635+P635+Q635+R635+S635+24360000</f>
        <v>52360000</v>
      </c>
      <c r="L635" s="9">
        <v>0</v>
      </c>
      <c r="M635" s="9">
        <v>28000000</v>
      </c>
      <c r="N635" s="9">
        <v>0</v>
      </c>
      <c r="O635" s="18"/>
      <c r="P635" s="9">
        <v>0</v>
      </c>
      <c r="Q635" s="18"/>
      <c r="R635" s="9">
        <v>0</v>
      </c>
      <c r="S635" s="9">
        <v>0</v>
      </c>
      <c r="T635" s="19">
        <f t="shared" si="40"/>
        <v>52360000</v>
      </c>
      <c r="U635" s="9">
        <v>24360000</v>
      </c>
      <c r="V635" s="9">
        <v>28000000</v>
      </c>
      <c r="W635" s="9"/>
      <c r="X635" s="18"/>
      <c r="Y635" s="9"/>
      <c r="Z635" s="18"/>
      <c r="AA635" s="9"/>
      <c r="AB635" s="9"/>
      <c r="AC635" s="20">
        <v>1</v>
      </c>
      <c r="AD635" s="21" t="s">
        <v>876</v>
      </c>
      <c r="AE635" s="53" t="s">
        <v>49</v>
      </c>
      <c r="AF635" s="22">
        <v>100</v>
      </c>
      <c r="AG635" s="22">
        <v>50</v>
      </c>
      <c r="AH635" s="23">
        <v>43466</v>
      </c>
      <c r="AI635" s="23">
        <v>43830</v>
      </c>
      <c r="AJ635" s="32">
        <v>52360000</v>
      </c>
      <c r="AK635" s="33">
        <v>52360000</v>
      </c>
      <c r="AL635" s="26" t="s">
        <v>431</v>
      </c>
      <c r="AM635" s="232"/>
      <c r="AN635" s="126"/>
    </row>
    <row r="636" spans="1:40" ht="39" customHeight="1" x14ac:dyDescent="0.25">
      <c r="A636" s="237" t="s">
        <v>779</v>
      </c>
      <c r="B636" s="13" t="s">
        <v>783</v>
      </c>
      <c r="C636" s="91" t="s">
        <v>877</v>
      </c>
      <c r="D636" s="12">
        <v>335</v>
      </c>
      <c r="E636" s="13" t="s">
        <v>878</v>
      </c>
      <c r="F636" s="13" t="s">
        <v>879</v>
      </c>
      <c r="G636" s="15">
        <v>0</v>
      </c>
      <c r="H636" s="14" t="s">
        <v>37</v>
      </c>
      <c r="I636" s="15">
        <v>1</v>
      </c>
      <c r="J636" s="16">
        <v>0.25</v>
      </c>
      <c r="K636" s="19">
        <f t="shared" ref="K636:K641" si="41">+L636+M636+N636+P636+Q636+R636+S636</f>
        <v>0</v>
      </c>
      <c r="L636" s="9">
        <v>0</v>
      </c>
      <c r="M636" s="9">
        <v>0</v>
      </c>
      <c r="N636" s="9">
        <v>0</v>
      </c>
      <c r="O636" s="18"/>
      <c r="P636" s="9">
        <v>0</v>
      </c>
      <c r="Q636" s="18"/>
      <c r="R636" s="9">
        <v>0</v>
      </c>
      <c r="S636" s="9">
        <v>0</v>
      </c>
      <c r="T636" s="19">
        <f t="shared" si="40"/>
        <v>0</v>
      </c>
      <c r="U636" s="9"/>
      <c r="V636" s="9"/>
      <c r="W636" s="9"/>
      <c r="X636" s="18"/>
      <c r="Y636" s="9"/>
      <c r="Z636" s="18"/>
      <c r="AA636" s="9"/>
      <c r="AB636" s="9"/>
      <c r="AC636" s="20">
        <v>1</v>
      </c>
      <c r="AD636" s="21"/>
      <c r="AE636" s="21"/>
      <c r="AF636" s="22"/>
      <c r="AG636" s="22"/>
      <c r="AH636" s="23"/>
      <c r="AI636" s="23"/>
      <c r="AJ636" s="32"/>
      <c r="AK636" s="33"/>
      <c r="AL636" s="26" t="s">
        <v>332</v>
      </c>
    </row>
    <row r="637" spans="1:40" ht="39" customHeight="1" x14ac:dyDescent="0.25">
      <c r="A637" s="237" t="s">
        <v>779</v>
      </c>
      <c r="B637" s="13" t="s">
        <v>783</v>
      </c>
      <c r="C637" s="91" t="s">
        <v>877</v>
      </c>
      <c r="D637" s="12">
        <v>336</v>
      </c>
      <c r="E637" s="13" t="s">
        <v>880</v>
      </c>
      <c r="F637" s="13" t="s">
        <v>881</v>
      </c>
      <c r="G637" s="15">
        <v>0</v>
      </c>
      <c r="H637" s="14" t="s">
        <v>37</v>
      </c>
      <c r="I637" s="15">
        <v>1</v>
      </c>
      <c r="J637" s="16">
        <v>0.44</v>
      </c>
      <c r="K637" s="19">
        <f t="shared" si="41"/>
        <v>7266213580</v>
      </c>
      <c r="L637" s="9">
        <f>1120503+1504753605+2295792481+90421099</f>
        <v>3892087688</v>
      </c>
      <c r="M637" s="9">
        <v>0</v>
      </c>
      <c r="N637" s="9">
        <v>974125892</v>
      </c>
      <c r="O637" s="9">
        <v>0</v>
      </c>
      <c r="P637" s="9">
        <v>0</v>
      </c>
      <c r="Q637" s="9">
        <v>0</v>
      </c>
      <c r="R637" s="9">
        <v>2400000000</v>
      </c>
      <c r="S637" s="9">
        <v>0</v>
      </c>
      <c r="T637" s="19">
        <f t="shared" si="40"/>
        <v>7183931873.0200005</v>
      </c>
      <c r="U637" s="229">
        <f>1422471898.02+1120503+2295792481+2400000000+90421099+974125892</f>
        <v>7183931873.0200005</v>
      </c>
      <c r="V637" s="9"/>
      <c r="W637" s="9"/>
      <c r="X637" s="9"/>
      <c r="Y637" s="9"/>
      <c r="Z637" s="9"/>
      <c r="AA637" s="9"/>
      <c r="AB637" s="9"/>
      <c r="AC637" s="20">
        <v>1</v>
      </c>
      <c r="AD637" s="21" t="s">
        <v>882</v>
      </c>
      <c r="AE637" s="21" t="s">
        <v>49</v>
      </c>
      <c r="AF637" s="22">
        <v>1</v>
      </c>
      <c r="AG637" s="166">
        <v>0.3</v>
      </c>
      <c r="AH637" s="23">
        <v>43466</v>
      </c>
      <c r="AI637" s="23">
        <v>43830</v>
      </c>
      <c r="AJ637" s="32">
        <v>7266213580</v>
      </c>
      <c r="AK637" s="33">
        <v>7183931873.0200005</v>
      </c>
      <c r="AL637" s="26" t="s">
        <v>63</v>
      </c>
    </row>
    <row r="638" spans="1:40" ht="39" customHeight="1" x14ac:dyDescent="0.25">
      <c r="A638" s="237" t="s">
        <v>779</v>
      </c>
      <c r="B638" s="13" t="s">
        <v>783</v>
      </c>
      <c r="C638" s="91" t="s">
        <v>877</v>
      </c>
      <c r="D638" s="12">
        <v>337</v>
      </c>
      <c r="E638" s="13" t="s">
        <v>883</v>
      </c>
      <c r="F638" s="13" t="s">
        <v>884</v>
      </c>
      <c r="G638" s="15">
        <v>3</v>
      </c>
      <c r="H638" s="14" t="s">
        <v>43</v>
      </c>
      <c r="I638" s="15">
        <v>3</v>
      </c>
      <c r="J638" s="16">
        <v>3</v>
      </c>
      <c r="K638" s="19">
        <f t="shared" si="41"/>
        <v>78507657</v>
      </c>
      <c r="L638" s="9">
        <v>78507657</v>
      </c>
      <c r="M638" s="9">
        <v>0</v>
      </c>
      <c r="N638" s="9">
        <v>0</v>
      </c>
      <c r="O638" s="18">
        <v>0</v>
      </c>
      <c r="P638" s="9">
        <v>0</v>
      </c>
      <c r="Q638" s="18">
        <v>0</v>
      </c>
      <c r="R638" s="9">
        <v>0</v>
      </c>
      <c r="S638" s="9">
        <v>0</v>
      </c>
      <c r="T638" s="19">
        <f t="shared" si="40"/>
        <v>0</v>
      </c>
      <c r="U638" s="9"/>
      <c r="V638" s="9"/>
      <c r="W638" s="9"/>
      <c r="X638" s="18"/>
      <c r="Y638" s="9"/>
      <c r="Z638" s="18"/>
      <c r="AA638" s="9"/>
      <c r="AB638" s="9"/>
      <c r="AC638" s="20">
        <v>1</v>
      </c>
      <c r="AD638" s="21" t="s">
        <v>885</v>
      </c>
      <c r="AE638" s="21" t="s">
        <v>49</v>
      </c>
      <c r="AF638" s="22">
        <v>1</v>
      </c>
      <c r="AG638" s="22">
        <v>0</v>
      </c>
      <c r="AH638" s="23">
        <v>43466</v>
      </c>
      <c r="AI638" s="23">
        <v>43830</v>
      </c>
      <c r="AJ638" s="32">
        <v>78507657</v>
      </c>
      <c r="AK638" s="33"/>
      <c r="AL638" s="26" t="s">
        <v>332</v>
      </c>
    </row>
    <row r="639" spans="1:40" ht="39" customHeight="1" x14ac:dyDescent="0.25">
      <c r="A639" s="237" t="s">
        <v>779</v>
      </c>
      <c r="B639" s="13" t="s">
        <v>783</v>
      </c>
      <c r="C639" s="91" t="s">
        <v>877</v>
      </c>
      <c r="D639" s="12">
        <v>338</v>
      </c>
      <c r="E639" s="13" t="s">
        <v>886</v>
      </c>
      <c r="F639" s="13" t="s">
        <v>887</v>
      </c>
      <c r="G639" s="15">
        <v>1</v>
      </c>
      <c r="H639" s="14" t="s">
        <v>43</v>
      </c>
      <c r="I639" s="15">
        <v>1</v>
      </c>
      <c r="J639" s="16">
        <v>1</v>
      </c>
      <c r="K639" s="19">
        <f t="shared" si="41"/>
        <v>0</v>
      </c>
      <c r="L639" s="9">
        <v>0</v>
      </c>
      <c r="M639" s="9">
        <v>0</v>
      </c>
      <c r="N639" s="9">
        <v>0</v>
      </c>
      <c r="O639" s="18"/>
      <c r="P639" s="9">
        <v>0</v>
      </c>
      <c r="Q639" s="18"/>
      <c r="R639" s="9">
        <v>0</v>
      </c>
      <c r="S639" s="9">
        <v>0</v>
      </c>
      <c r="T639" s="19">
        <f t="shared" si="40"/>
        <v>0</v>
      </c>
      <c r="U639" s="9"/>
      <c r="V639" s="9"/>
      <c r="W639" s="9"/>
      <c r="X639" s="18"/>
      <c r="Y639" s="9"/>
      <c r="Z639" s="18"/>
      <c r="AA639" s="9"/>
      <c r="AB639" s="9"/>
      <c r="AC639" s="20">
        <v>1</v>
      </c>
      <c r="AD639" s="21"/>
      <c r="AE639" s="21"/>
      <c r="AF639" s="22"/>
      <c r="AG639" s="22"/>
      <c r="AH639" s="23"/>
      <c r="AI639" s="23"/>
      <c r="AJ639" s="32"/>
      <c r="AK639" s="33"/>
      <c r="AL639" s="26" t="s">
        <v>332</v>
      </c>
    </row>
    <row r="640" spans="1:40" ht="39" customHeight="1" x14ac:dyDescent="0.25">
      <c r="A640" s="237" t="s">
        <v>779</v>
      </c>
      <c r="B640" s="13" t="s">
        <v>783</v>
      </c>
      <c r="C640" s="91" t="s">
        <v>877</v>
      </c>
      <c r="D640" s="12">
        <v>339</v>
      </c>
      <c r="E640" s="13" t="s">
        <v>888</v>
      </c>
      <c r="F640" s="13" t="s">
        <v>889</v>
      </c>
      <c r="G640" s="15">
        <v>0</v>
      </c>
      <c r="H640" s="14" t="s">
        <v>37</v>
      </c>
      <c r="I640" s="15">
        <v>1</v>
      </c>
      <c r="J640" s="16">
        <v>0.9</v>
      </c>
      <c r="K640" s="19">
        <f t="shared" si="41"/>
        <v>0</v>
      </c>
      <c r="L640" s="9">
        <v>0</v>
      </c>
      <c r="M640" s="9">
        <v>0</v>
      </c>
      <c r="N640" s="9">
        <v>0</v>
      </c>
      <c r="O640" s="18"/>
      <c r="P640" s="9">
        <v>0</v>
      </c>
      <c r="Q640" s="18"/>
      <c r="R640" s="9">
        <v>0</v>
      </c>
      <c r="S640" s="9">
        <v>0</v>
      </c>
      <c r="T640" s="19">
        <f t="shared" si="40"/>
        <v>0</v>
      </c>
      <c r="U640" s="9"/>
      <c r="V640" s="9"/>
      <c r="W640" s="9"/>
      <c r="X640" s="18"/>
      <c r="Y640" s="9"/>
      <c r="Z640" s="18"/>
      <c r="AA640" s="9"/>
      <c r="AB640" s="9"/>
      <c r="AC640" s="20">
        <v>1</v>
      </c>
      <c r="AD640" s="21"/>
      <c r="AE640" s="21"/>
      <c r="AF640" s="22"/>
      <c r="AG640" s="22"/>
      <c r="AH640" s="23"/>
      <c r="AI640" s="23"/>
      <c r="AJ640" s="32"/>
      <c r="AK640" s="33"/>
      <c r="AL640" s="26" t="s">
        <v>332</v>
      </c>
    </row>
    <row r="641" spans="1:40" ht="39" customHeight="1" x14ac:dyDescent="0.25">
      <c r="A641" s="237" t="s">
        <v>779</v>
      </c>
      <c r="B641" s="13" t="s">
        <v>783</v>
      </c>
      <c r="C641" s="91" t="s">
        <v>877</v>
      </c>
      <c r="D641" s="12">
        <v>340</v>
      </c>
      <c r="E641" s="13" t="s">
        <v>890</v>
      </c>
      <c r="F641" s="13" t="s">
        <v>891</v>
      </c>
      <c r="G641" s="15">
        <v>0</v>
      </c>
      <c r="H641" s="14" t="s">
        <v>37</v>
      </c>
      <c r="I641" s="15">
        <v>4</v>
      </c>
      <c r="J641" s="16">
        <v>1</v>
      </c>
      <c r="K641" s="19">
        <f t="shared" si="41"/>
        <v>220000000</v>
      </c>
      <c r="L641" s="9">
        <v>220000000</v>
      </c>
      <c r="M641" s="9">
        <v>0</v>
      </c>
      <c r="N641" s="9">
        <v>0</v>
      </c>
      <c r="O641" s="18"/>
      <c r="P641" s="9">
        <v>0</v>
      </c>
      <c r="Q641" s="18"/>
      <c r="R641" s="9">
        <v>0</v>
      </c>
      <c r="S641" s="9">
        <v>0</v>
      </c>
      <c r="T641" s="19">
        <f t="shared" si="40"/>
        <v>220000000</v>
      </c>
      <c r="U641" s="9">
        <v>220000000</v>
      </c>
      <c r="V641" s="9"/>
      <c r="W641" s="9"/>
      <c r="X641" s="18"/>
      <c r="Y641" s="9"/>
      <c r="Z641" s="18"/>
      <c r="AA641" s="9"/>
      <c r="AB641" s="9"/>
      <c r="AC641" s="20">
        <v>1</v>
      </c>
      <c r="AD641" s="21" t="s">
        <v>892</v>
      </c>
      <c r="AE641" s="21" t="s">
        <v>39</v>
      </c>
      <c r="AF641" s="22">
        <v>100</v>
      </c>
      <c r="AG641" s="22">
        <v>50</v>
      </c>
      <c r="AH641" s="23">
        <v>43466</v>
      </c>
      <c r="AI641" s="23">
        <v>43830</v>
      </c>
      <c r="AJ641" s="32">
        <v>90000000</v>
      </c>
      <c r="AK641" s="33">
        <v>90000000</v>
      </c>
      <c r="AL641" s="26" t="s">
        <v>332</v>
      </c>
    </row>
    <row r="642" spans="1:40" ht="39" customHeight="1" x14ac:dyDescent="0.25">
      <c r="A642" s="237" t="s">
        <v>779</v>
      </c>
      <c r="B642" s="13" t="s">
        <v>783</v>
      </c>
      <c r="C642" s="91" t="s">
        <v>877</v>
      </c>
      <c r="D642" s="12">
        <v>340</v>
      </c>
      <c r="E642" s="13" t="s">
        <v>890</v>
      </c>
      <c r="F642" s="13" t="s">
        <v>891</v>
      </c>
      <c r="G642" s="15">
        <v>0</v>
      </c>
      <c r="H642" s="14" t="s">
        <v>37</v>
      </c>
      <c r="I642" s="15">
        <v>4</v>
      </c>
      <c r="J642" s="16">
        <v>1</v>
      </c>
      <c r="K642" s="19"/>
      <c r="L642" s="9">
        <v>0</v>
      </c>
      <c r="M642" s="9">
        <v>0</v>
      </c>
      <c r="N642" s="9">
        <v>0</v>
      </c>
      <c r="O642" s="18"/>
      <c r="P642" s="9">
        <v>0</v>
      </c>
      <c r="Q642" s="18"/>
      <c r="R642" s="9">
        <v>0</v>
      </c>
      <c r="S642" s="9">
        <v>0</v>
      </c>
      <c r="T642" s="19"/>
      <c r="U642" s="9"/>
      <c r="V642" s="9"/>
      <c r="W642" s="9"/>
      <c r="X642" s="18"/>
      <c r="Y642" s="9"/>
      <c r="Z642" s="18"/>
      <c r="AA642" s="9"/>
      <c r="AB642" s="9"/>
      <c r="AC642" s="20">
        <v>2</v>
      </c>
      <c r="AD642" s="21" t="s">
        <v>893</v>
      </c>
      <c r="AE642" s="21" t="s">
        <v>39</v>
      </c>
      <c r="AF642" s="22">
        <v>100</v>
      </c>
      <c r="AG642" s="22">
        <v>50</v>
      </c>
      <c r="AH642" s="23">
        <v>43466</v>
      </c>
      <c r="AI642" s="23">
        <v>43830</v>
      </c>
      <c r="AJ642" s="32">
        <v>110000000</v>
      </c>
      <c r="AK642" s="33">
        <v>110000000</v>
      </c>
      <c r="AL642" s="26" t="s">
        <v>332</v>
      </c>
    </row>
    <row r="643" spans="1:40" ht="39" customHeight="1" x14ac:dyDescent="0.25">
      <c r="A643" s="237" t="s">
        <v>779</v>
      </c>
      <c r="B643" s="13" t="s">
        <v>783</v>
      </c>
      <c r="C643" s="91" t="s">
        <v>877</v>
      </c>
      <c r="D643" s="12">
        <v>340</v>
      </c>
      <c r="E643" s="13" t="s">
        <v>890</v>
      </c>
      <c r="F643" s="13" t="s">
        <v>891</v>
      </c>
      <c r="G643" s="15">
        <v>0</v>
      </c>
      <c r="H643" s="14" t="s">
        <v>37</v>
      </c>
      <c r="I643" s="15">
        <v>4</v>
      </c>
      <c r="J643" s="16">
        <v>1</v>
      </c>
      <c r="K643" s="19"/>
      <c r="L643" s="9">
        <v>0</v>
      </c>
      <c r="M643" s="9">
        <v>0</v>
      </c>
      <c r="N643" s="9">
        <v>0</v>
      </c>
      <c r="O643" s="18"/>
      <c r="P643" s="9">
        <v>0</v>
      </c>
      <c r="Q643" s="18"/>
      <c r="R643" s="9">
        <v>0</v>
      </c>
      <c r="S643" s="9">
        <v>0</v>
      </c>
      <c r="T643" s="19"/>
      <c r="U643" s="9"/>
      <c r="V643" s="9"/>
      <c r="W643" s="9"/>
      <c r="X643" s="18"/>
      <c r="Y643" s="9"/>
      <c r="Z643" s="18"/>
      <c r="AA643" s="9"/>
      <c r="AB643" s="9"/>
      <c r="AC643" s="20">
        <v>3</v>
      </c>
      <c r="AD643" s="21" t="s">
        <v>894</v>
      </c>
      <c r="AE643" s="21" t="s">
        <v>39</v>
      </c>
      <c r="AF643" s="22">
        <v>100</v>
      </c>
      <c r="AG643" s="22">
        <v>50</v>
      </c>
      <c r="AH643" s="23">
        <v>43466</v>
      </c>
      <c r="AI643" s="23">
        <v>43830</v>
      </c>
      <c r="AJ643" s="32">
        <v>20000000</v>
      </c>
      <c r="AK643" s="113">
        <v>20000000</v>
      </c>
      <c r="AL643" s="26" t="s">
        <v>332</v>
      </c>
    </row>
    <row r="644" spans="1:40" ht="39" customHeight="1" x14ac:dyDescent="0.25">
      <c r="A644" s="237" t="s">
        <v>779</v>
      </c>
      <c r="B644" s="13" t="s">
        <v>783</v>
      </c>
      <c r="C644" s="91" t="s">
        <v>877</v>
      </c>
      <c r="D644" s="12">
        <v>340</v>
      </c>
      <c r="E644" s="13" t="s">
        <v>890</v>
      </c>
      <c r="F644" s="13" t="s">
        <v>891</v>
      </c>
      <c r="G644" s="15">
        <v>0</v>
      </c>
      <c r="H644" s="14" t="s">
        <v>37</v>
      </c>
      <c r="I644" s="15">
        <v>4</v>
      </c>
      <c r="J644" s="16">
        <v>1</v>
      </c>
      <c r="K644" s="19"/>
      <c r="L644" s="9">
        <v>0</v>
      </c>
      <c r="M644" s="9">
        <v>0</v>
      </c>
      <c r="N644" s="9">
        <v>0</v>
      </c>
      <c r="O644" s="18"/>
      <c r="P644" s="9">
        <v>0</v>
      </c>
      <c r="Q644" s="18"/>
      <c r="R644" s="9">
        <v>0</v>
      </c>
      <c r="S644" s="9">
        <v>0</v>
      </c>
      <c r="T644" s="19"/>
      <c r="U644" s="9"/>
      <c r="V644" s="9"/>
      <c r="W644" s="9"/>
      <c r="X644" s="18"/>
      <c r="Y644" s="9"/>
      <c r="Z644" s="18"/>
      <c r="AA644" s="9"/>
      <c r="AB644" s="9"/>
      <c r="AC644" s="20">
        <v>4</v>
      </c>
      <c r="AD644" s="21" t="s">
        <v>895</v>
      </c>
      <c r="AE644" s="21" t="s">
        <v>39</v>
      </c>
      <c r="AF644" s="22">
        <v>100</v>
      </c>
      <c r="AG644" s="22">
        <v>0</v>
      </c>
      <c r="AH644" s="23">
        <v>43466</v>
      </c>
      <c r="AI644" s="23">
        <v>43830</v>
      </c>
      <c r="AJ644" s="32">
        <v>0</v>
      </c>
      <c r="AK644" s="33"/>
      <c r="AL644" s="26" t="s">
        <v>332</v>
      </c>
    </row>
    <row r="645" spans="1:40" ht="39" customHeight="1" x14ac:dyDescent="0.25">
      <c r="A645" s="237" t="s">
        <v>779</v>
      </c>
      <c r="B645" s="13" t="s">
        <v>426</v>
      </c>
      <c r="C645" s="91" t="s">
        <v>877</v>
      </c>
      <c r="D645" s="12">
        <v>341</v>
      </c>
      <c r="E645" s="13" t="s">
        <v>896</v>
      </c>
      <c r="F645" s="13" t="s">
        <v>897</v>
      </c>
      <c r="G645" s="15">
        <v>2100</v>
      </c>
      <c r="H645" s="14" t="s">
        <v>37</v>
      </c>
      <c r="I645" s="15">
        <v>6300</v>
      </c>
      <c r="J645" s="16">
        <v>1186</v>
      </c>
      <c r="K645" s="19">
        <f>+L645+M645+N645+P645+Q645+R645+S645</f>
        <v>195153410</v>
      </c>
      <c r="L645" s="9">
        <v>151382681</v>
      </c>
      <c r="M645" s="9">
        <v>43770729</v>
      </c>
      <c r="N645" s="9">
        <v>0</v>
      </c>
      <c r="O645" s="18">
        <v>0</v>
      </c>
      <c r="P645" s="9">
        <v>0</v>
      </c>
      <c r="Q645" s="18">
        <v>0</v>
      </c>
      <c r="R645" s="9">
        <v>0</v>
      </c>
      <c r="S645" s="9">
        <v>0</v>
      </c>
      <c r="T645" s="19">
        <f>+U645+V645+W645+Y645+Z645+AA645+AB645</f>
        <v>195101000</v>
      </c>
      <c r="U645" s="9">
        <v>151330271</v>
      </c>
      <c r="V645" s="9">
        <v>43770729</v>
      </c>
      <c r="W645" s="9"/>
      <c r="X645" s="18"/>
      <c r="Y645" s="9"/>
      <c r="Z645" s="18"/>
      <c r="AA645" s="9"/>
      <c r="AB645" s="9"/>
      <c r="AC645" s="20">
        <v>1</v>
      </c>
      <c r="AD645" s="21" t="s">
        <v>898</v>
      </c>
      <c r="AE645" s="21" t="s">
        <v>49</v>
      </c>
      <c r="AF645" s="22">
        <v>2100</v>
      </c>
      <c r="AG645" s="22">
        <v>0</v>
      </c>
      <c r="AH645" s="23">
        <v>43466</v>
      </c>
      <c r="AI645" s="23">
        <v>43830</v>
      </c>
      <c r="AJ645" s="32">
        <v>154027764</v>
      </c>
      <c r="AK645" s="33">
        <v>154027764</v>
      </c>
      <c r="AL645" s="26" t="s">
        <v>431</v>
      </c>
      <c r="AM645" s="232"/>
      <c r="AN645" s="126"/>
    </row>
    <row r="646" spans="1:40" ht="39" customHeight="1" x14ac:dyDescent="0.25">
      <c r="A646" s="237" t="s">
        <v>779</v>
      </c>
      <c r="B646" s="13" t="s">
        <v>426</v>
      </c>
      <c r="C646" s="91" t="s">
        <v>877</v>
      </c>
      <c r="D646" s="12">
        <v>341</v>
      </c>
      <c r="E646" s="13" t="s">
        <v>896</v>
      </c>
      <c r="F646" s="13" t="s">
        <v>897</v>
      </c>
      <c r="G646" s="15">
        <v>2100</v>
      </c>
      <c r="H646" s="14" t="s">
        <v>37</v>
      </c>
      <c r="I646" s="15">
        <v>6300</v>
      </c>
      <c r="J646" s="16">
        <v>1186</v>
      </c>
      <c r="K646" s="19"/>
      <c r="L646" s="9">
        <v>0</v>
      </c>
      <c r="M646" s="9">
        <v>0</v>
      </c>
      <c r="N646" s="9">
        <v>0</v>
      </c>
      <c r="O646" s="18"/>
      <c r="P646" s="9">
        <v>0</v>
      </c>
      <c r="Q646" s="18"/>
      <c r="R646" s="9">
        <v>0</v>
      </c>
      <c r="S646" s="9">
        <v>0</v>
      </c>
      <c r="T646" s="19"/>
      <c r="U646" s="9"/>
      <c r="V646" s="9"/>
      <c r="W646" s="9"/>
      <c r="X646" s="18"/>
      <c r="Y646" s="9"/>
      <c r="Z646" s="18"/>
      <c r="AA646" s="9"/>
      <c r="AB646" s="9"/>
      <c r="AC646" s="20">
        <v>2</v>
      </c>
      <c r="AD646" s="21" t="s">
        <v>899</v>
      </c>
      <c r="AE646" s="21" t="s">
        <v>49</v>
      </c>
      <c r="AF646" s="22">
        <v>12</v>
      </c>
      <c r="AG646" s="22">
        <v>0</v>
      </c>
      <c r="AH646" s="23">
        <v>43466</v>
      </c>
      <c r="AI646" s="23">
        <v>43830</v>
      </c>
      <c r="AJ646" s="32">
        <v>41125646</v>
      </c>
      <c r="AK646" s="33">
        <v>41073236</v>
      </c>
      <c r="AL646" s="26" t="s">
        <v>431</v>
      </c>
      <c r="AM646" s="232"/>
      <c r="AN646" s="126"/>
    </row>
    <row r="647" spans="1:40" ht="39" customHeight="1" x14ac:dyDescent="0.25">
      <c r="A647" s="237" t="s">
        <v>779</v>
      </c>
      <c r="B647" s="13" t="s">
        <v>426</v>
      </c>
      <c r="C647" s="91" t="s">
        <v>877</v>
      </c>
      <c r="D647" s="12">
        <v>342</v>
      </c>
      <c r="E647" s="13" t="s">
        <v>900</v>
      </c>
      <c r="F647" s="13" t="s">
        <v>805</v>
      </c>
      <c r="G647" s="15">
        <v>0</v>
      </c>
      <c r="H647" s="14" t="s">
        <v>37</v>
      </c>
      <c r="I647" s="15">
        <v>80</v>
      </c>
      <c r="J647" s="16">
        <v>20</v>
      </c>
      <c r="K647" s="19">
        <f>+L647+M647+N647+P647+Q647+R647+S647</f>
        <v>22000000</v>
      </c>
      <c r="L647" s="9">
        <v>0</v>
      </c>
      <c r="M647" s="9">
        <v>22000000</v>
      </c>
      <c r="N647" s="9">
        <v>0</v>
      </c>
      <c r="O647" s="18">
        <v>0</v>
      </c>
      <c r="P647" s="9">
        <v>0</v>
      </c>
      <c r="Q647" s="18">
        <v>0</v>
      </c>
      <c r="R647" s="9">
        <v>0</v>
      </c>
      <c r="S647" s="9">
        <v>0</v>
      </c>
      <c r="T647" s="19">
        <f>+U647+V647+W647+Y647+Z647+AA647+AB647</f>
        <v>22000000</v>
      </c>
      <c r="U647" s="229"/>
      <c r="V647" s="9">
        <v>22000000</v>
      </c>
      <c r="W647" s="9">
        <v>0</v>
      </c>
      <c r="X647" s="18">
        <v>0</v>
      </c>
      <c r="Y647" s="9">
        <v>0</v>
      </c>
      <c r="Z647" s="18">
        <v>0</v>
      </c>
      <c r="AA647" s="9">
        <v>0</v>
      </c>
      <c r="AB647" s="9">
        <v>0</v>
      </c>
      <c r="AC647" s="20">
        <v>1</v>
      </c>
      <c r="AD647" s="21" t="s">
        <v>901</v>
      </c>
      <c r="AE647" s="21" t="s">
        <v>49</v>
      </c>
      <c r="AF647" s="22">
        <v>85</v>
      </c>
      <c r="AG647" s="22">
        <v>0</v>
      </c>
      <c r="AH647" s="23">
        <v>43466</v>
      </c>
      <c r="AI647" s="23">
        <v>43830</v>
      </c>
      <c r="AJ647" s="32">
        <v>22000000</v>
      </c>
      <c r="AK647" s="33">
        <v>22000000</v>
      </c>
      <c r="AL647" s="26" t="s">
        <v>431</v>
      </c>
      <c r="AM647" s="232"/>
      <c r="AN647" s="126"/>
    </row>
    <row r="648" spans="1:40" ht="39" customHeight="1" x14ac:dyDescent="0.25">
      <c r="A648" s="238" t="s">
        <v>902</v>
      </c>
      <c r="B648" s="13" t="s">
        <v>527</v>
      </c>
      <c r="C648" s="91" t="s">
        <v>903</v>
      </c>
      <c r="D648" s="12">
        <v>346</v>
      </c>
      <c r="E648" s="13" t="s">
        <v>904</v>
      </c>
      <c r="F648" s="13" t="s">
        <v>905</v>
      </c>
      <c r="G648" s="14">
        <v>0</v>
      </c>
      <c r="H648" s="14" t="s">
        <v>37</v>
      </c>
      <c r="I648" s="15">
        <v>1</v>
      </c>
      <c r="J648" s="16">
        <v>0.34</v>
      </c>
      <c r="K648" s="17">
        <f>+L648+M648+N648+P648+Q648+R648+S648</f>
        <v>125000000</v>
      </c>
      <c r="L648" s="9">
        <v>125000000</v>
      </c>
      <c r="M648" s="9">
        <v>0</v>
      </c>
      <c r="N648" s="9">
        <v>0</v>
      </c>
      <c r="O648" s="18"/>
      <c r="P648" s="9">
        <v>0</v>
      </c>
      <c r="Q648" s="18"/>
      <c r="R648" s="9">
        <v>0</v>
      </c>
      <c r="S648" s="9">
        <v>0</v>
      </c>
      <c r="T648" s="19">
        <f>+U648+V648+W648+Y648+Z648+AA648+AB648</f>
        <v>124997334</v>
      </c>
      <c r="U648" s="229">
        <v>124997334</v>
      </c>
      <c r="V648" s="229"/>
      <c r="W648" s="229"/>
      <c r="X648" s="229"/>
      <c r="Y648" s="229"/>
      <c r="Z648" s="229"/>
      <c r="AA648" s="229"/>
      <c r="AB648" s="229"/>
      <c r="AC648" s="20">
        <v>1</v>
      </c>
      <c r="AD648" s="21" t="s">
        <v>906</v>
      </c>
      <c r="AE648" s="21" t="s">
        <v>39</v>
      </c>
      <c r="AF648" s="22">
        <v>100</v>
      </c>
      <c r="AG648" s="22">
        <v>50</v>
      </c>
      <c r="AH648" s="23">
        <v>43466</v>
      </c>
      <c r="AI648" s="23">
        <v>43830</v>
      </c>
      <c r="AJ648" s="24">
        <v>107177334</v>
      </c>
      <c r="AK648" s="25">
        <v>107177334</v>
      </c>
      <c r="AL648" s="26" t="s">
        <v>907</v>
      </c>
    </row>
    <row r="649" spans="1:40" ht="39" customHeight="1" x14ac:dyDescent="0.25">
      <c r="A649" s="238" t="s">
        <v>902</v>
      </c>
      <c r="B649" s="13" t="s">
        <v>527</v>
      </c>
      <c r="C649" s="91" t="s">
        <v>903</v>
      </c>
      <c r="D649" s="12">
        <v>346</v>
      </c>
      <c r="E649" s="13" t="s">
        <v>904</v>
      </c>
      <c r="F649" s="13" t="s">
        <v>905</v>
      </c>
      <c r="G649" s="14">
        <v>0</v>
      </c>
      <c r="H649" s="14" t="s">
        <v>37</v>
      </c>
      <c r="I649" s="15">
        <v>1</v>
      </c>
      <c r="J649" s="16">
        <v>0.34</v>
      </c>
      <c r="K649" s="17"/>
      <c r="L649" s="9"/>
      <c r="M649" s="9"/>
      <c r="N649" s="9"/>
      <c r="O649" s="18"/>
      <c r="P649" s="9"/>
      <c r="Q649" s="18"/>
      <c r="R649" s="9"/>
      <c r="S649" s="9"/>
      <c r="T649" s="19"/>
      <c r="U649" s="9"/>
      <c r="V649" s="9"/>
      <c r="W649" s="9"/>
      <c r="X649" s="18"/>
      <c r="Y649" s="9"/>
      <c r="Z649" s="18"/>
      <c r="AA649" s="9"/>
      <c r="AB649" s="9"/>
      <c r="AC649" s="20">
        <v>2</v>
      </c>
      <c r="AD649" s="21" t="s">
        <v>908</v>
      </c>
      <c r="AE649" s="21" t="s">
        <v>39</v>
      </c>
      <c r="AF649" s="22">
        <v>100</v>
      </c>
      <c r="AG649" s="22">
        <v>50</v>
      </c>
      <c r="AH649" s="23">
        <v>43466</v>
      </c>
      <c r="AI649" s="23">
        <v>43830</v>
      </c>
      <c r="AJ649" s="24">
        <v>17822666</v>
      </c>
      <c r="AK649" s="25">
        <v>17820000</v>
      </c>
      <c r="AL649" s="26" t="s">
        <v>907</v>
      </c>
    </row>
    <row r="650" spans="1:40" ht="39" customHeight="1" x14ac:dyDescent="0.25">
      <c r="A650" s="238" t="s">
        <v>902</v>
      </c>
      <c r="B650" s="13" t="s">
        <v>527</v>
      </c>
      <c r="C650" s="91" t="s">
        <v>909</v>
      </c>
      <c r="D650" s="12">
        <v>347</v>
      </c>
      <c r="E650" s="13" t="s">
        <v>910</v>
      </c>
      <c r="F650" s="13" t="s">
        <v>848</v>
      </c>
      <c r="G650" s="14">
        <v>0</v>
      </c>
      <c r="H650" s="14" t="s">
        <v>37</v>
      </c>
      <c r="I650" s="14">
        <v>1</v>
      </c>
      <c r="J650" s="16">
        <v>0.34</v>
      </c>
      <c r="K650" s="17">
        <f>+L650+M650+N650+P650+Q650+R650+S650</f>
        <v>1507000000</v>
      </c>
      <c r="L650" s="9">
        <v>1507000000</v>
      </c>
      <c r="M650" s="9">
        <v>0</v>
      </c>
      <c r="N650" s="9">
        <v>0</v>
      </c>
      <c r="O650" s="18"/>
      <c r="P650" s="9">
        <v>0</v>
      </c>
      <c r="Q650" s="18"/>
      <c r="R650" s="9">
        <v>0</v>
      </c>
      <c r="S650" s="9">
        <v>0</v>
      </c>
      <c r="T650" s="19">
        <f>+U650+V650+W650+Y650+Z650+AA650+AB650</f>
        <v>1469391178</v>
      </c>
      <c r="U650" s="9">
        <v>1469391178</v>
      </c>
      <c r="V650" s="9"/>
      <c r="W650" s="9"/>
      <c r="X650" s="9"/>
      <c r="Y650" s="9"/>
      <c r="Z650" s="9"/>
      <c r="AA650" s="9"/>
      <c r="AB650" s="229"/>
      <c r="AC650" s="20">
        <v>1</v>
      </c>
      <c r="AD650" s="21" t="s">
        <v>911</v>
      </c>
      <c r="AE650" s="21" t="s">
        <v>39</v>
      </c>
      <c r="AF650" s="22">
        <v>100</v>
      </c>
      <c r="AG650" s="22">
        <v>50</v>
      </c>
      <c r="AH650" s="23">
        <v>43466</v>
      </c>
      <c r="AI650" s="23">
        <v>43830</v>
      </c>
      <c r="AJ650" s="24">
        <v>84906667</v>
      </c>
      <c r="AK650" s="25">
        <v>67626667</v>
      </c>
      <c r="AL650" s="26" t="s">
        <v>907</v>
      </c>
    </row>
    <row r="651" spans="1:40" ht="39" customHeight="1" x14ac:dyDescent="0.25">
      <c r="A651" s="238" t="s">
        <v>902</v>
      </c>
      <c r="B651" s="13" t="s">
        <v>527</v>
      </c>
      <c r="C651" s="91" t="s">
        <v>909</v>
      </c>
      <c r="D651" s="12">
        <v>347</v>
      </c>
      <c r="E651" s="13" t="s">
        <v>910</v>
      </c>
      <c r="F651" s="13" t="s">
        <v>848</v>
      </c>
      <c r="G651" s="14">
        <v>0</v>
      </c>
      <c r="H651" s="14" t="s">
        <v>37</v>
      </c>
      <c r="I651" s="14">
        <v>1</v>
      </c>
      <c r="J651" s="16">
        <v>0.34</v>
      </c>
      <c r="K651" s="17"/>
      <c r="L651" s="9"/>
      <c r="M651" s="9"/>
      <c r="N651" s="9"/>
      <c r="O651" s="18"/>
      <c r="P651" s="9"/>
      <c r="Q651" s="18"/>
      <c r="R651" s="9"/>
      <c r="S651" s="9"/>
      <c r="T651" s="19"/>
      <c r="U651" s="9"/>
      <c r="V651" s="9"/>
      <c r="W651" s="9"/>
      <c r="X651" s="18"/>
      <c r="Y651" s="9"/>
      <c r="Z651" s="18"/>
      <c r="AA651" s="9"/>
      <c r="AB651" s="9"/>
      <c r="AC651" s="20">
        <v>2</v>
      </c>
      <c r="AD651" s="21" t="s">
        <v>912</v>
      </c>
      <c r="AE651" s="21" t="s">
        <v>39</v>
      </c>
      <c r="AF651" s="22">
        <v>100</v>
      </c>
      <c r="AG651" s="22">
        <v>50</v>
      </c>
      <c r="AH651" s="23">
        <v>43466</v>
      </c>
      <c r="AI651" s="23">
        <v>43830</v>
      </c>
      <c r="AJ651" s="24">
        <v>410006080</v>
      </c>
      <c r="AK651" s="25">
        <v>395759258</v>
      </c>
      <c r="AL651" s="26" t="s">
        <v>907</v>
      </c>
    </row>
    <row r="652" spans="1:40" ht="39" customHeight="1" x14ac:dyDescent="0.25">
      <c r="A652" s="238" t="s">
        <v>902</v>
      </c>
      <c r="B652" s="13" t="s">
        <v>527</v>
      </c>
      <c r="C652" s="91" t="s">
        <v>909</v>
      </c>
      <c r="D652" s="12">
        <v>347</v>
      </c>
      <c r="E652" s="13" t="s">
        <v>910</v>
      </c>
      <c r="F652" s="13" t="s">
        <v>848</v>
      </c>
      <c r="G652" s="14">
        <v>0</v>
      </c>
      <c r="H652" s="14" t="s">
        <v>37</v>
      </c>
      <c r="I652" s="14">
        <v>1</v>
      </c>
      <c r="J652" s="16">
        <v>0.34</v>
      </c>
      <c r="K652" s="17"/>
      <c r="L652" s="9"/>
      <c r="M652" s="9"/>
      <c r="N652" s="9"/>
      <c r="O652" s="18"/>
      <c r="P652" s="9"/>
      <c r="Q652" s="18"/>
      <c r="R652" s="9"/>
      <c r="S652" s="9"/>
      <c r="T652" s="19"/>
      <c r="U652" s="9"/>
      <c r="V652" s="9"/>
      <c r="W652" s="9"/>
      <c r="X652" s="18"/>
      <c r="Y652" s="9"/>
      <c r="Z652" s="18"/>
      <c r="AA652" s="9"/>
      <c r="AB652" s="9"/>
      <c r="AC652" s="20">
        <v>3</v>
      </c>
      <c r="AD652" s="21" t="s">
        <v>913</v>
      </c>
      <c r="AE652" s="21" t="s">
        <v>39</v>
      </c>
      <c r="AF652" s="22">
        <v>100</v>
      </c>
      <c r="AG652" s="22">
        <v>50</v>
      </c>
      <c r="AH652" s="23">
        <v>43466</v>
      </c>
      <c r="AI652" s="23">
        <v>43830</v>
      </c>
      <c r="AJ652" s="24">
        <v>54826667</v>
      </c>
      <c r="AK652" s="25">
        <v>54400000</v>
      </c>
      <c r="AL652" s="26" t="s">
        <v>907</v>
      </c>
    </row>
    <row r="653" spans="1:40" ht="39" customHeight="1" x14ac:dyDescent="0.25">
      <c r="A653" s="238" t="s">
        <v>902</v>
      </c>
      <c r="B653" s="13" t="s">
        <v>527</v>
      </c>
      <c r="C653" s="91" t="s">
        <v>909</v>
      </c>
      <c r="D653" s="12">
        <v>347</v>
      </c>
      <c r="E653" s="13" t="s">
        <v>910</v>
      </c>
      <c r="F653" s="13" t="s">
        <v>848</v>
      </c>
      <c r="G653" s="14">
        <v>0</v>
      </c>
      <c r="H653" s="14" t="s">
        <v>37</v>
      </c>
      <c r="I653" s="14">
        <v>1</v>
      </c>
      <c r="J653" s="16">
        <v>0.34</v>
      </c>
      <c r="K653" s="17"/>
      <c r="L653" s="9"/>
      <c r="M653" s="9"/>
      <c r="N653" s="9"/>
      <c r="O653" s="18"/>
      <c r="P653" s="9"/>
      <c r="Q653" s="18"/>
      <c r="R653" s="9"/>
      <c r="S653" s="9"/>
      <c r="T653" s="19"/>
      <c r="U653" s="9"/>
      <c r="V653" s="9"/>
      <c r="W653" s="9"/>
      <c r="X653" s="18"/>
      <c r="Y653" s="9"/>
      <c r="Z653" s="18"/>
      <c r="AA653" s="9"/>
      <c r="AB653" s="9"/>
      <c r="AC653" s="20">
        <v>4</v>
      </c>
      <c r="AD653" s="21" t="s">
        <v>914</v>
      </c>
      <c r="AE653" s="21" t="s">
        <v>39</v>
      </c>
      <c r="AF653" s="22">
        <v>100</v>
      </c>
      <c r="AG653" s="22">
        <v>50</v>
      </c>
      <c r="AH653" s="23">
        <v>43466</v>
      </c>
      <c r="AI653" s="23">
        <v>43830</v>
      </c>
      <c r="AJ653" s="24">
        <v>80000000</v>
      </c>
      <c r="AK653" s="25">
        <v>80000000</v>
      </c>
      <c r="AL653" s="26" t="s">
        <v>907</v>
      </c>
    </row>
    <row r="654" spans="1:40" ht="39" customHeight="1" x14ac:dyDescent="0.25">
      <c r="A654" s="238" t="s">
        <v>902</v>
      </c>
      <c r="B654" s="13" t="s">
        <v>527</v>
      </c>
      <c r="C654" s="91" t="s">
        <v>909</v>
      </c>
      <c r="D654" s="12">
        <v>347</v>
      </c>
      <c r="E654" s="13" t="s">
        <v>910</v>
      </c>
      <c r="F654" s="13" t="s">
        <v>848</v>
      </c>
      <c r="G654" s="14">
        <v>0</v>
      </c>
      <c r="H654" s="14" t="s">
        <v>37</v>
      </c>
      <c r="I654" s="14">
        <v>1</v>
      </c>
      <c r="J654" s="16">
        <v>0.34</v>
      </c>
      <c r="K654" s="17"/>
      <c r="L654" s="9"/>
      <c r="M654" s="9"/>
      <c r="N654" s="9"/>
      <c r="O654" s="18"/>
      <c r="P654" s="9"/>
      <c r="Q654" s="18"/>
      <c r="R654" s="9"/>
      <c r="S654" s="9"/>
      <c r="T654" s="19"/>
      <c r="U654" s="9"/>
      <c r="V654" s="9"/>
      <c r="W654" s="9"/>
      <c r="X654" s="18"/>
      <c r="Y654" s="9"/>
      <c r="Z654" s="18"/>
      <c r="AA654" s="9"/>
      <c r="AB654" s="9"/>
      <c r="AC654" s="20">
        <v>5</v>
      </c>
      <c r="AD654" s="21" t="s">
        <v>915</v>
      </c>
      <c r="AE654" s="21" t="s">
        <v>39</v>
      </c>
      <c r="AF654" s="22">
        <v>100</v>
      </c>
      <c r="AG654" s="22">
        <v>50</v>
      </c>
      <c r="AH654" s="23">
        <v>43466</v>
      </c>
      <c r="AI654" s="23">
        <v>43830</v>
      </c>
      <c r="AJ654" s="24">
        <v>103368000</v>
      </c>
      <c r="AK654" s="25">
        <v>102176667</v>
      </c>
      <c r="AL654" s="26" t="s">
        <v>907</v>
      </c>
    </row>
    <row r="655" spans="1:40" ht="39" customHeight="1" x14ac:dyDescent="0.25">
      <c r="A655" s="238" t="s">
        <v>902</v>
      </c>
      <c r="B655" s="13" t="s">
        <v>527</v>
      </c>
      <c r="C655" s="91" t="s">
        <v>909</v>
      </c>
      <c r="D655" s="12">
        <v>347</v>
      </c>
      <c r="E655" s="13" t="s">
        <v>910</v>
      </c>
      <c r="F655" s="13" t="s">
        <v>848</v>
      </c>
      <c r="G655" s="14">
        <v>0</v>
      </c>
      <c r="H655" s="14" t="s">
        <v>37</v>
      </c>
      <c r="I655" s="14">
        <v>1</v>
      </c>
      <c r="J655" s="16">
        <v>0.34</v>
      </c>
      <c r="K655" s="17"/>
      <c r="L655" s="9"/>
      <c r="M655" s="9"/>
      <c r="N655" s="9"/>
      <c r="O655" s="18"/>
      <c r="P655" s="9"/>
      <c r="Q655" s="18"/>
      <c r="R655" s="9"/>
      <c r="S655" s="9"/>
      <c r="T655" s="19"/>
      <c r="U655" s="9"/>
      <c r="V655" s="9"/>
      <c r="W655" s="9"/>
      <c r="X655" s="18"/>
      <c r="Y655" s="9"/>
      <c r="Z655" s="18"/>
      <c r="AA655" s="9"/>
      <c r="AB655" s="9"/>
      <c r="AC655" s="20">
        <v>6</v>
      </c>
      <c r="AD655" s="21" t="s">
        <v>916</v>
      </c>
      <c r="AE655" s="21" t="s">
        <v>39</v>
      </c>
      <c r="AF655" s="22">
        <v>100</v>
      </c>
      <c r="AG655" s="22">
        <v>50</v>
      </c>
      <c r="AH655" s="23">
        <v>43466</v>
      </c>
      <c r="AI655" s="23">
        <v>43830</v>
      </c>
      <c r="AJ655" s="24">
        <v>22400000</v>
      </c>
      <c r="AK655" s="25">
        <v>22400000</v>
      </c>
      <c r="AL655" s="26" t="s">
        <v>907</v>
      </c>
    </row>
    <row r="656" spans="1:40" ht="39" customHeight="1" x14ac:dyDescent="0.25">
      <c r="A656" s="238" t="s">
        <v>902</v>
      </c>
      <c r="B656" s="13" t="s">
        <v>527</v>
      </c>
      <c r="C656" s="91" t="s">
        <v>909</v>
      </c>
      <c r="D656" s="12">
        <v>347</v>
      </c>
      <c r="E656" s="13" t="s">
        <v>910</v>
      </c>
      <c r="F656" s="13" t="s">
        <v>848</v>
      </c>
      <c r="G656" s="14">
        <v>0</v>
      </c>
      <c r="H656" s="14" t="s">
        <v>37</v>
      </c>
      <c r="I656" s="14">
        <v>1</v>
      </c>
      <c r="J656" s="16">
        <v>0.34</v>
      </c>
      <c r="K656" s="17"/>
      <c r="L656" s="9"/>
      <c r="M656" s="9"/>
      <c r="N656" s="9"/>
      <c r="O656" s="18"/>
      <c r="P656" s="9"/>
      <c r="Q656" s="18"/>
      <c r="R656" s="9"/>
      <c r="S656" s="9"/>
      <c r="T656" s="19"/>
      <c r="U656" s="9"/>
      <c r="V656" s="9"/>
      <c r="W656" s="9"/>
      <c r="X656" s="18"/>
      <c r="Y656" s="9"/>
      <c r="Z656" s="18"/>
      <c r="AA656" s="9"/>
      <c r="AB656" s="9"/>
      <c r="AC656" s="20">
        <v>7</v>
      </c>
      <c r="AD656" s="21" t="s">
        <v>917</v>
      </c>
      <c r="AE656" s="21" t="s">
        <v>39</v>
      </c>
      <c r="AF656" s="22">
        <v>100</v>
      </c>
      <c r="AG656" s="22">
        <v>50</v>
      </c>
      <c r="AH656" s="23">
        <v>43466</v>
      </c>
      <c r="AI656" s="23">
        <v>43830</v>
      </c>
      <c r="AJ656" s="24">
        <v>24000000</v>
      </c>
      <c r="AK656" s="25">
        <v>24000000</v>
      </c>
      <c r="AL656" s="26" t="s">
        <v>907</v>
      </c>
    </row>
    <row r="657" spans="1:39" ht="39" customHeight="1" x14ac:dyDescent="0.25">
      <c r="A657" s="238" t="s">
        <v>902</v>
      </c>
      <c r="B657" s="13" t="s">
        <v>527</v>
      </c>
      <c r="C657" s="91" t="s">
        <v>909</v>
      </c>
      <c r="D657" s="12">
        <v>347</v>
      </c>
      <c r="E657" s="13" t="s">
        <v>910</v>
      </c>
      <c r="F657" s="13" t="s">
        <v>848</v>
      </c>
      <c r="G657" s="14">
        <v>0</v>
      </c>
      <c r="H657" s="14" t="s">
        <v>37</v>
      </c>
      <c r="I657" s="14">
        <v>1</v>
      </c>
      <c r="J657" s="16">
        <v>0.34</v>
      </c>
      <c r="K657" s="17"/>
      <c r="L657" s="9"/>
      <c r="M657" s="9"/>
      <c r="N657" s="9"/>
      <c r="O657" s="18"/>
      <c r="P657" s="9"/>
      <c r="Q657" s="18"/>
      <c r="R657" s="9"/>
      <c r="S657" s="9"/>
      <c r="T657" s="19"/>
      <c r="U657" s="9"/>
      <c r="V657" s="9"/>
      <c r="W657" s="9"/>
      <c r="X657" s="18"/>
      <c r="Y657" s="9"/>
      <c r="Z657" s="18"/>
      <c r="AA657" s="9"/>
      <c r="AB657" s="9"/>
      <c r="AC657" s="20">
        <v>9</v>
      </c>
      <c r="AD657" s="21" t="s">
        <v>918</v>
      </c>
      <c r="AE657" s="21" t="s">
        <v>39</v>
      </c>
      <c r="AF657" s="22">
        <v>100</v>
      </c>
      <c r="AG657" s="22">
        <v>50</v>
      </c>
      <c r="AH657" s="23">
        <v>43466</v>
      </c>
      <c r="AI657" s="23">
        <v>43830</v>
      </c>
      <c r="AJ657" s="24">
        <v>31360000</v>
      </c>
      <c r="AK657" s="25">
        <v>31360000</v>
      </c>
      <c r="AL657" s="26" t="s">
        <v>907</v>
      </c>
    </row>
    <row r="658" spans="1:39" ht="39" customHeight="1" x14ac:dyDescent="0.25">
      <c r="A658" s="238" t="s">
        <v>902</v>
      </c>
      <c r="B658" s="13" t="s">
        <v>527</v>
      </c>
      <c r="C658" s="91" t="s">
        <v>909</v>
      </c>
      <c r="D658" s="12">
        <v>347</v>
      </c>
      <c r="E658" s="13" t="s">
        <v>910</v>
      </c>
      <c r="F658" s="13" t="s">
        <v>848</v>
      </c>
      <c r="G658" s="14">
        <v>0</v>
      </c>
      <c r="H658" s="14" t="s">
        <v>37</v>
      </c>
      <c r="I658" s="14">
        <v>1</v>
      </c>
      <c r="J658" s="16">
        <v>0.34</v>
      </c>
      <c r="K658" s="17"/>
      <c r="L658" s="9"/>
      <c r="M658" s="9"/>
      <c r="N658" s="9"/>
      <c r="O658" s="18"/>
      <c r="P658" s="9"/>
      <c r="Q658" s="18"/>
      <c r="R658" s="9"/>
      <c r="S658" s="9"/>
      <c r="T658" s="19"/>
      <c r="U658" s="9"/>
      <c r="V658" s="9"/>
      <c r="W658" s="9"/>
      <c r="X658" s="18"/>
      <c r="Y658" s="9"/>
      <c r="Z658" s="18"/>
      <c r="AA658" s="9"/>
      <c r="AB658" s="9"/>
      <c r="AC658" s="20">
        <v>10</v>
      </c>
      <c r="AD658" s="21" t="s">
        <v>919</v>
      </c>
      <c r="AE658" s="21" t="s">
        <v>39</v>
      </c>
      <c r="AF658" s="22">
        <v>100</v>
      </c>
      <c r="AG658" s="22">
        <v>50</v>
      </c>
      <c r="AH658" s="23">
        <v>43466</v>
      </c>
      <c r="AI658" s="23">
        <v>43830</v>
      </c>
      <c r="AJ658" s="24">
        <v>101590068</v>
      </c>
      <c r="AK658" s="25">
        <v>101590068</v>
      </c>
      <c r="AL658" s="26" t="s">
        <v>907</v>
      </c>
    </row>
    <row r="659" spans="1:39" ht="39" customHeight="1" x14ac:dyDescent="0.25">
      <c r="A659" s="238" t="s">
        <v>902</v>
      </c>
      <c r="B659" s="13" t="s">
        <v>527</v>
      </c>
      <c r="C659" s="91" t="s">
        <v>909</v>
      </c>
      <c r="D659" s="12">
        <v>347</v>
      </c>
      <c r="E659" s="13" t="s">
        <v>910</v>
      </c>
      <c r="F659" s="13" t="s">
        <v>848</v>
      </c>
      <c r="G659" s="14">
        <v>0</v>
      </c>
      <c r="H659" s="14" t="s">
        <v>37</v>
      </c>
      <c r="I659" s="14">
        <v>1</v>
      </c>
      <c r="J659" s="16">
        <v>0.34</v>
      </c>
      <c r="K659" s="17"/>
      <c r="L659" s="9"/>
      <c r="M659" s="9"/>
      <c r="N659" s="9"/>
      <c r="O659" s="18"/>
      <c r="P659" s="9"/>
      <c r="Q659" s="18"/>
      <c r="R659" s="9"/>
      <c r="S659" s="9"/>
      <c r="T659" s="19"/>
      <c r="U659" s="9"/>
      <c r="V659" s="9"/>
      <c r="W659" s="9"/>
      <c r="X659" s="18"/>
      <c r="Y659" s="9"/>
      <c r="Z659" s="18"/>
      <c r="AA659" s="9"/>
      <c r="AB659" s="9"/>
      <c r="AC659" s="20">
        <v>11</v>
      </c>
      <c r="AD659" s="21" t="s">
        <v>920</v>
      </c>
      <c r="AE659" s="21" t="s">
        <v>39</v>
      </c>
      <c r="AF659" s="22">
        <v>100</v>
      </c>
      <c r="AG659" s="22">
        <v>50</v>
      </c>
      <c r="AH659" s="23">
        <v>43466</v>
      </c>
      <c r="AI659" s="23">
        <v>43830</v>
      </c>
      <c r="AJ659" s="24">
        <v>535142518</v>
      </c>
      <c r="AK659" s="25">
        <v>530678518</v>
      </c>
      <c r="AL659" s="26" t="s">
        <v>907</v>
      </c>
    </row>
    <row r="660" spans="1:39" ht="39" customHeight="1" x14ac:dyDescent="0.25">
      <c r="A660" s="238" t="s">
        <v>902</v>
      </c>
      <c r="B660" s="13" t="s">
        <v>527</v>
      </c>
      <c r="C660" s="91" t="s">
        <v>909</v>
      </c>
      <c r="D660" s="12">
        <v>347</v>
      </c>
      <c r="E660" s="13" t="s">
        <v>921</v>
      </c>
      <c r="F660" s="13" t="s">
        <v>848</v>
      </c>
      <c r="G660" s="14">
        <v>2</v>
      </c>
      <c r="H660" s="14" t="s">
        <v>37</v>
      </c>
      <c r="I660" s="14">
        <v>3</v>
      </c>
      <c r="J660" s="16">
        <v>0.34</v>
      </c>
      <c r="K660" s="17"/>
      <c r="L660" s="9"/>
      <c r="M660" s="9"/>
      <c r="N660" s="9"/>
      <c r="O660" s="18"/>
      <c r="P660" s="9"/>
      <c r="Q660" s="18"/>
      <c r="R660" s="9"/>
      <c r="S660" s="9"/>
      <c r="T660" s="19"/>
      <c r="U660" s="9"/>
      <c r="V660" s="9"/>
      <c r="W660" s="9"/>
      <c r="X660" s="18"/>
      <c r="Y660" s="9"/>
      <c r="Z660" s="18"/>
      <c r="AA660" s="9"/>
      <c r="AB660" s="9"/>
      <c r="AC660" s="20"/>
      <c r="AD660" s="27" t="s">
        <v>922</v>
      </c>
      <c r="AE660" s="21" t="s">
        <v>49</v>
      </c>
      <c r="AF660" s="22">
        <v>1</v>
      </c>
      <c r="AG660" s="22">
        <v>1</v>
      </c>
      <c r="AH660" s="23">
        <v>43466</v>
      </c>
      <c r="AI660" s="23">
        <v>43830</v>
      </c>
      <c r="AJ660" s="24">
        <v>37000000</v>
      </c>
      <c r="AK660" s="25">
        <v>37000000</v>
      </c>
      <c r="AL660" s="26" t="s">
        <v>907</v>
      </c>
    </row>
    <row r="661" spans="1:39" ht="39" customHeight="1" x14ac:dyDescent="0.25">
      <c r="A661" s="238" t="s">
        <v>902</v>
      </c>
      <c r="B661" s="13" t="s">
        <v>527</v>
      </c>
      <c r="C661" s="91" t="s">
        <v>909</v>
      </c>
      <c r="D661" s="12">
        <v>347</v>
      </c>
      <c r="E661" s="13" t="s">
        <v>910</v>
      </c>
      <c r="F661" s="13" t="s">
        <v>848</v>
      </c>
      <c r="G661" s="14">
        <v>0</v>
      </c>
      <c r="H661" s="14" t="s">
        <v>37</v>
      </c>
      <c r="I661" s="14">
        <v>1</v>
      </c>
      <c r="J661" s="16">
        <v>0.34</v>
      </c>
      <c r="K661" s="17"/>
      <c r="L661" s="9"/>
      <c r="M661" s="9"/>
      <c r="N661" s="9"/>
      <c r="O661" s="18"/>
      <c r="P661" s="9"/>
      <c r="Q661" s="18"/>
      <c r="R661" s="9"/>
      <c r="S661" s="9"/>
      <c r="T661" s="19"/>
      <c r="U661" s="9"/>
      <c r="V661" s="9"/>
      <c r="W661" s="9"/>
      <c r="X661" s="18"/>
      <c r="Y661" s="9"/>
      <c r="Z661" s="18"/>
      <c r="AA661" s="9"/>
      <c r="AB661" s="9"/>
      <c r="AC661" s="20">
        <v>12</v>
      </c>
      <c r="AD661" s="21" t="s">
        <v>923</v>
      </c>
      <c r="AE661" s="21" t="s">
        <v>39</v>
      </c>
      <c r="AF661" s="22">
        <v>100</v>
      </c>
      <c r="AG661" s="22">
        <v>50</v>
      </c>
      <c r="AH661" s="23">
        <v>43466</v>
      </c>
      <c r="AI661" s="23">
        <v>43830</v>
      </c>
      <c r="AJ661" s="24">
        <v>22400000</v>
      </c>
      <c r="AK661" s="25">
        <v>22400000</v>
      </c>
      <c r="AL661" s="26" t="s">
        <v>907</v>
      </c>
    </row>
    <row r="662" spans="1:39" ht="39" customHeight="1" x14ac:dyDescent="0.25">
      <c r="A662" s="238" t="s">
        <v>902</v>
      </c>
      <c r="B662" s="13" t="s">
        <v>527</v>
      </c>
      <c r="C662" s="91" t="s">
        <v>909</v>
      </c>
      <c r="D662" s="12">
        <v>348</v>
      </c>
      <c r="E662" s="13" t="s">
        <v>924</v>
      </c>
      <c r="F662" s="13" t="s">
        <v>925</v>
      </c>
      <c r="G662" s="14">
        <v>0</v>
      </c>
      <c r="H662" s="14" t="s">
        <v>37</v>
      </c>
      <c r="I662" s="14">
        <v>84</v>
      </c>
      <c r="J662" s="16">
        <v>0</v>
      </c>
      <c r="K662" s="19">
        <f>+L662+M662+N662+P662+Q662+R662+S662</f>
        <v>25000000</v>
      </c>
      <c r="L662" s="9">
        <v>25000000</v>
      </c>
      <c r="M662" s="9">
        <v>0</v>
      </c>
      <c r="N662" s="9">
        <v>0</v>
      </c>
      <c r="O662" s="18"/>
      <c r="P662" s="9">
        <v>0</v>
      </c>
      <c r="Q662" s="18"/>
      <c r="R662" s="9">
        <v>0</v>
      </c>
      <c r="S662" s="9">
        <v>0</v>
      </c>
      <c r="T662" s="19">
        <f>+U662+V662+W662+Y662+Z662+AA662+AB662</f>
        <v>22000000</v>
      </c>
      <c r="U662" s="9">
        <v>22000000</v>
      </c>
      <c r="V662" s="9"/>
      <c r="W662" s="9"/>
      <c r="X662" s="18"/>
      <c r="Y662" s="9"/>
      <c r="Z662" s="18"/>
      <c r="AA662" s="9"/>
      <c r="AB662" s="9"/>
      <c r="AC662" s="20">
        <v>1</v>
      </c>
      <c r="AD662" s="21" t="s">
        <v>926</v>
      </c>
      <c r="AE662" s="21" t="s">
        <v>49</v>
      </c>
      <c r="AF662" s="22">
        <v>84</v>
      </c>
      <c r="AG662" s="22">
        <v>72</v>
      </c>
      <c r="AH662" s="23">
        <v>43497</v>
      </c>
      <c r="AI662" s="23">
        <v>43799</v>
      </c>
      <c r="AJ662" s="32">
        <v>25000000</v>
      </c>
      <c r="AK662" s="33">
        <v>22000000</v>
      </c>
      <c r="AL662" s="26" t="s">
        <v>40</v>
      </c>
    </row>
    <row r="663" spans="1:39" ht="39" customHeight="1" x14ac:dyDescent="0.25">
      <c r="A663" s="238" t="s">
        <v>902</v>
      </c>
      <c r="B663" s="13" t="s">
        <v>527</v>
      </c>
      <c r="C663" s="91" t="s">
        <v>909</v>
      </c>
      <c r="D663" s="12">
        <v>350</v>
      </c>
      <c r="E663" s="13" t="s">
        <v>927</v>
      </c>
      <c r="F663" s="13" t="s">
        <v>928</v>
      </c>
      <c r="G663" s="14">
        <v>1</v>
      </c>
      <c r="H663" s="14" t="s">
        <v>37</v>
      </c>
      <c r="I663" s="14">
        <v>1</v>
      </c>
      <c r="J663" s="16">
        <v>0.25</v>
      </c>
      <c r="K663" s="19">
        <f>+L663+M663+N663+P663+Q663+R663+S663</f>
        <v>0</v>
      </c>
      <c r="L663" s="9">
        <v>0</v>
      </c>
      <c r="M663" s="9">
        <v>0</v>
      </c>
      <c r="N663" s="9">
        <v>0</v>
      </c>
      <c r="O663" s="18"/>
      <c r="P663" s="9">
        <v>0</v>
      </c>
      <c r="Q663" s="18"/>
      <c r="R663" s="9">
        <v>0</v>
      </c>
      <c r="S663" s="9">
        <v>0</v>
      </c>
      <c r="T663" s="19">
        <f>+U663+V663+W663+Y663+Z663+AA663+AB663</f>
        <v>0</v>
      </c>
      <c r="U663" s="9"/>
      <c r="V663" s="9"/>
      <c r="W663" s="9"/>
      <c r="X663" s="18"/>
      <c r="Y663" s="9"/>
      <c r="Z663" s="18"/>
      <c r="AA663" s="9"/>
      <c r="AB663" s="9"/>
      <c r="AC663" s="20">
        <v>1</v>
      </c>
      <c r="AD663" s="21"/>
      <c r="AE663" s="21"/>
      <c r="AF663" s="22"/>
      <c r="AG663" s="22"/>
      <c r="AH663" s="23"/>
      <c r="AI663" s="23"/>
      <c r="AJ663" s="32"/>
      <c r="AK663" s="33"/>
      <c r="AL663" s="26" t="s">
        <v>40</v>
      </c>
    </row>
    <row r="664" spans="1:39" ht="39" customHeight="1" x14ac:dyDescent="0.25">
      <c r="A664" s="238" t="s">
        <v>902</v>
      </c>
      <c r="B664" s="13" t="s">
        <v>527</v>
      </c>
      <c r="C664" s="91" t="s">
        <v>909</v>
      </c>
      <c r="D664" s="12">
        <v>351</v>
      </c>
      <c r="E664" s="13" t="s">
        <v>929</v>
      </c>
      <c r="F664" s="13" t="s">
        <v>930</v>
      </c>
      <c r="G664" s="14">
        <v>0</v>
      </c>
      <c r="H664" s="14" t="s">
        <v>37</v>
      </c>
      <c r="I664" s="14">
        <v>1</v>
      </c>
      <c r="J664" s="16">
        <v>0.4</v>
      </c>
      <c r="K664" s="19">
        <f>+L664+M664+N664+P664+Q664+R664+S664</f>
        <v>20000000</v>
      </c>
      <c r="L664" s="9">
        <v>20000000</v>
      </c>
      <c r="M664" s="9">
        <v>0</v>
      </c>
      <c r="N664" s="9">
        <v>0</v>
      </c>
      <c r="O664" s="18"/>
      <c r="P664" s="9">
        <v>0</v>
      </c>
      <c r="Q664" s="18"/>
      <c r="R664" s="9">
        <v>0</v>
      </c>
      <c r="S664" s="9">
        <v>0</v>
      </c>
      <c r="T664" s="19">
        <f>+U664+V664+W664+Y664+Z664+AA664+AB664</f>
        <v>20000000</v>
      </c>
      <c r="U664" s="9">
        <v>20000000</v>
      </c>
      <c r="V664" s="9"/>
      <c r="W664" s="9"/>
      <c r="X664" s="18"/>
      <c r="Y664" s="9"/>
      <c r="Z664" s="18"/>
      <c r="AA664" s="9"/>
      <c r="AB664" s="9"/>
      <c r="AC664" s="20">
        <v>1</v>
      </c>
      <c r="AD664" s="21" t="s">
        <v>733</v>
      </c>
      <c r="AE664" s="21" t="s">
        <v>39</v>
      </c>
      <c r="AF664" s="22">
        <v>100</v>
      </c>
      <c r="AG664" s="22">
        <v>50</v>
      </c>
      <c r="AH664" s="23">
        <v>43586</v>
      </c>
      <c r="AI664" s="23">
        <v>43830</v>
      </c>
      <c r="AJ664" s="32">
        <v>20000000</v>
      </c>
      <c r="AK664" s="33">
        <v>20000000</v>
      </c>
      <c r="AL664" s="26" t="s">
        <v>40</v>
      </c>
    </row>
    <row r="665" spans="1:39" ht="39" customHeight="1" x14ac:dyDescent="0.25">
      <c r="A665" s="238" t="s">
        <v>902</v>
      </c>
      <c r="B665" s="13" t="s">
        <v>527</v>
      </c>
      <c r="C665" s="91" t="s">
        <v>909</v>
      </c>
      <c r="D665" s="12">
        <v>353</v>
      </c>
      <c r="E665" s="13" t="s">
        <v>931</v>
      </c>
      <c r="F665" s="13" t="s">
        <v>932</v>
      </c>
      <c r="G665" s="14">
        <v>0</v>
      </c>
      <c r="H665" s="14" t="s">
        <v>37</v>
      </c>
      <c r="I665" s="14">
        <v>1</v>
      </c>
      <c r="J665" s="16">
        <v>0.15</v>
      </c>
      <c r="K665" s="19">
        <f>+L665+M665+N665+P665+Q665+R665+S665</f>
        <v>0</v>
      </c>
      <c r="L665" s="9">
        <v>0</v>
      </c>
      <c r="M665" s="9">
        <v>0</v>
      </c>
      <c r="N665" s="9">
        <v>0</v>
      </c>
      <c r="O665" s="18"/>
      <c r="P665" s="9">
        <v>0</v>
      </c>
      <c r="Q665" s="18"/>
      <c r="R665" s="9">
        <v>0</v>
      </c>
      <c r="S665" s="9">
        <v>0</v>
      </c>
      <c r="T665" s="19">
        <f>+U665+V665+W665+Y665+Z665+AA665+AB665</f>
        <v>0</v>
      </c>
      <c r="U665" s="9"/>
      <c r="V665" s="9"/>
      <c r="W665" s="9"/>
      <c r="X665" s="18"/>
      <c r="Y665" s="9"/>
      <c r="Z665" s="18"/>
      <c r="AA665" s="9"/>
      <c r="AB665" s="9"/>
      <c r="AC665" s="20">
        <v>1</v>
      </c>
      <c r="AD665" s="21"/>
      <c r="AE665" s="21"/>
      <c r="AF665" s="22"/>
      <c r="AG665" s="22"/>
      <c r="AH665" s="23"/>
      <c r="AI665" s="23"/>
      <c r="AJ665" s="32"/>
      <c r="AK665" s="33"/>
      <c r="AL665" s="26" t="s">
        <v>40</v>
      </c>
    </row>
    <row r="666" spans="1:39" ht="39" customHeight="1" x14ac:dyDescent="0.25">
      <c r="A666" s="238" t="s">
        <v>902</v>
      </c>
      <c r="B666" s="13" t="s">
        <v>527</v>
      </c>
      <c r="C666" s="91" t="s">
        <v>909</v>
      </c>
      <c r="D666" s="12">
        <v>354</v>
      </c>
      <c r="E666" s="13" t="s">
        <v>933</v>
      </c>
      <c r="F666" s="13" t="s">
        <v>934</v>
      </c>
      <c r="G666" s="14">
        <v>0</v>
      </c>
      <c r="H666" s="14" t="s">
        <v>37</v>
      </c>
      <c r="I666" s="14">
        <v>6</v>
      </c>
      <c r="J666" s="16">
        <v>1</v>
      </c>
      <c r="K666" s="17">
        <f>+L666+M666+N666+P666+Q666+R666+S666</f>
        <v>190850000</v>
      </c>
      <c r="L666" s="9">
        <v>190850000</v>
      </c>
      <c r="M666" s="9">
        <v>0</v>
      </c>
      <c r="N666" s="9">
        <v>0</v>
      </c>
      <c r="O666" s="18"/>
      <c r="P666" s="9">
        <v>0</v>
      </c>
      <c r="Q666" s="18"/>
      <c r="R666" s="9">
        <v>0</v>
      </c>
      <c r="S666" s="9">
        <v>0</v>
      </c>
      <c r="T666" s="19">
        <f>+U666+V666+W666+Y666+Z666+AA666+AB666</f>
        <v>157800010</v>
      </c>
      <c r="U666" s="9">
        <v>157800010</v>
      </c>
      <c r="V666" s="9"/>
      <c r="W666" s="9"/>
      <c r="X666" s="9"/>
      <c r="Y666" s="9"/>
      <c r="Z666" s="9"/>
      <c r="AA666" s="9"/>
      <c r="AB666" s="9"/>
      <c r="AC666" s="20">
        <v>1</v>
      </c>
      <c r="AD666" s="21" t="s">
        <v>935</v>
      </c>
      <c r="AE666" s="21" t="s">
        <v>39</v>
      </c>
      <c r="AF666" s="22">
        <v>100</v>
      </c>
      <c r="AG666" s="22">
        <v>50</v>
      </c>
      <c r="AH666" s="23">
        <v>43466</v>
      </c>
      <c r="AI666" s="23">
        <v>43830</v>
      </c>
      <c r="AJ666" s="24">
        <v>160000000</v>
      </c>
      <c r="AK666" s="25">
        <v>157800010</v>
      </c>
      <c r="AL666" s="26" t="s">
        <v>907</v>
      </c>
    </row>
    <row r="667" spans="1:39" ht="39" customHeight="1" x14ac:dyDescent="0.25">
      <c r="A667" s="238" t="s">
        <v>902</v>
      </c>
      <c r="B667" s="13" t="s">
        <v>527</v>
      </c>
      <c r="C667" s="91" t="s">
        <v>909</v>
      </c>
      <c r="D667" s="12">
        <v>354</v>
      </c>
      <c r="E667" s="13" t="s">
        <v>933</v>
      </c>
      <c r="F667" s="13" t="s">
        <v>934</v>
      </c>
      <c r="G667" s="14">
        <v>0</v>
      </c>
      <c r="H667" s="14" t="s">
        <v>37</v>
      </c>
      <c r="I667" s="14">
        <v>6</v>
      </c>
      <c r="J667" s="16">
        <v>1</v>
      </c>
      <c r="K667" s="17"/>
      <c r="L667" s="9">
        <v>0</v>
      </c>
      <c r="M667" s="9">
        <v>0</v>
      </c>
      <c r="N667" s="9">
        <v>0</v>
      </c>
      <c r="O667" s="18"/>
      <c r="P667" s="9">
        <v>0</v>
      </c>
      <c r="Q667" s="18"/>
      <c r="R667" s="9">
        <v>0</v>
      </c>
      <c r="S667" s="9">
        <v>0</v>
      </c>
      <c r="T667" s="19"/>
      <c r="U667" s="9"/>
      <c r="V667" s="9"/>
      <c r="W667" s="9"/>
      <c r="X667" s="18"/>
      <c r="Y667" s="9"/>
      <c r="Z667" s="18"/>
      <c r="AA667" s="9"/>
      <c r="AB667" s="9"/>
      <c r="AC667" s="20">
        <v>2</v>
      </c>
      <c r="AD667" s="21" t="s">
        <v>936</v>
      </c>
      <c r="AE667" s="21" t="s">
        <v>39</v>
      </c>
      <c r="AF667" s="22">
        <v>100</v>
      </c>
      <c r="AG667" s="22">
        <v>50</v>
      </c>
      <c r="AH667" s="23">
        <v>43466</v>
      </c>
      <c r="AI667" s="23">
        <v>43830</v>
      </c>
      <c r="AJ667" s="24">
        <v>30850000</v>
      </c>
      <c r="AK667" s="25"/>
      <c r="AL667" s="26" t="s">
        <v>907</v>
      </c>
    </row>
    <row r="668" spans="1:39" ht="39" customHeight="1" x14ac:dyDescent="0.25">
      <c r="A668" s="238" t="s">
        <v>902</v>
      </c>
      <c r="B668" s="13" t="s">
        <v>527</v>
      </c>
      <c r="C668" s="91" t="s">
        <v>909</v>
      </c>
      <c r="D668" s="12">
        <v>355</v>
      </c>
      <c r="E668" s="13" t="s">
        <v>937</v>
      </c>
      <c r="F668" s="13" t="s">
        <v>938</v>
      </c>
      <c r="G668" s="14">
        <v>82.8</v>
      </c>
      <c r="H668" s="14" t="s">
        <v>43</v>
      </c>
      <c r="I668" s="167">
        <v>90</v>
      </c>
      <c r="J668" s="16">
        <v>90</v>
      </c>
      <c r="K668" s="19">
        <f>+L668+M668+N668+P668+Q668+R668+S668</f>
        <v>0</v>
      </c>
      <c r="L668" s="9">
        <v>0</v>
      </c>
      <c r="M668" s="9">
        <v>0</v>
      </c>
      <c r="N668" s="9">
        <v>0</v>
      </c>
      <c r="O668" s="18"/>
      <c r="P668" s="9">
        <v>0</v>
      </c>
      <c r="Q668" s="18"/>
      <c r="R668" s="9">
        <v>0</v>
      </c>
      <c r="S668" s="9">
        <v>0</v>
      </c>
      <c r="T668" s="19">
        <f>+U668+V668+W668+Y668+Z668+AA668+AB668</f>
        <v>0</v>
      </c>
      <c r="U668" s="9"/>
      <c r="V668" s="9"/>
      <c r="W668" s="9"/>
      <c r="X668" s="18"/>
      <c r="Y668" s="9"/>
      <c r="Z668" s="18"/>
      <c r="AA668" s="9"/>
      <c r="AB668" s="9"/>
      <c r="AC668" s="20">
        <v>1</v>
      </c>
      <c r="AD668" s="21"/>
      <c r="AE668" s="21"/>
      <c r="AF668" s="22"/>
      <c r="AG668" s="22"/>
      <c r="AH668" s="23"/>
      <c r="AI668" s="23"/>
      <c r="AJ668" s="32"/>
      <c r="AK668" s="33"/>
      <c r="AL668" s="239" t="s">
        <v>939</v>
      </c>
    </row>
    <row r="669" spans="1:39" ht="39" customHeight="1" x14ac:dyDescent="0.25">
      <c r="A669" s="238" t="s">
        <v>902</v>
      </c>
      <c r="B669" s="91" t="s">
        <v>95</v>
      </c>
      <c r="C669" s="91" t="s">
        <v>909</v>
      </c>
      <c r="D669" s="12">
        <v>356</v>
      </c>
      <c r="E669" s="13" t="s">
        <v>940</v>
      </c>
      <c r="F669" s="13" t="s">
        <v>941</v>
      </c>
      <c r="G669" s="14">
        <v>32</v>
      </c>
      <c r="H669" s="14" t="s">
        <v>43</v>
      </c>
      <c r="I669" s="14">
        <v>25</v>
      </c>
      <c r="J669" s="16">
        <v>25</v>
      </c>
      <c r="K669" s="19">
        <f>+L669+M669+N669+P669+Q669+R669+S669</f>
        <v>0</v>
      </c>
      <c r="L669" s="9">
        <v>0</v>
      </c>
      <c r="M669" s="9">
        <v>0</v>
      </c>
      <c r="N669" s="9">
        <v>0</v>
      </c>
      <c r="O669" s="18"/>
      <c r="P669" s="9">
        <v>0</v>
      </c>
      <c r="Q669" s="18"/>
      <c r="R669" s="9">
        <v>0</v>
      </c>
      <c r="S669" s="9">
        <v>0</v>
      </c>
      <c r="T669" s="19">
        <f>+U669+V669+W669+Y669+Z669+AA669+AB669</f>
        <v>0</v>
      </c>
      <c r="U669" s="9"/>
      <c r="V669" s="9"/>
      <c r="W669" s="9"/>
      <c r="X669" s="18"/>
      <c r="Y669" s="9"/>
      <c r="Z669" s="18"/>
      <c r="AA669" s="9"/>
      <c r="AB669" s="9"/>
      <c r="AC669" s="20">
        <v>1</v>
      </c>
      <c r="AD669" s="21"/>
      <c r="AE669" s="21"/>
      <c r="AF669" s="22"/>
      <c r="AG669" s="22"/>
      <c r="AH669" s="23"/>
      <c r="AI669" s="23"/>
      <c r="AJ669" s="32"/>
      <c r="AK669" s="33"/>
      <c r="AL669" s="239" t="s">
        <v>939</v>
      </c>
    </row>
    <row r="670" spans="1:39" ht="39" customHeight="1" thickBot="1" x14ac:dyDescent="0.3">
      <c r="A670" s="238" t="s">
        <v>902</v>
      </c>
      <c r="B670" s="91" t="s">
        <v>95</v>
      </c>
      <c r="C670" s="91" t="s">
        <v>909</v>
      </c>
      <c r="D670" s="12">
        <v>357</v>
      </c>
      <c r="E670" s="13" t="s">
        <v>942</v>
      </c>
      <c r="F670" s="13" t="s">
        <v>941</v>
      </c>
      <c r="G670" s="14">
        <v>717</v>
      </c>
      <c r="H670" s="14" t="s">
        <v>43</v>
      </c>
      <c r="I670" s="14">
        <v>300</v>
      </c>
      <c r="J670" s="16">
        <v>300</v>
      </c>
      <c r="K670" s="19">
        <f>+L670+M670+N670+P670+Q670+R670+S670</f>
        <v>0</v>
      </c>
      <c r="L670" s="9">
        <v>0</v>
      </c>
      <c r="M670" s="9">
        <v>0</v>
      </c>
      <c r="N670" s="9">
        <v>0</v>
      </c>
      <c r="O670" s="18"/>
      <c r="P670" s="9">
        <v>0</v>
      </c>
      <c r="Q670" s="18"/>
      <c r="R670" s="9">
        <v>0</v>
      </c>
      <c r="S670" s="9">
        <v>0</v>
      </c>
      <c r="T670" s="19">
        <f>+U670+V670+W670+Y670+Z670+AA670+AB670</f>
        <v>0</v>
      </c>
      <c r="U670" s="9"/>
      <c r="V670" s="9"/>
      <c r="W670" s="9"/>
      <c r="X670" s="18"/>
      <c r="Y670" s="9"/>
      <c r="Z670" s="18"/>
      <c r="AA670" s="9"/>
      <c r="AB670" s="9"/>
      <c r="AC670" s="20">
        <v>1</v>
      </c>
      <c r="AD670" s="21"/>
      <c r="AE670" s="21"/>
      <c r="AF670" s="22"/>
      <c r="AG670" s="22"/>
      <c r="AH670" s="23"/>
      <c r="AI670" s="23"/>
      <c r="AJ670" s="32"/>
      <c r="AK670" s="33"/>
      <c r="AL670" s="239" t="s">
        <v>939</v>
      </c>
    </row>
    <row r="671" spans="1:39" ht="39" customHeight="1" thickBot="1" x14ac:dyDescent="0.3">
      <c r="A671" s="238" t="s">
        <v>902</v>
      </c>
      <c r="B671" s="13" t="s">
        <v>527</v>
      </c>
      <c r="C671" s="91" t="s">
        <v>909</v>
      </c>
      <c r="D671" s="12">
        <v>358</v>
      </c>
      <c r="E671" s="13" t="s">
        <v>943</v>
      </c>
      <c r="F671" s="13" t="s">
        <v>944</v>
      </c>
      <c r="G671" s="14">
        <v>0</v>
      </c>
      <c r="H671" s="14" t="s">
        <v>37</v>
      </c>
      <c r="I671" s="14">
        <v>1</v>
      </c>
      <c r="J671" s="16">
        <v>0</v>
      </c>
      <c r="K671" s="19">
        <f>+L671+M671+N671+P671+Q671+R671+S671</f>
        <v>177000000</v>
      </c>
      <c r="L671" s="9">
        <v>177000000</v>
      </c>
      <c r="M671" s="9">
        <v>0</v>
      </c>
      <c r="N671" s="9">
        <v>0</v>
      </c>
      <c r="O671" s="18">
        <v>0</v>
      </c>
      <c r="P671" s="9">
        <v>0</v>
      </c>
      <c r="Q671" s="18">
        <v>0</v>
      </c>
      <c r="R671" s="9">
        <v>0</v>
      </c>
      <c r="S671" s="9">
        <v>0</v>
      </c>
      <c r="T671" s="19">
        <f>+U671+V671+W671+Y671+Z671+AA671+AB671</f>
        <v>172913520</v>
      </c>
      <c r="U671" s="229">
        <v>172913520</v>
      </c>
      <c r="V671" s="9"/>
      <c r="W671" s="9"/>
      <c r="X671" s="18"/>
      <c r="Y671" s="9"/>
      <c r="Z671" s="18"/>
      <c r="AA671" s="9"/>
      <c r="AB671" s="9"/>
      <c r="AC671" s="20">
        <v>1</v>
      </c>
      <c r="AD671" s="21" t="s">
        <v>945</v>
      </c>
      <c r="AE671" s="41" t="s">
        <v>39</v>
      </c>
      <c r="AF671" s="87">
        <v>100</v>
      </c>
      <c r="AG671" s="87">
        <v>50</v>
      </c>
      <c r="AH671" s="89">
        <v>43480</v>
      </c>
      <c r="AI671" s="89">
        <v>43830</v>
      </c>
      <c r="AJ671" s="168">
        <v>80000000</v>
      </c>
      <c r="AK671" s="169">
        <v>80000000</v>
      </c>
      <c r="AL671" s="26" t="s">
        <v>40</v>
      </c>
      <c r="AM671" s="240"/>
    </row>
    <row r="672" spans="1:39" ht="39" customHeight="1" x14ac:dyDescent="0.25">
      <c r="A672" s="238" t="s">
        <v>902</v>
      </c>
      <c r="B672" s="13" t="s">
        <v>527</v>
      </c>
      <c r="C672" s="91" t="s">
        <v>909</v>
      </c>
      <c r="D672" s="12">
        <v>358</v>
      </c>
      <c r="E672" s="13" t="s">
        <v>943</v>
      </c>
      <c r="F672" s="13" t="s">
        <v>944</v>
      </c>
      <c r="G672" s="14">
        <v>0</v>
      </c>
      <c r="H672" s="14" t="s">
        <v>37</v>
      </c>
      <c r="I672" s="14">
        <v>1</v>
      </c>
      <c r="J672" s="16">
        <v>0</v>
      </c>
      <c r="K672" s="19"/>
      <c r="L672" s="9">
        <v>0</v>
      </c>
      <c r="M672" s="9">
        <v>0</v>
      </c>
      <c r="N672" s="9">
        <v>0</v>
      </c>
      <c r="O672" s="18"/>
      <c r="P672" s="9">
        <v>0</v>
      </c>
      <c r="Q672" s="18"/>
      <c r="R672" s="9">
        <v>0</v>
      </c>
      <c r="S672" s="9">
        <v>0</v>
      </c>
      <c r="T672" s="19"/>
      <c r="U672" s="9"/>
      <c r="V672" s="9"/>
      <c r="W672" s="9"/>
      <c r="X672" s="18"/>
      <c r="Y672" s="9"/>
      <c r="Z672" s="18"/>
      <c r="AA672" s="9"/>
      <c r="AB672" s="9"/>
      <c r="AC672" s="20">
        <v>2</v>
      </c>
      <c r="AD672" s="21" t="s">
        <v>946</v>
      </c>
      <c r="AE672" s="41" t="s">
        <v>39</v>
      </c>
      <c r="AF672" s="87">
        <v>100</v>
      </c>
      <c r="AG672" s="87">
        <v>60</v>
      </c>
      <c r="AH672" s="89">
        <v>43497</v>
      </c>
      <c r="AI672" s="89">
        <v>43799</v>
      </c>
      <c r="AJ672" s="145">
        <v>51000000</v>
      </c>
      <c r="AK672" s="148">
        <v>51000000</v>
      </c>
      <c r="AL672" s="26" t="s">
        <v>40</v>
      </c>
      <c r="AM672" s="234"/>
    </row>
    <row r="673" spans="1:39" ht="39" customHeight="1" x14ac:dyDescent="0.25">
      <c r="A673" s="238" t="s">
        <v>902</v>
      </c>
      <c r="B673" s="13" t="s">
        <v>527</v>
      </c>
      <c r="C673" s="91" t="s">
        <v>909</v>
      </c>
      <c r="D673" s="12">
        <v>358</v>
      </c>
      <c r="E673" s="13" t="s">
        <v>943</v>
      </c>
      <c r="F673" s="13" t="s">
        <v>944</v>
      </c>
      <c r="G673" s="14">
        <v>0</v>
      </c>
      <c r="H673" s="14" t="s">
        <v>37</v>
      </c>
      <c r="I673" s="14">
        <v>1</v>
      </c>
      <c r="J673" s="16">
        <v>0</v>
      </c>
      <c r="K673" s="19"/>
      <c r="L673" s="9">
        <v>0</v>
      </c>
      <c r="M673" s="9">
        <v>0</v>
      </c>
      <c r="N673" s="9">
        <v>0</v>
      </c>
      <c r="O673" s="18"/>
      <c r="P673" s="9">
        <v>0</v>
      </c>
      <c r="Q673" s="18"/>
      <c r="R673" s="9">
        <v>0</v>
      </c>
      <c r="S673" s="9">
        <v>0</v>
      </c>
      <c r="T673" s="19"/>
      <c r="U673" s="9"/>
      <c r="V673" s="9"/>
      <c r="W673" s="9"/>
      <c r="X673" s="18"/>
      <c r="Y673" s="9"/>
      <c r="Z673" s="18"/>
      <c r="AA673" s="9"/>
      <c r="AB673" s="9"/>
      <c r="AC673" s="20">
        <v>4</v>
      </c>
      <c r="AD673" s="21" t="s">
        <v>947</v>
      </c>
      <c r="AE673" s="41" t="s">
        <v>39</v>
      </c>
      <c r="AF673" s="87">
        <v>100</v>
      </c>
      <c r="AG673" s="22">
        <v>50</v>
      </c>
      <c r="AH673" s="23">
        <v>43115</v>
      </c>
      <c r="AI673" s="23" t="s">
        <v>948</v>
      </c>
      <c r="AJ673" s="149">
        <v>42000000</v>
      </c>
      <c r="AK673" s="33">
        <v>41913520</v>
      </c>
      <c r="AL673" s="26" t="s">
        <v>40</v>
      </c>
      <c r="AM673" s="236"/>
    </row>
    <row r="674" spans="1:39" ht="39" customHeight="1" x14ac:dyDescent="0.25">
      <c r="A674" s="238" t="s">
        <v>902</v>
      </c>
      <c r="B674" s="13" t="s">
        <v>527</v>
      </c>
      <c r="C674" s="91" t="s">
        <v>909</v>
      </c>
      <c r="D674" s="12">
        <v>358</v>
      </c>
      <c r="E674" s="13" t="s">
        <v>949</v>
      </c>
      <c r="F674" s="13" t="s">
        <v>944</v>
      </c>
      <c r="G674" s="14">
        <v>1</v>
      </c>
      <c r="H674" s="14" t="s">
        <v>37</v>
      </c>
      <c r="I674" s="14">
        <v>1</v>
      </c>
      <c r="J674" s="16">
        <v>0</v>
      </c>
      <c r="K674" s="19"/>
      <c r="L674" s="9"/>
      <c r="M674" s="9"/>
      <c r="N674" s="9"/>
      <c r="O674" s="18"/>
      <c r="P674" s="9"/>
      <c r="Q674" s="18"/>
      <c r="R674" s="9"/>
      <c r="S674" s="9"/>
      <c r="T674" s="19"/>
      <c r="U674" s="9"/>
      <c r="V674" s="9"/>
      <c r="W674" s="9"/>
      <c r="X674" s="18"/>
      <c r="Y674" s="9"/>
      <c r="Z674" s="18"/>
      <c r="AA674" s="9"/>
      <c r="AB674" s="9"/>
      <c r="AC674" s="20"/>
      <c r="AD674" s="21" t="s">
        <v>269</v>
      </c>
      <c r="AE674" s="41"/>
      <c r="AF674" s="87"/>
      <c r="AG674" s="22"/>
      <c r="AH674" s="23"/>
      <c r="AI674" s="23"/>
      <c r="AJ674" s="145">
        <v>4000000</v>
      </c>
      <c r="AK674" s="33"/>
      <c r="AL674" s="26" t="s">
        <v>40</v>
      </c>
      <c r="AM674" s="236"/>
    </row>
    <row r="675" spans="1:39" ht="39" customHeight="1" thickBot="1" x14ac:dyDescent="0.3">
      <c r="A675" s="238" t="s">
        <v>902</v>
      </c>
      <c r="B675" s="13" t="s">
        <v>527</v>
      </c>
      <c r="C675" s="91" t="s">
        <v>909</v>
      </c>
      <c r="D675" s="12">
        <v>359</v>
      </c>
      <c r="E675" s="13" t="s">
        <v>950</v>
      </c>
      <c r="F675" s="13" t="s">
        <v>951</v>
      </c>
      <c r="G675" s="14">
        <v>1</v>
      </c>
      <c r="H675" s="14" t="s">
        <v>37</v>
      </c>
      <c r="I675" s="14">
        <v>1</v>
      </c>
      <c r="J675" s="16">
        <v>0</v>
      </c>
      <c r="K675" s="17">
        <f>+L675+M675+N675+P675+Q675+R675+S675</f>
        <v>0</v>
      </c>
      <c r="L675" s="9">
        <v>0</v>
      </c>
      <c r="M675" s="9">
        <v>0</v>
      </c>
      <c r="N675" s="9">
        <v>0</v>
      </c>
      <c r="O675" s="18"/>
      <c r="P675" s="9">
        <v>0</v>
      </c>
      <c r="Q675" s="18"/>
      <c r="R675" s="9">
        <v>0</v>
      </c>
      <c r="S675" s="9">
        <v>0</v>
      </c>
      <c r="T675" s="19">
        <f>+U675+V675+W675+Y675+Z675+AA675+AB675</f>
        <v>0</v>
      </c>
      <c r="U675" s="9"/>
      <c r="V675" s="9"/>
      <c r="W675" s="9"/>
      <c r="X675" s="18"/>
      <c r="Y675" s="9"/>
      <c r="Z675" s="18"/>
      <c r="AA675" s="9"/>
      <c r="AB675" s="9"/>
      <c r="AC675" s="20">
        <v>1</v>
      </c>
      <c r="AD675" s="21"/>
      <c r="AE675" s="21"/>
      <c r="AF675" s="22"/>
      <c r="AG675" s="22"/>
      <c r="AH675" s="23"/>
      <c r="AI675" s="23"/>
      <c r="AJ675" s="24"/>
      <c r="AK675" s="25"/>
      <c r="AL675" s="241" t="s">
        <v>907</v>
      </c>
      <c r="AM675" s="28"/>
    </row>
    <row r="676" spans="1:39" ht="39" customHeight="1" x14ac:dyDescent="0.25">
      <c r="A676" s="238" t="s">
        <v>902</v>
      </c>
      <c r="B676" s="13" t="s">
        <v>527</v>
      </c>
      <c r="C676" s="91" t="s">
        <v>909</v>
      </c>
      <c r="D676" s="12">
        <v>360</v>
      </c>
      <c r="E676" s="13" t="s">
        <v>952</v>
      </c>
      <c r="F676" s="13" t="s">
        <v>953</v>
      </c>
      <c r="G676" s="14">
        <v>14</v>
      </c>
      <c r="H676" s="14" t="s">
        <v>37</v>
      </c>
      <c r="I676" s="14">
        <v>3</v>
      </c>
      <c r="J676" s="16">
        <v>2</v>
      </c>
      <c r="K676" s="17">
        <f>+L676+M676+N676+P676+Q676+R676+S676</f>
        <v>0</v>
      </c>
      <c r="L676" s="9">
        <v>0</v>
      </c>
      <c r="M676" s="9">
        <v>0</v>
      </c>
      <c r="N676" s="9">
        <v>0</v>
      </c>
      <c r="O676" s="18"/>
      <c r="P676" s="9">
        <v>0</v>
      </c>
      <c r="Q676" s="18"/>
      <c r="R676" s="9">
        <v>0</v>
      </c>
      <c r="S676" s="9">
        <v>0</v>
      </c>
      <c r="T676" s="19">
        <f>+U676+V676+W676+Y676+Z676+AA676+AB676</f>
        <v>0</v>
      </c>
      <c r="U676" s="9"/>
      <c r="V676" s="9"/>
      <c r="W676" s="9"/>
      <c r="X676" s="18"/>
      <c r="Y676" s="9"/>
      <c r="Z676" s="18"/>
      <c r="AA676" s="9"/>
      <c r="AB676" s="9"/>
      <c r="AC676" s="20">
        <v>1</v>
      </c>
      <c r="AD676" s="21"/>
      <c r="AE676" s="21"/>
      <c r="AF676" s="22"/>
      <c r="AG676" s="22"/>
      <c r="AH676" s="23"/>
      <c r="AI676" s="23"/>
      <c r="AJ676" s="24"/>
      <c r="AK676" s="25"/>
      <c r="AL676" s="241" t="s">
        <v>907</v>
      </c>
      <c r="AM676" s="29"/>
    </row>
    <row r="677" spans="1:39" ht="39" customHeight="1" thickBot="1" x14ac:dyDescent="0.3">
      <c r="A677" s="238" t="s">
        <v>902</v>
      </c>
      <c r="B677" s="13" t="s">
        <v>527</v>
      </c>
      <c r="C677" s="91" t="s">
        <v>909</v>
      </c>
      <c r="D677" s="12">
        <v>361</v>
      </c>
      <c r="E677" s="13" t="s">
        <v>954</v>
      </c>
      <c r="F677" s="13" t="s">
        <v>955</v>
      </c>
      <c r="G677" s="14">
        <v>0</v>
      </c>
      <c r="H677" s="14" t="s">
        <v>37</v>
      </c>
      <c r="I677" s="14">
        <v>1</v>
      </c>
      <c r="J677" s="16">
        <v>0.5</v>
      </c>
      <c r="K677" s="17">
        <f>+L677+M677+N677+P677+Q677+R677+S677</f>
        <v>0</v>
      </c>
      <c r="L677" s="9">
        <v>0</v>
      </c>
      <c r="M677" s="9">
        <v>0</v>
      </c>
      <c r="N677" s="9">
        <v>0</v>
      </c>
      <c r="O677" s="18"/>
      <c r="P677" s="9">
        <v>0</v>
      </c>
      <c r="Q677" s="18"/>
      <c r="R677" s="9">
        <v>0</v>
      </c>
      <c r="S677" s="9">
        <v>0</v>
      </c>
      <c r="T677" s="19">
        <f>+U677+V677+W677+Y677+Z677+AA677+AB677</f>
        <v>0</v>
      </c>
      <c r="U677" s="9"/>
      <c r="V677" s="9"/>
      <c r="W677" s="9"/>
      <c r="X677" s="18"/>
      <c r="Y677" s="9"/>
      <c r="Z677" s="18"/>
      <c r="AA677" s="9"/>
      <c r="AB677" s="9"/>
      <c r="AC677" s="20">
        <v>1</v>
      </c>
      <c r="AD677" s="27" t="s">
        <v>956</v>
      </c>
      <c r="AE677" s="21" t="s">
        <v>49</v>
      </c>
      <c r="AF677" s="22">
        <v>1</v>
      </c>
      <c r="AG677" s="22">
        <v>0</v>
      </c>
      <c r="AH677" s="23">
        <v>43466</v>
      </c>
      <c r="AI677" s="23">
        <v>43830</v>
      </c>
      <c r="AJ677" s="24">
        <v>0</v>
      </c>
      <c r="AK677" s="25"/>
      <c r="AL677" s="241" t="s">
        <v>907</v>
      </c>
      <c r="AM677" s="30"/>
    </row>
    <row r="678" spans="1:39" ht="39" customHeight="1" x14ac:dyDescent="0.25">
      <c r="A678" s="238" t="s">
        <v>902</v>
      </c>
      <c r="B678" s="13" t="s">
        <v>527</v>
      </c>
      <c r="C678" s="91" t="s">
        <v>909</v>
      </c>
      <c r="D678" s="12">
        <v>362</v>
      </c>
      <c r="E678" s="13" t="s">
        <v>957</v>
      </c>
      <c r="F678" s="13" t="s">
        <v>958</v>
      </c>
      <c r="G678" s="14">
        <v>0</v>
      </c>
      <c r="H678" s="14" t="s">
        <v>37</v>
      </c>
      <c r="I678" s="14">
        <v>1</v>
      </c>
      <c r="J678" s="16">
        <v>0</v>
      </c>
      <c r="K678" s="17">
        <f>+L678+M678+N678+P678+Q678+R678+S678</f>
        <v>0</v>
      </c>
      <c r="L678" s="9">
        <v>0</v>
      </c>
      <c r="M678" s="9">
        <v>0</v>
      </c>
      <c r="N678" s="9">
        <v>0</v>
      </c>
      <c r="O678" s="18"/>
      <c r="P678" s="9">
        <v>0</v>
      </c>
      <c r="Q678" s="18"/>
      <c r="R678" s="9">
        <v>0</v>
      </c>
      <c r="S678" s="9">
        <v>0</v>
      </c>
      <c r="T678" s="19">
        <f>+U678+V678+W678+Y678+Z678+AA678+AB678</f>
        <v>0</v>
      </c>
      <c r="U678" s="9"/>
      <c r="V678" s="9"/>
      <c r="W678" s="9"/>
      <c r="X678" s="18"/>
      <c r="Y678" s="9"/>
      <c r="Z678" s="18"/>
      <c r="AA678" s="9"/>
      <c r="AB678" s="9"/>
      <c r="AC678" s="20">
        <v>1</v>
      </c>
      <c r="AD678" s="21"/>
      <c r="AE678" s="21"/>
      <c r="AF678" s="22"/>
      <c r="AG678" s="22"/>
      <c r="AH678" s="23"/>
      <c r="AI678" s="23"/>
      <c r="AJ678" s="24"/>
      <c r="AK678" s="25"/>
      <c r="AL678" s="241" t="s">
        <v>907</v>
      </c>
      <c r="AM678" s="29"/>
    </row>
    <row r="679" spans="1:39" ht="39" customHeight="1" x14ac:dyDescent="0.25">
      <c r="A679" s="238" t="s">
        <v>902</v>
      </c>
      <c r="B679" s="13" t="s">
        <v>527</v>
      </c>
      <c r="C679" s="91" t="s">
        <v>909</v>
      </c>
      <c r="D679" s="12">
        <v>363</v>
      </c>
      <c r="E679" s="13" t="s">
        <v>959</v>
      </c>
      <c r="F679" s="13" t="s">
        <v>805</v>
      </c>
      <c r="G679" s="14">
        <v>75</v>
      </c>
      <c r="H679" s="14" t="s">
        <v>37</v>
      </c>
      <c r="I679" s="14">
        <v>45</v>
      </c>
      <c r="J679" s="16">
        <v>8</v>
      </c>
      <c r="K679" s="19">
        <v>116000000</v>
      </c>
      <c r="L679" s="9">
        <v>116000000</v>
      </c>
      <c r="M679" s="9">
        <v>0</v>
      </c>
      <c r="N679" s="9">
        <v>0</v>
      </c>
      <c r="O679" s="18">
        <v>0</v>
      </c>
      <c r="P679" s="9">
        <v>0</v>
      </c>
      <c r="Q679" s="18">
        <v>0</v>
      </c>
      <c r="R679" s="9">
        <v>0</v>
      </c>
      <c r="S679" s="9">
        <v>0</v>
      </c>
      <c r="T679" s="19">
        <v>35200000</v>
      </c>
      <c r="U679" s="9">
        <v>35200000</v>
      </c>
      <c r="V679" s="9"/>
      <c r="W679" s="9"/>
      <c r="X679" s="18"/>
      <c r="Y679" s="9"/>
      <c r="Z679" s="18"/>
      <c r="AA679" s="9"/>
      <c r="AB679" s="9"/>
      <c r="AC679" s="20">
        <v>2</v>
      </c>
      <c r="AD679" s="21" t="s">
        <v>960</v>
      </c>
      <c r="AE679" s="21" t="s">
        <v>39</v>
      </c>
      <c r="AF679" s="22">
        <v>100</v>
      </c>
      <c r="AG679" s="22">
        <v>50</v>
      </c>
      <c r="AH679" s="23">
        <v>43466</v>
      </c>
      <c r="AI679" s="23">
        <v>43830</v>
      </c>
      <c r="AJ679" s="145">
        <v>116000000</v>
      </c>
      <c r="AK679" s="33">
        <v>35200000</v>
      </c>
      <c r="AL679" s="26" t="s">
        <v>907</v>
      </c>
      <c r="AM679" s="234"/>
    </row>
    <row r="680" spans="1:39" ht="39" customHeight="1" thickBot="1" x14ac:dyDescent="0.3">
      <c r="A680" s="238" t="s">
        <v>902</v>
      </c>
      <c r="B680" s="13" t="s">
        <v>527</v>
      </c>
      <c r="C680" s="91" t="s">
        <v>909</v>
      </c>
      <c r="D680" s="12">
        <v>364</v>
      </c>
      <c r="E680" s="13" t="s">
        <v>961</v>
      </c>
      <c r="F680" s="13" t="s">
        <v>962</v>
      </c>
      <c r="G680" s="14">
        <v>4</v>
      </c>
      <c r="H680" s="14" t="s">
        <v>37</v>
      </c>
      <c r="I680" s="14">
        <v>8</v>
      </c>
      <c r="J680" s="16">
        <v>2</v>
      </c>
      <c r="K680" s="19">
        <v>60000000</v>
      </c>
      <c r="L680" s="9">
        <v>60000000</v>
      </c>
      <c r="M680" s="9">
        <v>0</v>
      </c>
      <c r="N680" s="9">
        <v>0</v>
      </c>
      <c r="O680" s="18"/>
      <c r="P680" s="9">
        <v>0</v>
      </c>
      <c r="Q680" s="18"/>
      <c r="R680" s="9">
        <v>0</v>
      </c>
      <c r="S680" s="9">
        <v>0</v>
      </c>
      <c r="T680" s="19">
        <v>0</v>
      </c>
      <c r="U680" s="9"/>
      <c r="V680" s="9"/>
      <c r="W680" s="9"/>
      <c r="X680" s="18"/>
      <c r="Y680" s="9"/>
      <c r="Z680" s="18"/>
      <c r="AA680" s="9"/>
      <c r="AB680" s="9"/>
      <c r="AC680" s="20">
        <v>1</v>
      </c>
      <c r="AD680" s="21" t="s">
        <v>963</v>
      </c>
      <c r="AE680" s="21" t="s">
        <v>49</v>
      </c>
      <c r="AF680" s="22">
        <v>2</v>
      </c>
      <c r="AG680" s="22">
        <v>1</v>
      </c>
      <c r="AH680" s="23">
        <v>43466</v>
      </c>
      <c r="AI680" s="23">
        <v>43830</v>
      </c>
      <c r="AJ680" s="145">
        <v>25000000</v>
      </c>
      <c r="AK680" s="33"/>
      <c r="AL680" s="26" t="s">
        <v>907</v>
      </c>
      <c r="AM680" s="235"/>
    </row>
    <row r="681" spans="1:39" ht="39" customHeight="1" x14ac:dyDescent="0.25">
      <c r="A681" s="238" t="s">
        <v>902</v>
      </c>
      <c r="B681" s="13" t="s">
        <v>527</v>
      </c>
      <c r="C681" s="91" t="s">
        <v>909</v>
      </c>
      <c r="D681" s="12">
        <v>364</v>
      </c>
      <c r="E681" s="13" t="s">
        <v>961</v>
      </c>
      <c r="F681" s="13" t="s">
        <v>962</v>
      </c>
      <c r="G681" s="14">
        <v>4</v>
      </c>
      <c r="H681" s="14" t="s">
        <v>37</v>
      </c>
      <c r="I681" s="14">
        <v>8</v>
      </c>
      <c r="J681" s="16">
        <v>2</v>
      </c>
      <c r="K681" s="19"/>
      <c r="L681" s="9">
        <v>60000000</v>
      </c>
      <c r="M681" s="9">
        <v>0</v>
      </c>
      <c r="N681" s="9">
        <v>0</v>
      </c>
      <c r="O681" s="18"/>
      <c r="P681" s="9">
        <v>0</v>
      </c>
      <c r="Q681" s="18"/>
      <c r="R681" s="9">
        <v>0</v>
      </c>
      <c r="S681" s="9">
        <v>0</v>
      </c>
      <c r="T681" s="19"/>
      <c r="U681" s="9"/>
      <c r="V681" s="9"/>
      <c r="W681" s="9"/>
      <c r="X681" s="18"/>
      <c r="Y681" s="9"/>
      <c r="Z681" s="18"/>
      <c r="AA681" s="9"/>
      <c r="AB681" s="9"/>
      <c r="AC681" s="20">
        <v>2</v>
      </c>
      <c r="AD681" s="21" t="s">
        <v>964</v>
      </c>
      <c r="AE681" s="21" t="s">
        <v>49</v>
      </c>
      <c r="AF681" s="22">
        <v>3</v>
      </c>
      <c r="AG681" s="22">
        <v>0</v>
      </c>
      <c r="AH681" s="23">
        <v>43466</v>
      </c>
      <c r="AI681" s="23">
        <v>43830</v>
      </c>
      <c r="AJ681" s="145">
        <v>35000000</v>
      </c>
      <c r="AK681" s="33"/>
      <c r="AL681" s="26" t="s">
        <v>907</v>
      </c>
      <c r="AM681" s="226"/>
    </row>
    <row r="682" spans="1:39" ht="39" customHeight="1" thickBot="1" x14ac:dyDescent="0.3">
      <c r="A682" s="238" t="s">
        <v>902</v>
      </c>
      <c r="B682" s="13" t="s">
        <v>527</v>
      </c>
      <c r="C682" s="91" t="s">
        <v>909</v>
      </c>
      <c r="D682" s="12">
        <v>365</v>
      </c>
      <c r="E682" s="13" t="s">
        <v>965</v>
      </c>
      <c r="F682" s="13" t="s">
        <v>966</v>
      </c>
      <c r="G682" s="14">
        <v>0</v>
      </c>
      <c r="H682" s="14" t="s">
        <v>37</v>
      </c>
      <c r="I682" s="14">
        <v>1</v>
      </c>
      <c r="J682" s="16">
        <v>0</v>
      </c>
      <c r="K682" s="19">
        <v>0</v>
      </c>
      <c r="L682" s="9">
        <v>0</v>
      </c>
      <c r="M682" s="9">
        <v>0</v>
      </c>
      <c r="N682" s="9">
        <v>0</v>
      </c>
      <c r="O682" s="18"/>
      <c r="P682" s="9">
        <v>0</v>
      </c>
      <c r="Q682" s="18"/>
      <c r="R682" s="9">
        <v>0</v>
      </c>
      <c r="S682" s="9">
        <v>0</v>
      </c>
      <c r="T682" s="19">
        <v>0</v>
      </c>
      <c r="U682" s="9"/>
      <c r="V682" s="9"/>
      <c r="W682" s="9"/>
      <c r="X682" s="18"/>
      <c r="Y682" s="9"/>
      <c r="Z682" s="18"/>
      <c r="AA682" s="9"/>
      <c r="AB682" s="9"/>
      <c r="AC682" s="20">
        <v>1</v>
      </c>
      <c r="AD682" s="21"/>
      <c r="AE682" s="21"/>
      <c r="AF682" s="22"/>
      <c r="AG682" s="22"/>
      <c r="AH682" s="23"/>
      <c r="AI682" s="23"/>
      <c r="AJ682" s="32"/>
      <c r="AK682" s="33"/>
      <c r="AL682" s="26" t="s">
        <v>907</v>
      </c>
      <c r="AM682" s="242"/>
    </row>
    <row r="683" spans="1:39" ht="39" customHeight="1" x14ac:dyDescent="0.25">
      <c r="A683" s="238" t="s">
        <v>902</v>
      </c>
      <c r="B683" s="13" t="s">
        <v>527</v>
      </c>
      <c r="C683" s="91" t="s">
        <v>967</v>
      </c>
      <c r="D683" s="12">
        <v>370</v>
      </c>
      <c r="E683" s="13" t="s">
        <v>968</v>
      </c>
      <c r="F683" s="13" t="s">
        <v>969</v>
      </c>
      <c r="G683" s="15">
        <v>20</v>
      </c>
      <c r="H683" s="15" t="s">
        <v>37</v>
      </c>
      <c r="I683" s="15">
        <v>160</v>
      </c>
      <c r="J683" s="16">
        <v>40</v>
      </c>
      <c r="K683" s="19">
        <f>+L683+M683+N683+P683+Q683+R683+S683</f>
        <v>26250000</v>
      </c>
      <c r="L683" s="9">
        <v>26250000</v>
      </c>
      <c r="M683" s="9">
        <v>0</v>
      </c>
      <c r="N683" s="9">
        <v>0</v>
      </c>
      <c r="O683" s="9">
        <v>0</v>
      </c>
      <c r="P683" s="9">
        <v>0</v>
      </c>
      <c r="Q683" s="9">
        <v>0</v>
      </c>
      <c r="R683" s="9">
        <v>0</v>
      </c>
      <c r="S683" s="9">
        <v>0</v>
      </c>
      <c r="T683" s="19">
        <f>+U683+V683+W683+Y683+Z683+AA683+AB683</f>
        <v>26250000</v>
      </c>
      <c r="U683" s="9">
        <v>26250000</v>
      </c>
      <c r="V683" s="9"/>
      <c r="W683" s="9"/>
      <c r="X683" s="9"/>
      <c r="Y683" s="9"/>
      <c r="Z683" s="9"/>
      <c r="AA683" s="9"/>
      <c r="AB683" s="9"/>
      <c r="AC683" s="20">
        <v>1</v>
      </c>
      <c r="AD683" s="21" t="s">
        <v>970</v>
      </c>
      <c r="AE683" s="21" t="s">
        <v>39</v>
      </c>
      <c r="AF683" s="22">
        <v>100</v>
      </c>
      <c r="AG683" s="22">
        <v>50</v>
      </c>
      <c r="AH683" s="23">
        <v>43466</v>
      </c>
      <c r="AI683" s="23">
        <v>43830</v>
      </c>
      <c r="AJ683" s="32">
        <v>26250000</v>
      </c>
      <c r="AK683" s="33">
        <v>26250000</v>
      </c>
      <c r="AL683" s="26" t="s">
        <v>971</v>
      </c>
    </row>
    <row r="684" spans="1:39" ht="39" customHeight="1" x14ac:dyDescent="0.25">
      <c r="A684" s="238" t="s">
        <v>902</v>
      </c>
      <c r="B684" s="13" t="s">
        <v>527</v>
      </c>
      <c r="C684" s="91" t="s">
        <v>967</v>
      </c>
      <c r="D684" s="12">
        <v>371</v>
      </c>
      <c r="E684" s="13" t="s">
        <v>972</v>
      </c>
      <c r="F684" s="13" t="s">
        <v>973</v>
      </c>
      <c r="G684" s="15">
        <v>23000</v>
      </c>
      <c r="H684" s="15" t="s">
        <v>37</v>
      </c>
      <c r="I684" s="15">
        <v>3000</v>
      </c>
      <c r="J684" s="16">
        <v>800</v>
      </c>
      <c r="K684" s="19">
        <f>+L684+M684+N684+P684+Q684+R684+S684</f>
        <v>64850000</v>
      </c>
      <c r="L684" s="9">
        <v>64850000</v>
      </c>
      <c r="M684" s="9">
        <v>0</v>
      </c>
      <c r="N684" s="9">
        <v>0</v>
      </c>
      <c r="O684" s="18"/>
      <c r="P684" s="9">
        <v>0</v>
      </c>
      <c r="Q684" s="18"/>
      <c r="R684" s="9">
        <v>0</v>
      </c>
      <c r="S684" s="9">
        <v>0</v>
      </c>
      <c r="T684" s="19">
        <f>+U684+V684+W684+Y684+Z684+AA684+AB684</f>
        <v>57330000</v>
      </c>
      <c r="U684" s="229">
        <v>57330000</v>
      </c>
      <c r="V684" s="229"/>
      <c r="W684" s="229"/>
      <c r="X684" s="229"/>
      <c r="Y684" s="229"/>
      <c r="Z684" s="229"/>
      <c r="AA684" s="229"/>
      <c r="AB684" s="229"/>
      <c r="AC684" s="20">
        <v>1</v>
      </c>
      <c r="AD684" s="21" t="s">
        <v>974</v>
      </c>
      <c r="AE684" s="21" t="s">
        <v>39</v>
      </c>
      <c r="AF684" s="22">
        <v>100</v>
      </c>
      <c r="AG684" s="22">
        <v>50</v>
      </c>
      <c r="AH684" s="23">
        <v>43466</v>
      </c>
      <c r="AI684" s="23">
        <v>43830</v>
      </c>
      <c r="AJ684" s="32">
        <v>64850000</v>
      </c>
      <c r="AK684" s="33">
        <v>57330000</v>
      </c>
      <c r="AL684" s="26" t="s">
        <v>971</v>
      </c>
    </row>
    <row r="685" spans="1:39" ht="39" customHeight="1" x14ac:dyDescent="0.25">
      <c r="A685" s="238" t="s">
        <v>902</v>
      </c>
      <c r="B685" s="13" t="s">
        <v>527</v>
      </c>
      <c r="C685" s="91" t="s">
        <v>967</v>
      </c>
      <c r="D685" s="12">
        <v>372</v>
      </c>
      <c r="E685" s="13" t="s">
        <v>975</v>
      </c>
      <c r="F685" s="13" t="s">
        <v>976</v>
      </c>
      <c r="G685" s="15">
        <v>6790</v>
      </c>
      <c r="H685" s="15" t="s">
        <v>37</v>
      </c>
      <c r="I685" s="15">
        <v>3290</v>
      </c>
      <c r="J685" s="16">
        <v>500</v>
      </c>
      <c r="K685" s="19">
        <f>+L685+M685+N685+P685+Q685+R685+S685+62760000</f>
        <v>122760000</v>
      </c>
      <c r="L685" s="9">
        <v>60000000</v>
      </c>
      <c r="M685" s="9">
        <v>0</v>
      </c>
      <c r="N685" s="9">
        <v>0</v>
      </c>
      <c r="O685" s="18"/>
      <c r="P685" s="9">
        <v>0</v>
      </c>
      <c r="Q685" s="18"/>
      <c r="R685" s="9">
        <v>0</v>
      </c>
      <c r="S685" s="9">
        <v>0</v>
      </c>
      <c r="T685" s="19">
        <f>+U685+V685+W685+Y685+Z685+AA685+AB685</f>
        <v>117180000</v>
      </c>
      <c r="U685" s="229">
        <v>117180000</v>
      </c>
      <c r="V685" s="229"/>
      <c r="W685" s="229"/>
      <c r="X685" s="229"/>
      <c r="Y685" s="229"/>
      <c r="Z685" s="229"/>
      <c r="AA685" s="229"/>
      <c r="AB685" s="229"/>
      <c r="AC685" s="20">
        <v>1</v>
      </c>
      <c r="AD685" s="21" t="s">
        <v>977</v>
      </c>
      <c r="AE685" s="21" t="s">
        <v>39</v>
      </c>
      <c r="AF685" s="22">
        <v>100</v>
      </c>
      <c r="AG685" s="22">
        <v>50</v>
      </c>
      <c r="AH685" s="23">
        <v>43497</v>
      </c>
      <c r="AI685" s="23">
        <v>43830</v>
      </c>
      <c r="AJ685" s="32">
        <v>122760000</v>
      </c>
      <c r="AK685" s="33">
        <v>117180000</v>
      </c>
      <c r="AL685" s="26" t="s">
        <v>971</v>
      </c>
    </row>
    <row r="686" spans="1:39" ht="39" customHeight="1" x14ac:dyDescent="0.25">
      <c r="A686" s="238" t="s">
        <v>902</v>
      </c>
      <c r="B686" s="13" t="s">
        <v>527</v>
      </c>
      <c r="C686" s="91" t="s">
        <v>967</v>
      </c>
      <c r="D686" s="12">
        <v>373</v>
      </c>
      <c r="E686" s="13" t="s">
        <v>978</v>
      </c>
      <c r="F686" s="13" t="s">
        <v>979</v>
      </c>
      <c r="G686" s="15">
        <v>2</v>
      </c>
      <c r="H686" s="15" t="s">
        <v>37</v>
      </c>
      <c r="I686" s="15">
        <v>4</v>
      </c>
      <c r="J686" s="16">
        <v>0</v>
      </c>
      <c r="K686" s="19">
        <f>+L686+M686+N686+P686+Q686+R686+S686</f>
        <v>412740000</v>
      </c>
      <c r="L686" s="9">
        <v>412740000</v>
      </c>
      <c r="M686" s="9">
        <v>0</v>
      </c>
      <c r="N686" s="9">
        <v>0</v>
      </c>
      <c r="O686" s="9">
        <v>0</v>
      </c>
      <c r="P686" s="9">
        <v>0</v>
      </c>
      <c r="Q686" s="9">
        <v>0</v>
      </c>
      <c r="R686" s="9">
        <v>0</v>
      </c>
      <c r="S686" s="9">
        <v>0</v>
      </c>
      <c r="T686" s="19">
        <f>+U686+V686+W686+Y686+Z686+AA686+AB686</f>
        <v>408050000</v>
      </c>
      <c r="U686" s="9">
        <v>408050000</v>
      </c>
      <c r="V686" s="9"/>
      <c r="W686" s="9"/>
      <c r="X686" s="9"/>
      <c r="Y686" s="9"/>
      <c r="Z686" s="9"/>
      <c r="AA686" s="9"/>
      <c r="AB686" s="229"/>
      <c r="AC686" s="20">
        <v>1</v>
      </c>
      <c r="AD686" s="21" t="s">
        <v>980</v>
      </c>
      <c r="AE686" s="21" t="s">
        <v>39</v>
      </c>
      <c r="AF686" s="22">
        <v>100</v>
      </c>
      <c r="AG686" s="22">
        <v>50</v>
      </c>
      <c r="AH686" s="23">
        <v>43466</v>
      </c>
      <c r="AI686" s="23">
        <v>43830</v>
      </c>
      <c r="AJ686" s="32">
        <v>300000000</v>
      </c>
      <c r="AK686" s="33">
        <v>300000000</v>
      </c>
      <c r="AL686" s="26" t="s">
        <v>971</v>
      </c>
    </row>
    <row r="687" spans="1:39" ht="39" customHeight="1" x14ac:dyDescent="0.25">
      <c r="A687" s="238" t="s">
        <v>902</v>
      </c>
      <c r="B687" s="13" t="s">
        <v>527</v>
      </c>
      <c r="C687" s="91" t="s">
        <v>967</v>
      </c>
      <c r="D687" s="12">
        <v>373</v>
      </c>
      <c r="E687" s="13" t="s">
        <v>978</v>
      </c>
      <c r="F687" s="13" t="s">
        <v>979</v>
      </c>
      <c r="G687" s="15">
        <v>2</v>
      </c>
      <c r="H687" s="15" t="s">
        <v>37</v>
      </c>
      <c r="I687" s="15">
        <v>4</v>
      </c>
      <c r="J687" s="16">
        <v>0</v>
      </c>
      <c r="K687" s="19"/>
      <c r="L687" s="9">
        <v>0</v>
      </c>
      <c r="M687" s="9">
        <v>0</v>
      </c>
      <c r="N687" s="9">
        <v>0</v>
      </c>
      <c r="O687" s="18"/>
      <c r="P687" s="9">
        <v>0</v>
      </c>
      <c r="Q687" s="18"/>
      <c r="R687" s="9">
        <v>0</v>
      </c>
      <c r="S687" s="9">
        <v>0</v>
      </c>
      <c r="T687" s="19"/>
      <c r="U687" s="9"/>
      <c r="V687" s="9"/>
      <c r="W687" s="9"/>
      <c r="X687" s="18"/>
      <c r="Y687" s="9"/>
      <c r="Z687" s="18"/>
      <c r="AA687" s="9"/>
      <c r="AB687" s="9"/>
      <c r="AC687" s="20">
        <v>2</v>
      </c>
      <c r="AD687" s="21"/>
      <c r="AE687" s="21" t="s">
        <v>39</v>
      </c>
      <c r="AF687" s="22">
        <v>100</v>
      </c>
      <c r="AG687" s="22"/>
      <c r="AH687" s="23">
        <v>43466</v>
      </c>
      <c r="AI687" s="23">
        <v>43830</v>
      </c>
      <c r="AJ687" s="32">
        <v>4690000</v>
      </c>
      <c r="AK687" s="33"/>
      <c r="AL687" s="26" t="s">
        <v>971</v>
      </c>
    </row>
    <row r="688" spans="1:39" ht="39" customHeight="1" x14ac:dyDescent="0.25">
      <c r="A688" s="238" t="s">
        <v>902</v>
      </c>
      <c r="B688" s="13" t="s">
        <v>527</v>
      </c>
      <c r="C688" s="91" t="s">
        <v>967</v>
      </c>
      <c r="D688" s="12">
        <v>373</v>
      </c>
      <c r="E688" s="13" t="s">
        <v>978</v>
      </c>
      <c r="F688" s="13" t="s">
        <v>979</v>
      </c>
      <c r="G688" s="15">
        <v>2</v>
      </c>
      <c r="H688" s="15" t="s">
        <v>37</v>
      </c>
      <c r="I688" s="15">
        <v>4</v>
      </c>
      <c r="J688" s="16">
        <v>0</v>
      </c>
      <c r="K688" s="19"/>
      <c r="L688" s="9">
        <v>0</v>
      </c>
      <c r="M688" s="9">
        <v>0</v>
      </c>
      <c r="N688" s="9">
        <v>0</v>
      </c>
      <c r="O688" s="18"/>
      <c r="P688" s="9">
        <v>0</v>
      </c>
      <c r="Q688" s="18"/>
      <c r="R688" s="9">
        <v>0</v>
      </c>
      <c r="S688" s="9">
        <v>0</v>
      </c>
      <c r="T688" s="19"/>
      <c r="U688" s="9"/>
      <c r="V688" s="9"/>
      <c r="W688" s="9"/>
      <c r="X688" s="18"/>
      <c r="Y688" s="9"/>
      <c r="Z688" s="18"/>
      <c r="AA688" s="9"/>
      <c r="AB688" s="9"/>
      <c r="AC688" s="20">
        <v>3</v>
      </c>
      <c r="AD688" s="21" t="s">
        <v>981</v>
      </c>
      <c r="AE688" s="21" t="s">
        <v>39</v>
      </c>
      <c r="AF688" s="22">
        <v>100</v>
      </c>
      <c r="AG688" s="22">
        <v>50</v>
      </c>
      <c r="AH688" s="23">
        <v>43466</v>
      </c>
      <c r="AI688" s="23">
        <v>43830</v>
      </c>
      <c r="AJ688" s="32">
        <v>108050000</v>
      </c>
      <c r="AK688" s="33">
        <v>108050000</v>
      </c>
      <c r="AL688" s="26" t="s">
        <v>971</v>
      </c>
    </row>
    <row r="689" spans="1:39" ht="39" customHeight="1" x14ac:dyDescent="0.25">
      <c r="A689" s="238" t="s">
        <v>902</v>
      </c>
      <c r="B689" s="13" t="s">
        <v>527</v>
      </c>
      <c r="C689" s="91" t="s">
        <v>967</v>
      </c>
      <c r="D689" s="12">
        <v>374</v>
      </c>
      <c r="E689" s="13" t="s">
        <v>982</v>
      </c>
      <c r="F689" s="13" t="s">
        <v>983</v>
      </c>
      <c r="G689" s="15">
        <v>0</v>
      </c>
      <c r="H689" s="15" t="s">
        <v>37</v>
      </c>
      <c r="I689" s="15">
        <v>1</v>
      </c>
      <c r="J689" s="16">
        <v>0</v>
      </c>
      <c r="K689" s="19">
        <f>+L689+M689+N689+P689+Q689+R689+S689</f>
        <v>0</v>
      </c>
      <c r="L689" s="9">
        <v>0</v>
      </c>
      <c r="M689" s="9">
        <v>0</v>
      </c>
      <c r="N689" s="9">
        <v>0</v>
      </c>
      <c r="O689" s="18"/>
      <c r="P689" s="9">
        <v>0</v>
      </c>
      <c r="Q689" s="18"/>
      <c r="R689" s="9">
        <v>0</v>
      </c>
      <c r="S689" s="9">
        <v>0</v>
      </c>
      <c r="T689" s="19">
        <f>+U689+V689+W689+Y689+Z689+AA689+AB689</f>
        <v>0</v>
      </c>
      <c r="U689" s="9"/>
      <c r="V689" s="9"/>
      <c r="W689" s="9"/>
      <c r="X689" s="18"/>
      <c r="Y689" s="9"/>
      <c r="Z689" s="18"/>
      <c r="AA689" s="9"/>
      <c r="AB689" s="9"/>
      <c r="AC689" s="20">
        <v>1</v>
      </c>
      <c r="AD689" s="21"/>
      <c r="AE689" s="21"/>
      <c r="AF689" s="22"/>
      <c r="AG689" s="22"/>
      <c r="AH689" s="23"/>
      <c r="AI689" s="23"/>
      <c r="AJ689" s="32"/>
      <c r="AK689" s="33"/>
      <c r="AL689" s="26" t="s">
        <v>971</v>
      </c>
    </row>
    <row r="690" spans="1:39" ht="39" customHeight="1" thickBot="1" x14ac:dyDescent="0.3">
      <c r="A690" s="238" t="s">
        <v>902</v>
      </c>
      <c r="B690" s="13" t="s">
        <v>527</v>
      </c>
      <c r="C690" s="91" t="s">
        <v>967</v>
      </c>
      <c r="D690" s="12">
        <v>375</v>
      </c>
      <c r="E690" s="13" t="s">
        <v>984</v>
      </c>
      <c r="F690" s="13" t="s">
        <v>985</v>
      </c>
      <c r="G690" s="15">
        <v>0</v>
      </c>
      <c r="H690" s="15" t="s">
        <v>37</v>
      </c>
      <c r="I690" s="15">
        <v>40</v>
      </c>
      <c r="J690" s="16">
        <v>10</v>
      </c>
      <c r="K690" s="19">
        <f>+L690+M690+N690+P690+Q690+R690+S690</f>
        <v>39690000</v>
      </c>
      <c r="L690" s="9">
        <v>39690000</v>
      </c>
      <c r="M690" s="9">
        <v>0</v>
      </c>
      <c r="N690" s="9">
        <v>0</v>
      </c>
      <c r="O690" s="9">
        <v>0</v>
      </c>
      <c r="P690" s="9">
        <v>0</v>
      </c>
      <c r="Q690" s="9">
        <v>0</v>
      </c>
      <c r="R690" s="9">
        <v>0</v>
      </c>
      <c r="S690" s="9">
        <v>0</v>
      </c>
      <c r="T690" s="19">
        <f>+U690+V690+W690+Y690+Z690+AA690+AB690</f>
        <v>39690000</v>
      </c>
      <c r="U690" s="9">
        <v>39690000</v>
      </c>
      <c r="V690" s="9"/>
      <c r="W690" s="9"/>
      <c r="X690" s="9"/>
      <c r="Y690" s="9"/>
      <c r="Z690" s="9"/>
      <c r="AA690" s="9"/>
      <c r="AB690" s="9"/>
      <c r="AC690" s="20">
        <v>1</v>
      </c>
      <c r="AD690" s="21" t="s">
        <v>986</v>
      </c>
      <c r="AE690" s="21" t="s">
        <v>39</v>
      </c>
      <c r="AF690" s="22">
        <v>100</v>
      </c>
      <c r="AG690" s="22">
        <v>50</v>
      </c>
      <c r="AH690" s="23">
        <v>43466</v>
      </c>
      <c r="AI690" s="23">
        <v>43830</v>
      </c>
      <c r="AJ690" s="32">
        <v>39690000</v>
      </c>
      <c r="AK690" s="33">
        <v>39690000</v>
      </c>
      <c r="AL690" s="26" t="s">
        <v>971</v>
      </c>
    </row>
    <row r="691" spans="1:39" ht="39" customHeight="1" x14ac:dyDescent="0.25">
      <c r="A691" s="238" t="s">
        <v>902</v>
      </c>
      <c r="B691" s="13" t="s">
        <v>527</v>
      </c>
      <c r="C691" s="91" t="s">
        <v>967</v>
      </c>
      <c r="D691" s="12">
        <v>377</v>
      </c>
      <c r="E691" s="13" t="s">
        <v>987</v>
      </c>
      <c r="F691" s="13" t="s">
        <v>988</v>
      </c>
      <c r="G691" s="15">
        <v>0</v>
      </c>
      <c r="H691" s="15" t="s">
        <v>37</v>
      </c>
      <c r="I691" s="15">
        <v>6</v>
      </c>
      <c r="J691" s="16">
        <v>1</v>
      </c>
      <c r="K691" s="17">
        <f>+L691+M691+N691+P691+Q691+R691+S691</f>
        <v>9600000</v>
      </c>
      <c r="L691" s="9">
        <v>9600000</v>
      </c>
      <c r="M691" s="9">
        <v>0</v>
      </c>
      <c r="N691" s="9">
        <v>0</v>
      </c>
      <c r="O691" s="18"/>
      <c r="P691" s="9">
        <v>0</v>
      </c>
      <c r="Q691" s="18"/>
      <c r="R691" s="9">
        <v>0</v>
      </c>
      <c r="S691" s="9">
        <v>0</v>
      </c>
      <c r="T691" s="19">
        <f>+U691+V691+W691+Y691+Z691+AA691+AB691</f>
        <v>1699320</v>
      </c>
      <c r="U691" s="229">
        <v>1699320</v>
      </c>
      <c r="V691" s="229"/>
      <c r="W691" s="229"/>
      <c r="X691" s="229"/>
      <c r="Y691" s="229"/>
      <c r="Z691" s="229"/>
      <c r="AA691" s="229"/>
      <c r="AB691" s="229"/>
      <c r="AC691" s="20">
        <v>1</v>
      </c>
      <c r="AD691" s="21" t="s">
        <v>989</v>
      </c>
      <c r="AE691" s="21" t="s">
        <v>39</v>
      </c>
      <c r="AF691" s="22">
        <v>100</v>
      </c>
      <c r="AG691" s="22">
        <v>50</v>
      </c>
      <c r="AH691" s="23">
        <v>43466</v>
      </c>
      <c r="AI691" s="23">
        <v>43830</v>
      </c>
      <c r="AJ691" s="24">
        <v>9600000</v>
      </c>
      <c r="AK691" s="25">
        <v>1699320</v>
      </c>
      <c r="AL691" s="241" t="s">
        <v>907</v>
      </c>
      <c r="AM691" s="31"/>
    </row>
    <row r="692" spans="1:39" ht="39" customHeight="1" x14ac:dyDescent="0.25">
      <c r="A692" s="238" t="s">
        <v>902</v>
      </c>
      <c r="B692" s="13" t="s">
        <v>527</v>
      </c>
      <c r="C692" s="91" t="s">
        <v>967</v>
      </c>
      <c r="D692" s="12">
        <v>377</v>
      </c>
      <c r="E692" s="13" t="s">
        <v>987</v>
      </c>
      <c r="F692" s="13" t="s">
        <v>988</v>
      </c>
      <c r="G692" s="15">
        <v>0</v>
      </c>
      <c r="H692" s="15" t="s">
        <v>37</v>
      </c>
      <c r="I692" s="15">
        <v>6</v>
      </c>
      <c r="J692" s="16">
        <v>1</v>
      </c>
      <c r="K692" s="17"/>
      <c r="L692" s="9">
        <v>0</v>
      </c>
      <c r="M692" s="9">
        <v>0</v>
      </c>
      <c r="N692" s="9">
        <v>0</v>
      </c>
      <c r="O692" s="18"/>
      <c r="P692" s="9">
        <v>0</v>
      </c>
      <c r="Q692" s="18"/>
      <c r="R692" s="9">
        <v>0</v>
      </c>
      <c r="S692" s="9">
        <v>0</v>
      </c>
      <c r="T692" s="19"/>
      <c r="U692" s="9"/>
      <c r="V692" s="9"/>
      <c r="W692" s="9"/>
      <c r="X692" s="18"/>
      <c r="Y692" s="9"/>
      <c r="Z692" s="18"/>
      <c r="AA692" s="9"/>
      <c r="AB692" s="9"/>
      <c r="AC692" s="20">
        <v>3</v>
      </c>
      <c r="AD692" s="21" t="s">
        <v>990</v>
      </c>
      <c r="AE692" s="21" t="s">
        <v>49</v>
      </c>
      <c r="AF692" s="22">
        <v>1</v>
      </c>
      <c r="AG692" s="22">
        <v>0</v>
      </c>
      <c r="AH692" s="23">
        <v>43466</v>
      </c>
      <c r="AI692" s="23">
        <v>43830</v>
      </c>
      <c r="AJ692" s="32"/>
      <c r="AK692" s="33"/>
      <c r="AL692" s="241" t="s">
        <v>907</v>
      </c>
      <c r="AM692" s="34"/>
    </row>
    <row r="693" spans="1:39" ht="39" customHeight="1" x14ac:dyDescent="0.25">
      <c r="A693" s="238" t="s">
        <v>779</v>
      </c>
      <c r="B693" s="172" t="s">
        <v>991</v>
      </c>
      <c r="C693" s="41" t="s">
        <v>992</v>
      </c>
      <c r="D693" s="12">
        <v>378</v>
      </c>
      <c r="E693" s="143" t="s">
        <v>993</v>
      </c>
      <c r="F693" s="172" t="s">
        <v>994</v>
      </c>
      <c r="G693" s="97">
        <v>0</v>
      </c>
      <c r="H693" s="96" t="s">
        <v>37</v>
      </c>
      <c r="I693" s="97">
        <v>1</v>
      </c>
      <c r="J693" s="16">
        <v>2.9</v>
      </c>
      <c r="K693" s="19">
        <f>+L693+M693+N693+P693+Q693+R693+S693</f>
        <v>1300000000</v>
      </c>
      <c r="L693" s="9"/>
      <c r="M693" s="9">
        <v>0</v>
      </c>
      <c r="N693" s="9">
        <v>1300000000</v>
      </c>
      <c r="O693" s="9">
        <v>0</v>
      </c>
      <c r="P693" s="9">
        <v>0</v>
      </c>
      <c r="Q693" s="9">
        <v>0</v>
      </c>
      <c r="R693" s="9">
        <v>0</v>
      </c>
      <c r="S693" s="9">
        <v>0</v>
      </c>
      <c r="T693" s="19"/>
      <c r="U693" s="9"/>
      <c r="V693" s="9"/>
      <c r="W693" s="9"/>
      <c r="X693" s="18"/>
      <c r="Y693" s="9"/>
      <c r="Z693" s="18"/>
      <c r="AA693" s="9"/>
      <c r="AB693" s="9"/>
      <c r="AC693" s="20">
        <v>6</v>
      </c>
      <c r="AD693" s="21" t="s">
        <v>995</v>
      </c>
      <c r="AE693" s="21"/>
      <c r="AF693" s="22"/>
      <c r="AG693" s="22"/>
      <c r="AH693" s="23"/>
      <c r="AI693" s="23"/>
      <c r="AJ693" s="32">
        <v>1300000000</v>
      </c>
      <c r="AK693" s="33"/>
      <c r="AL693" s="26" t="s">
        <v>63</v>
      </c>
    </row>
    <row r="694" spans="1:39" ht="39" customHeight="1" x14ac:dyDescent="0.25">
      <c r="A694" s="238" t="s">
        <v>902</v>
      </c>
      <c r="B694" s="172" t="s">
        <v>115</v>
      </c>
      <c r="C694" s="111" t="s">
        <v>992</v>
      </c>
      <c r="D694" s="12">
        <v>379</v>
      </c>
      <c r="E694" s="170" t="s">
        <v>996</v>
      </c>
      <c r="F694" s="170" t="s">
        <v>997</v>
      </c>
      <c r="G694" s="171">
        <v>0</v>
      </c>
      <c r="H694" s="171" t="s">
        <v>37</v>
      </c>
      <c r="I694" s="171">
        <v>1</v>
      </c>
      <c r="J694" s="16">
        <v>0</v>
      </c>
      <c r="K694" s="19">
        <f>+L694+M694+N694+P694+Q694+R694+S694</f>
        <v>7000000000</v>
      </c>
      <c r="L694" s="9">
        <v>6600000000</v>
      </c>
      <c r="M694" s="9">
        <v>400000000</v>
      </c>
      <c r="N694" s="9">
        <v>0</v>
      </c>
      <c r="O694" s="18">
        <v>0</v>
      </c>
      <c r="P694" s="9">
        <v>0</v>
      </c>
      <c r="Q694" s="18">
        <v>0</v>
      </c>
      <c r="R694" s="9">
        <v>0</v>
      </c>
      <c r="S694" s="9">
        <v>0</v>
      </c>
      <c r="T694" s="19">
        <f>+U694+V694+W694+Y694+Z694+AA694+AB694</f>
        <v>457943500</v>
      </c>
      <c r="U694" s="9">
        <v>457943500</v>
      </c>
      <c r="V694" s="9"/>
      <c r="W694" s="9"/>
      <c r="X694" s="18"/>
      <c r="Y694" s="9"/>
      <c r="Z694" s="18"/>
      <c r="AA694" s="9"/>
      <c r="AB694" s="9"/>
      <c r="AC694" s="20">
        <v>1</v>
      </c>
      <c r="AD694" s="21" t="s">
        <v>998</v>
      </c>
      <c r="AE694" s="21" t="s">
        <v>113</v>
      </c>
      <c r="AF694" s="22">
        <v>100</v>
      </c>
      <c r="AG694" s="22">
        <v>0</v>
      </c>
      <c r="AH694" s="23">
        <v>43497</v>
      </c>
      <c r="AI694" s="23">
        <v>43830</v>
      </c>
      <c r="AJ694" s="32">
        <v>6542050000</v>
      </c>
      <c r="AK694" s="33"/>
      <c r="AL694" s="26" t="s">
        <v>63</v>
      </c>
    </row>
    <row r="695" spans="1:39" ht="39" customHeight="1" x14ac:dyDescent="0.25">
      <c r="A695" s="238" t="s">
        <v>902</v>
      </c>
      <c r="B695" s="172" t="s">
        <v>115</v>
      </c>
      <c r="C695" s="111" t="s">
        <v>992</v>
      </c>
      <c r="D695" s="12">
        <v>379</v>
      </c>
      <c r="E695" s="170" t="s">
        <v>999</v>
      </c>
      <c r="F695" s="170" t="s">
        <v>997</v>
      </c>
      <c r="G695" s="171">
        <v>0</v>
      </c>
      <c r="H695" s="171" t="s">
        <v>37</v>
      </c>
      <c r="I695" s="171">
        <v>1</v>
      </c>
      <c r="J695" s="16">
        <v>0</v>
      </c>
      <c r="K695" s="19"/>
      <c r="L695" s="9">
        <v>0</v>
      </c>
      <c r="M695" s="9">
        <v>0</v>
      </c>
      <c r="N695" s="9">
        <v>0</v>
      </c>
      <c r="O695" s="18"/>
      <c r="P695" s="9">
        <v>0</v>
      </c>
      <c r="Q695" s="18"/>
      <c r="R695" s="9">
        <v>0</v>
      </c>
      <c r="S695" s="9">
        <v>0</v>
      </c>
      <c r="T695" s="19"/>
      <c r="U695" s="9"/>
      <c r="V695" s="9"/>
      <c r="W695" s="9"/>
      <c r="X695" s="18"/>
      <c r="Y695" s="9"/>
      <c r="Z695" s="18"/>
      <c r="AA695" s="9"/>
      <c r="AB695" s="9"/>
      <c r="AC695" s="20">
        <v>2</v>
      </c>
      <c r="AD695" s="104" t="s">
        <v>1000</v>
      </c>
      <c r="AE695" s="21" t="s">
        <v>113</v>
      </c>
      <c r="AF695" s="22">
        <v>100</v>
      </c>
      <c r="AG695" s="22">
        <v>0</v>
      </c>
      <c r="AH695" s="23">
        <v>43497</v>
      </c>
      <c r="AI695" s="23">
        <v>43830</v>
      </c>
      <c r="AJ695" s="52">
        <v>457950000</v>
      </c>
      <c r="AK695" s="146">
        <v>457943500</v>
      </c>
      <c r="AL695" s="26" t="s">
        <v>63</v>
      </c>
    </row>
    <row r="696" spans="1:39" ht="39" customHeight="1" x14ac:dyDescent="0.25">
      <c r="A696" s="238" t="s">
        <v>902</v>
      </c>
      <c r="B696" s="172" t="s">
        <v>115</v>
      </c>
      <c r="C696" s="111" t="s">
        <v>992</v>
      </c>
      <c r="D696" s="12">
        <v>380</v>
      </c>
      <c r="E696" s="172" t="s">
        <v>1001</v>
      </c>
      <c r="F696" s="172" t="s">
        <v>1002</v>
      </c>
      <c r="G696" s="97">
        <v>20</v>
      </c>
      <c r="H696" s="97" t="s">
        <v>43</v>
      </c>
      <c r="I696" s="97">
        <v>20</v>
      </c>
      <c r="J696" s="16">
        <v>20</v>
      </c>
      <c r="K696" s="19">
        <f>+L696+M696+N696+P696+Q696+R696+S696</f>
        <v>734350000</v>
      </c>
      <c r="L696" s="9">
        <v>518832314</v>
      </c>
      <c r="M696" s="9">
        <v>203286837</v>
      </c>
      <c r="N696" s="9">
        <v>12230849</v>
      </c>
      <c r="O696" s="18"/>
      <c r="P696" s="9">
        <v>0</v>
      </c>
      <c r="Q696" s="18"/>
      <c r="R696" s="9">
        <v>0</v>
      </c>
      <c r="S696" s="9">
        <v>0</v>
      </c>
      <c r="T696" s="19">
        <f>+U696+V696+W696+Y696+Z696+AA696+AB696</f>
        <v>473564038</v>
      </c>
      <c r="U696" s="9">
        <v>473564038</v>
      </c>
      <c r="V696" s="9"/>
      <c r="W696" s="9"/>
      <c r="X696" s="18"/>
      <c r="Y696" s="9"/>
      <c r="Z696" s="18"/>
      <c r="AA696" s="9"/>
      <c r="AB696" s="9"/>
      <c r="AC696" s="20">
        <v>1</v>
      </c>
      <c r="AD696" s="21" t="s">
        <v>1003</v>
      </c>
      <c r="AE696" s="21" t="s">
        <v>113</v>
      </c>
      <c r="AF696" s="22">
        <v>100</v>
      </c>
      <c r="AG696" s="22">
        <v>50</v>
      </c>
      <c r="AH696" s="23">
        <v>43466</v>
      </c>
      <c r="AI696" s="23">
        <v>43830</v>
      </c>
      <c r="AJ696" s="32">
        <v>434350000</v>
      </c>
      <c r="AK696" s="33">
        <v>315350000</v>
      </c>
      <c r="AL696" s="26" t="s">
        <v>63</v>
      </c>
    </row>
    <row r="697" spans="1:39" ht="39" customHeight="1" x14ac:dyDescent="0.25">
      <c r="A697" s="238" t="s">
        <v>902</v>
      </c>
      <c r="B697" s="172" t="s">
        <v>115</v>
      </c>
      <c r="C697" s="111" t="s">
        <v>992</v>
      </c>
      <c r="D697" s="12">
        <v>380</v>
      </c>
      <c r="E697" s="172" t="s">
        <v>1001</v>
      </c>
      <c r="F697" s="172" t="s">
        <v>1002</v>
      </c>
      <c r="G697" s="97">
        <v>20</v>
      </c>
      <c r="H697" s="97" t="s">
        <v>43</v>
      </c>
      <c r="I697" s="97">
        <v>20</v>
      </c>
      <c r="J697" s="16">
        <v>20</v>
      </c>
      <c r="K697" s="19"/>
      <c r="L697" s="9">
        <v>0</v>
      </c>
      <c r="M697" s="9">
        <v>0</v>
      </c>
      <c r="N697" s="9">
        <v>0</v>
      </c>
      <c r="O697" s="18"/>
      <c r="P697" s="9">
        <v>0</v>
      </c>
      <c r="Q697" s="18"/>
      <c r="R697" s="9">
        <v>0</v>
      </c>
      <c r="S697" s="9">
        <v>0</v>
      </c>
      <c r="T697" s="19"/>
      <c r="U697" s="9"/>
      <c r="V697" s="9"/>
      <c r="W697" s="9"/>
      <c r="X697" s="18"/>
      <c r="Y697" s="9"/>
      <c r="Z697" s="18"/>
      <c r="AA697" s="9"/>
      <c r="AB697" s="9"/>
      <c r="AC697" s="20">
        <v>2</v>
      </c>
      <c r="AD697" s="21" t="s">
        <v>1004</v>
      </c>
      <c r="AE697" s="21" t="s">
        <v>113</v>
      </c>
      <c r="AF697" s="22">
        <v>100</v>
      </c>
      <c r="AG697" s="22">
        <v>50</v>
      </c>
      <c r="AH697" s="23">
        <v>43466</v>
      </c>
      <c r="AI697" s="23">
        <v>43830</v>
      </c>
      <c r="AJ697" s="32">
        <v>300000000</v>
      </c>
      <c r="AK697" s="33">
        <v>158214038</v>
      </c>
      <c r="AL697" s="26" t="s">
        <v>63</v>
      </c>
    </row>
    <row r="698" spans="1:39" ht="39" customHeight="1" x14ac:dyDescent="0.25">
      <c r="A698" s="238" t="s">
        <v>902</v>
      </c>
      <c r="B698" s="172" t="s">
        <v>115</v>
      </c>
      <c r="C698" s="111" t="s">
        <v>992</v>
      </c>
      <c r="D698" s="12">
        <v>380</v>
      </c>
      <c r="E698" s="172" t="s">
        <v>1001</v>
      </c>
      <c r="F698" s="172" t="s">
        <v>1002</v>
      </c>
      <c r="G698" s="97">
        <v>20</v>
      </c>
      <c r="H698" s="97" t="s">
        <v>43</v>
      </c>
      <c r="I698" s="97">
        <v>20</v>
      </c>
      <c r="J698" s="16">
        <v>20</v>
      </c>
      <c r="K698" s="19"/>
      <c r="L698" s="9">
        <v>0</v>
      </c>
      <c r="M698" s="9">
        <v>0</v>
      </c>
      <c r="N698" s="9">
        <v>0</v>
      </c>
      <c r="O698" s="18"/>
      <c r="P698" s="9">
        <v>0</v>
      </c>
      <c r="Q698" s="18"/>
      <c r="R698" s="9">
        <v>0</v>
      </c>
      <c r="S698" s="9">
        <v>0</v>
      </c>
      <c r="T698" s="19"/>
      <c r="U698" s="9"/>
      <c r="V698" s="9"/>
      <c r="W698" s="9"/>
      <c r="X698" s="18"/>
      <c r="Y698" s="9"/>
      <c r="Z698" s="18"/>
      <c r="AA698" s="9"/>
      <c r="AB698" s="9"/>
      <c r="AC698" s="41">
        <v>3</v>
      </c>
      <c r="AD698" s="41" t="s">
        <v>1005</v>
      </c>
      <c r="AE698" s="41" t="s">
        <v>39</v>
      </c>
      <c r="AF698" s="41">
        <v>100</v>
      </c>
      <c r="AG698" s="41">
        <v>50</v>
      </c>
      <c r="AH698" s="43">
        <v>43587</v>
      </c>
      <c r="AI698" s="43">
        <v>43739</v>
      </c>
      <c r="AJ698" s="44"/>
      <c r="AK698" s="35"/>
      <c r="AL698" s="26" t="s">
        <v>63</v>
      </c>
    </row>
    <row r="699" spans="1:39" ht="39" customHeight="1" x14ac:dyDescent="0.25">
      <c r="A699" s="238" t="s">
        <v>902</v>
      </c>
      <c r="B699" s="172" t="s">
        <v>606</v>
      </c>
      <c r="C699" s="111" t="s">
        <v>992</v>
      </c>
      <c r="D699" s="12">
        <v>381</v>
      </c>
      <c r="E699" s="172" t="s">
        <v>1006</v>
      </c>
      <c r="F699" s="172" t="s">
        <v>1007</v>
      </c>
      <c r="G699" s="97">
        <v>0</v>
      </c>
      <c r="H699" s="97" t="s">
        <v>37</v>
      </c>
      <c r="I699" s="97">
        <v>1</v>
      </c>
      <c r="J699" s="16">
        <v>0.46</v>
      </c>
      <c r="K699" s="19">
        <f>+L699+M699+N699+P699+Q699+R699+S699</f>
        <v>0</v>
      </c>
      <c r="L699" s="9">
        <v>0</v>
      </c>
      <c r="M699" s="9">
        <v>0</v>
      </c>
      <c r="N699" s="9">
        <v>0</v>
      </c>
      <c r="O699" s="18"/>
      <c r="P699" s="9">
        <v>0</v>
      </c>
      <c r="Q699" s="18"/>
      <c r="R699" s="9">
        <v>0</v>
      </c>
      <c r="S699" s="9">
        <v>0</v>
      </c>
      <c r="T699" s="19">
        <f>+U699+V699+W699+Y699+Z699+AA699+AB699</f>
        <v>0</v>
      </c>
      <c r="U699" s="9"/>
      <c r="V699" s="9"/>
      <c r="W699" s="9"/>
      <c r="X699" s="18"/>
      <c r="Y699" s="9"/>
      <c r="Z699" s="18"/>
      <c r="AA699" s="9"/>
      <c r="AB699" s="9"/>
      <c r="AC699" s="20">
        <v>1</v>
      </c>
      <c r="AD699" s="21"/>
      <c r="AE699" s="21"/>
      <c r="AF699" s="22"/>
      <c r="AG699" s="22"/>
      <c r="AH699" s="23"/>
      <c r="AI699" s="23"/>
      <c r="AJ699" s="32"/>
      <c r="AK699" s="33"/>
      <c r="AL699" s="26" t="s">
        <v>63</v>
      </c>
    </row>
    <row r="700" spans="1:39" ht="39" customHeight="1" x14ac:dyDescent="0.25">
      <c r="A700" s="238" t="s">
        <v>902</v>
      </c>
      <c r="B700" s="111" t="s">
        <v>33</v>
      </c>
      <c r="C700" s="111" t="s">
        <v>992</v>
      </c>
      <c r="D700" s="12">
        <v>382</v>
      </c>
      <c r="E700" s="172" t="s">
        <v>1008</v>
      </c>
      <c r="F700" s="172" t="s">
        <v>1009</v>
      </c>
      <c r="G700" s="97">
        <v>0</v>
      </c>
      <c r="H700" s="97" t="s">
        <v>37</v>
      </c>
      <c r="I700" s="97">
        <v>1</v>
      </c>
      <c r="J700" s="16">
        <v>0</v>
      </c>
      <c r="K700" s="19">
        <f>+L700+M700+N700+P700+Q700+R700+S700</f>
        <v>0</v>
      </c>
      <c r="L700" s="9">
        <v>0</v>
      </c>
      <c r="M700" s="9">
        <v>0</v>
      </c>
      <c r="N700" s="9">
        <v>0</v>
      </c>
      <c r="O700" s="18"/>
      <c r="P700" s="9">
        <v>0</v>
      </c>
      <c r="Q700" s="18"/>
      <c r="R700" s="9">
        <v>0</v>
      </c>
      <c r="S700" s="9">
        <v>0</v>
      </c>
      <c r="T700" s="19">
        <f>+U700+V700+W700+Y700+Z700+AA700+AB700</f>
        <v>0</v>
      </c>
      <c r="U700" s="9"/>
      <c r="V700" s="9"/>
      <c r="W700" s="9"/>
      <c r="X700" s="18"/>
      <c r="Y700" s="9"/>
      <c r="Z700" s="18"/>
      <c r="AA700" s="9"/>
      <c r="AB700" s="9"/>
      <c r="AC700" s="20">
        <v>1</v>
      </c>
      <c r="AD700" s="21"/>
      <c r="AE700" s="21"/>
      <c r="AF700" s="22"/>
      <c r="AG700" s="22"/>
      <c r="AH700" s="23"/>
      <c r="AI700" s="23"/>
      <c r="AJ700" s="32"/>
      <c r="AK700" s="33"/>
      <c r="AL700" s="26" t="s">
        <v>63</v>
      </c>
    </row>
    <row r="701" spans="1:39" ht="39" customHeight="1" x14ac:dyDescent="0.25">
      <c r="A701" s="238" t="s">
        <v>902</v>
      </c>
      <c r="B701" s="111" t="s">
        <v>33</v>
      </c>
      <c r="C701" s="111" t="s">
        <v>992</v>
      </c>
      <c r="D701" s="12">
        <v>383</v>
      </c>
      <c r="E701" s="172" t="s">
        <v>1010</v>
      </c>
      <c r="F701" s="172" t="s">
        <v>1011</v>
      </c>
      <c r="G701" s="97">
        <v>0</v>
      </c>
      <c r="H701" s="97" t="s">
        <v>37</v>
      </c>
      <c r="I701" s="97">
        <v>1</v>
      </c>
      <c r="J701" s="16">
        <v>0</v>
      </c>
      <c r="K701" s="19">
        <f>+L701+M701+N701+P701+Q701+R701+S701</f>
        <v>0</v>
      </c>
      <c r="L701" s="9">
        <v>0</v>
      </c>
      <c r="M701" s="9">
        <v>0</v>
      </c>
      <c r="N701" s="9">
        <v>0</v>
      </c>
      <c r="O701" s="18"/>
      <c r="P701" s="9">
        <v>0</v>
      </c>
      <c r="Q701" s="18"/>
      <c r="R701" s="9">
        <v>0</v>
      </c>
      <c r="S701" s="9">
        <v>0</v>
      </c>
      <c r="T701" s="19">
        <f>+U701+V701+W701+Y701+Z701+AA701+AB701</f>
        <v>0</v>
      </c>
      <c r="U701" s="9"/>
      <c r="V701" s="9"/>
      <c r="W701" s="9"/>
      <c r="X701" s="18"/>
      <c r="Y701" s="9"/>
      <c r="Z701" s="18"/>
      <c r="AA701" s="9"/>
      <c r="AB701" s="9"/>
      <c r="AC701" s="20">
        <v>1</v>
      </c>
      <c r="AD701" s="21"/>
      <c r="AE701" s="21"/>
      <c r="AF701" s="22"/>
      <c r="AG701" s="22"/>
      <c r="AH701" s="23"/>
      <c r="AI701" s="23"/>
      <c r="AJ701" s="32"/>
      <c r="AK701" s="33"/>
      <c r="AL701" s="26" t="s">
        <v>63</v>
      </c>
    </row>
    <row r="702" spans="1:39" ht="39" customHeight="1" x14ac:dyDescent="0.25">
      <c r="A702" s="238" t="s">
        <v>902</v>
      </c>
      <c r="B702" s="172" t="s">
        <v>606</v>
      </c>
      <c r="C702" s="111" t="s">
        <v>992</v>
      </c>
      <c r="D702" s="12">
        <v>384</v>
      </c>
      <c r="E702" s="172" t="s">
        <v>1012</v>
      </c>
      <c r="F702" s="172" t="s">
        <v>1013</v>
      </c>
      <c r="G702" s="97">
        <v>17</v>
      </c>
      <c r="H702" s="97" t="s">
        <v>43</v>
      </c>
      <c r="I702" s="97">
        <v>17</v>
      </c>
      <c r="J702" s="16">
        <v>17</v>
      </c>
      <c r="K702" s="19">
        <f>+L702+M702+N702+P702+Q702+R702+S702</f>
        <v>743936248</v>
      </c>
      <c r="L702" s="9">
        <v>743936248</v>
      </c>
      <c r="M702" s="9">
        <v>0</v>
      </c>
      <c r="N702" s="9">
        <v>0</v>
      </c>
      <c r="O702" s="18"/>
      <c r="P702" s="9">
        <v>0</v>
      </c>
      <c r="Q702" s="18"/>
      <c r="R702" s="9">
        <v>0</v>
      </c>
      <c r="S702" s="9">
        <v>0</v>
      </c>
      <c r="T702" s="19">
        <f>+U702+V702+W702+Y702+Z702+AA702+AB702</f>
        <v>382818781</v>
      </c>
      <c r="U702" s="229">
        <v>382818781</v>
      </c>
      <c r="V702" s="9"/>
      <c r="W702" s="9"/>
      <c r="X702" s="18"/>
      <c r="Y702" s="9"/>
      <c r="Z702" s="18"/>
      <c r="AA702" s="9"/>
      <c r="AB702" s="9"/>
      <c r="AC702" s="20">
        <v>1</v>
      </c>
      <c r="AD702" s="21" t="s">
        <v>1014</v>
      </c>
      <c r="AE702" s="21" t="s">
        <v>113</v>
      </c>
      <c r="AF702" s="22">
        <v>100</v>
      </c>
      <c r="AG702" s="22">
        <v>50</v>
      </c>
      <c r="AH702" s="23">
        <v>43479</v>
      </c>
      <c r="AI702" s="23">
        <v>43812</v>
      </c>
      <c r="AJ702" s="32">
        <v>67468781</v>
      </c>
      <c r="AK702" s="33">
        <v>67468781</v>
      </c>
      <c r="AL702" s="26" t="s">
        <v>63</v>
      </c>
    </row>
    <row r="703" spans="1:39" ht="39" customHeight="1" x14ac:dyDescent="0.25">
      <c r="A703" s="238" t="s">
        <v>902</v>
      </c>
      <c r="B703" s="172" t="s">
        <v>606</v>
      </c>
      <c r="C703" s="111" t="s">
        <v>992</v>
      </c>
      <c r="D703" s="12">
        <v>384</v>
      </c>
      <c r="E703" s="172" t="s">
        <v>1012</v>
      </c>
      <c r="F703" s="172" t="s">
        <v>1013</v>
      </c>
      <c r="G703" s="97">
        <v>17</v>
      </c>
      <c r="H703" s="97" t="s">
        <v>43</v>
      </c>
      <c r="I703" s="97">
        <v>17</v>
      </c>
      <c r="J703" s="16">
        <v>17</v>
      </c>
      <c r="K703" s="19"/>
      <c r="L703" s="9">
        <v>0</v>
      </c>
      <c r="M703" s="9">
        <v>0</v>
      </c>
      <c r="N703" s="9">
        <v>0</v>
      </c>
      <c r="O703" s="18"/>
      <c r="P703" s="9">
        <v>0</v>
      </c>
      <c r="Q703" s="18"/>
      <c r="R703" s="9">
        <v>0</v>
      </c>
      <c r="S703" s="9">
        <v>0</v>
      </c>
      <c r="T703" s="19"/>
      <c r="U703" s="9"/>
      <c r="V703" s="9"/>
      <c r="W703" s="9"/>
      <c r="X703" s="18"/>
      <c r="Y703" s="9"/>
      <c r="Z703" s="18"/>
      <c r="AA703" s="9"/>
      <c r="AB703" s="9"/>
      <c r="AC703" s="20"/>
      <c r="AD703" s="21" t="s">
        <v>595</v>
      </c>
      <c r="AE703" s="21" t="s">
        <v>113</v>
      </c>
      <c r="AF703" s="22">
        <v>100</v>
      </c>
      <c r="AG703" s="22">
        <v>50</v>
      </c>
      <c r="AH703" s="23">
        <v>43466</v>
      </c>
      <c r="AI703" s="23">
        <v>43830</v>
      </c>
      <c r="AJ703" s="32">
        <v>104220000</v>
      </c>
      <c r="AK703" s="33">
        <v>0</v>
      </c>
      <c r="AL703" s="26" t="s">
        <v>63</v>
      </c>
    </row>
    <row r="704" spans="1:39" ht="39" customHeight="1" x14ac:dyDescent="0.25">
      <c r="A704" s="238" t="s">
        <v>902</v>
      </c>
      <c r="B704" s="172" t="s">
        <v>606</v>
      </c>
      <c r="C704" s="111" t="s">
        <v>992</v>
      </c>
      <c r="D704" s="12">
        <v>384</v>
      </c>
      <c r="E704" s="172" t="s">
        <v>1012</v>
      </c>
      <c r="F704" s="172" t="s">
        <v>1013</v>
      </c>
      <c r="G704" s="97">
        <v>17</v>
      </c>
      <c r="H704" s="97" t="s">
        <v>43</v>
      </c>
      <c r="I704" s="97">
        <v>17</v>
      </c>
      <c r="J704" s="16">
        <v>17</v>
      </c>
      <c r="K704" s="19"/>
      <c r="L704" s="9">
        <v>0</v>
      </c>
      <c r="M704" s="9">
        <v>0</v>
      </c>
      <c r="N704" s="9">
        <v>0</v>
      </c>
      <c r="O704" s="18"/>
      <c r="P704" s="9">
        <v>0</v>
      </c>
      <c r="Q704" s="18"/>
      <c r="R704" s="9">
        <v>0</v>
      </c>
      <c r="S704" s="9">
        <v>0</v>
      </c>
      <c r="T704" s="19"/>
      <c r="U704" s="9"/>
      <c r="V704" s="9"/>
      <c r="W704" s="9"/>
      <c r="X704" s="18"/>
      <c r="Y704" s="9"/>
      <c r="Z704" s="18"/>
      <c r="AA704" s="9"/>
      <c r="AB704" s="9"/>
      <c r="AC704" s="20">
        <v>2</v>
      </c>
      <c r="AD704" s="21" t="s">
        <v>1015</v>
      </c>
      <c r="AE704" s="21" t="s">
        <v>113</v>
      </c>
      <c r="AF704" s="22">
        <v>100</v>
      </c>
      <c r="AG704" s="22">
        <v>50</v>
      </c>
      <c r="AH704" s="23">
        <v>43466</v>
      </c>
      <c r="AI704" s="23">
        <v>43830</v>
      </c>
      <c r="AJ704" s="32">
        <v>100000000</v>
      </c>
      <c r="AK704" s="33"/>
      <c r="AL704" s="26" t="s">
        <v>63</v>
      </c>
    </row>
    <row r="705" spans="1:38" ht="39" customHeight="1" x14ac:dyDescent="0.25">
      <c r="A705" s="238" t="s">
        <v>902</v>
      </c>
      <c r="B705" s="172" t="s">
        <v>606</v>
      </c>
      <c r="C705" s="111" t="s">
        <v>992</v>
      </c>
      <c r="D705" s="12">
        <v>384</v>
      </c>
      <c r="E705" s="172" t="s">
        <v>1012</v>
      </c>
      <c r="F705" s="172" t="s">
        <v>1013</v>
      </c>
      <c r="G705" s="97">
        <v>17</v>
      </c>
      <c r="H705" s="97" t="s">
        <v>43</v>
      </c>
      <c r="I705" s="97">
        <v>17</v>
      </c>
      <c r="J705" s="16">
        <v>17</v>
      </c>
      <c r="K705" s="19"/>
      <c r="L705" s="9">
        <v>0</v>
      </c>
      <c r="M705" s="9">
        <v>0</v>
      </c>
      <c r="N705" s="9">
        <v>0</v>
      </c>
      <c r="O705" s="18"/>
      <c r="P705" s="9">
        <v>0</v>
      </c>
      <c r="Q705" s="18"/>
      <c r="R705" s="9">
        <v>0</v>
      </c>
      <c r="S705" s="9">
        <v>0</v>
      </c>
      <c r="T705" s="19"/>
      <c r="U705" s="9"/>
      <c r="V705" s="9"/>
      <c r="W705" s="9"/>
      <c r="X705" s="18"/>
      <c r="Y705" s="9"/>
      <c r="Z705" s="18"/>
      <c r="AA705" s="9"/>
      <c r="AB705" s="9"/>
      <c r="AC705" s="20">
        <v>6</v>
      </c>
      <c r="AD705" s="21" t="s">
        <v>1016</v>
      </c>
      <c r="AE705" s="21" t="s">
        <v>113</v>
      </c>
      <c r="AF705" s="22">
        <v>100</v>
      </c>
      <c r="AG705" s="22">
        <v>50</v>
      </c>
      <c r="AH705" s="23">
        <v>43466</v>
      </c>
      <c r="AI705" s="23">
        <v>43830</v>
      </c>
      <c r="AJ705" s="32">
        <v>434350000</v>
      </c>
      <c r="AK705" s="33">
        <v>315350000</v>
      </c>
      <c r="AL705" s="26" t="s">
        <v>63</v>
      </c>
    </row>
    <row r="706" spans="1:38" ht="39" customHeight="1" x14ac:dyDescent="0.25">
      <c r="A706" s="238" t="s">
        <v>902</v>
      </c>
      <c r="B706" s="172" t="s">
        <v>606</v>
      </c>
      <c r="C706" s="111" t="s">
        <v>992</v>
      </c>
      <c r="D706" s="12">
        <v>384</v>
      </c>
      <c r="E706" s="172" t="s">
        <v>1012</v>
      </c>
      <c r="F706" s="172" t="s">
        <v>1013</v>
      </c>
      <c r="G706" s="97">
        <v>17</v>
      </c>
      <c r="H706" s="97" t="s">
        <v>43</v>
      </c>
      <c r="I706" s="97">
        <v>17</v>
      </c>
      <c r="J706" s="16">
        <v>17</v>
      </c>
      <c r="K706" s="19"/>
      <c r="L706" s="9">
        <v>0</v>
      </c>
      <c r="M706" s="9">
        <v>0</v>
      </c>
      <c r="N706" s="9">
        <v>0</v>
      </c>
      <c r="O706" s="18"/>
      <c r="P706" s="9">
        <v>0</v>
      </c>
      <c r="Q706" s="18"/>
      <c r="R706" s="9">
        <v>0</v>
      </c>
      <c r="S706" s="9">
        <v>0</v>
      </c>
      <c r="T706" s="19"/>
      <c r="U706" s="9"/>
      <c r="V706" s="9"/>
      <c r="W706" s="9"/>
      <c r="X706" s="18"/>
      <c r="Y706" s="9"/>
      <c r="Z706" s="18"/>
      <c r="AA706" s="9"/>
      <c r="AB706" s="9"/>
      <c r="AC706" s="20">
        <v>8</v>
      </c>
      <c r="AD706" s="21" t="s">
        <v>1017</v>
      </c>
      <c r="AE706" s="21" t="s">
        <v>113</v>
      </c>
      <c r="AF706" s="22">
        <v>100</v>
      </c>
      <c r="AG706" s="22">
        <v>0</v>
      </c>
      <c r="AH706" s="23">
        <v>43678</v>
      </c>
      <c r="AI706" s="23">
        <v>43739</v>
      </c>
      <c r="AJ706" s="32">
        <v>37897467</v>
      </c>
      <c r="AK706" s="33"/>
      <c r="AL706" s="26" t="s">
        <v>63</v>
      </c>
    </row>
    <row r="707" spans="1:38" ht="39" customHeight="1" x14ac:dyDescent="0.25">
      <c r="A707" s="238" t="s">
        <v>902</v>
      </c>
      <c r="B707" s="172" t="s">
        <v>303</v>
      </c>
      <c r="C707" s="111" t="s">
        <v>992</v>
      </c>
      <c r="D707" s="12">
        <v>385</v>
      </c>
      <c r="E707" s="172" t="s">
        <v>1018</v>
      </c>
      <c r="F707" s="172" t="s">
        <v>1019</v>
      </c>
      <c r="G707" s="97">
        <v>5</v>
      </c>
      <c r="H707" s="97" t="s">
        <v>37</v>
      </c>
      <c r="I707" s="97">
        <v>2</v>
      </c>
      <c r="J707" s="16">
        <v>1</v>
      </c>
      <c r="K707" s="19">
        <f>+L707+M707+N707+P707+Q707+R707+S707</f>
        <v>0</v>
      </c>
      <c r="L707" s="9">
        <v>0</v>
      </c>
      <c r="M707" s="9">
        <v>0</v>
      </c>
      <c r="N707" s="9">
        <v>0</v>
      </c>
      <c r="O707" s="18"/>
      <c r="P707" s="9">
        <v>0</v>
      </c>
      <c r="Q707" s="18"/>
      <c r="R707" s="9">
        <v>0</v>
      </c>
      <c r="S707" s="9">
        <v>0</v>
      </c>
      <c r="T707" s="19">
        <f>+U707+V707+W707+Y707+Z707+AA707+AB707</f>
        <v>0</v>
      </c>
      <c r="U707" s="9"/>
      <c r="V707" s="9"/>
      <c r="W707" s="9"/>
      <c r="X707" s="18"/>
      <c r="Y707" s="9"/>
      <c r="Z707" s="18"/>
      <c r="AA707" s="9"/>
      <c r="AB707" s="9"/>
      <c r="AC707" s="20">
        <v>1</v>
      </c>
      <c r="AD707" s="21"/>
      <c r="AE707" s="21"/>
      <c r="AF707" s="22"/>
      <c r="AG707" s="22"/>
      <c r="AH707" s="23"/>
      <c r="AI707" s="23"/>
      <c r="AJ707" s="32"/>
      <c r="AK707" s="33"/>
      <c r="AL707" s="26" t="s">
        <v>63</v>
      </c>
    </row>
    <row r="708" spans="1:38" ht="39" customHeight="1" x14ac:dyDescent="0.25">
      <c r="A708" s="238" t="s">
        <v>902</v>
      </c>
      <c r="B708" s="172" t="s">
        <v>303</v>
      </c>
      <c r="C708" s="111" t="s">
        <v>992</v>
      </c>
      <c r="D708" s="12">
        <v>386</v>
      </c>
      <c r="E708" s="172" t="s">
        <v>1020</v>
      </c>
      <c r="F708" s="243" t="s">
        <v>1021</v>
      </c>
      <c r="G708" s="97">
        <v>18</v>
      </c>
      <c r="H708" s="97" t="s">
        <v>43</v>
      </c>
      <c r="I708" s="97">
        <v>18</v>
      </c>
      <c r="J708" s="16">
        <v>18</v>
      </c>
      <c r="K708" s="19">
        <f>+L708+M708+N708+P708+Q708+R708+S708</f>
        <v>691350000</v>
      </c>
      <c r="L708" s="9">
        <v>691350000</v>
      </c>
      <c r="M708" s="9">
        <v>0</v>
      </c>
      <c r="N708" s="9">
        <v>0</v>
      </c>
      <c r="O708" s="18">
        <v>0</v>
      </c>
      <c r="P708" s="9">
        <v>0</v>
      </c>
      <c r="Q708" s="18">
        <v>0</v>
      </c>
      <c r="R708" s="9">
        <v>0</v>
      </c>
      <c r="S708" s="9">
        <v>0</v>
      </c>
      <c r="T708" s="19">
        <f>+U708+V708+W708+Y708+Z708+AA708+AB708</f>
        <v>690071159</v>
      </c>
      <c r="U708" s="229">
        <v>690071159</v>
      </c>
      <c r="V708" s="9"/>
      <c r="W708" s="9"/>
      <c r="X708" s="18"/>
      <c r="Y708" s="9"/>
      <c r="Z708" s="18"/>
      <c r="AA708" s="9"/>
      <c r="AB708" s="9"/>
      <c r="AC708" s="20">
        <v>1</v>
      </c>
      <c r="AD708" s="21" t="s">
        <v>1022</v>
      </c>
      <c r="AE708" s="21" t="s">
        <v>113</v>
      </c>
      <c r="AF708" s="22">
        <v>100</v>
      </c>
      <c r="AG708" s="22">
        <v>50</v>
      </c>
      <c r="AH708" s="23">
        <v>43466</v>
      </c>
      <c r="AI708" s="23">
        <v>43830</v>
      </c>
      <c r="AJ708" s="32">
        <v>434350000</v>
      </c>
      <c r="AK708" s="33">
        <v>315350000</v>
      </c>
      <c r="AL708" s="26" t="s">
        <v>63</v>
      </c>
    </row>
    <row r="709" spans="1:38" ht="39" customHeight="1" x14ac:dyDescent="0.25">
      <c r="A709" s="238" t="s">
        <v>902</v>
      </c>
      <c r="B709" s="172" t="s">
        <v>303</v>
      </c>
      <c r="C709" s="111" t="s">
        <v>992</v>
      </c>
      <c r="D709" s="12">
        <v>386</v>
      </c>
      <c r="E709" s="172" t="s">
        <v>1020</v>
      </c>
      <c r="F709" s="243" t="s">
        <v>1021</v>
      </c>
      <c r="G709" s="97">
        <v>18</v>
      </c>
      <c r="H709" s="97" t="s">
        <v>43</v>
      </c>
      <c r="I709" s="97">
        <v>18</v>
      </c>
      <c r="J709" s="16">
        <v>18</v>
      </c>
      <c r="K709" s="19"/>
      <c r="L709" s="9">
        <v>0</v>
      </c>
      <c r="M709" s="9">
        <v>0</v>
      </c>
      <c r="N709" s="9">
        <v>0</v>
      </c>
      <c r="O709" s="18"/>
      <c r="P709" s="9">
        <v>0</v>
      </c>
      <c r="Q709" s="18"/>
      <c r="R709" s="9">
        <v>0</v>
      </c>
      <c r="S709" s="9">
        <v>0</v>
      </c>
      <c r="T709" s="19"/>
      <c r="U709" s="9"/>
      <c r="V709" s="9"/>
      <c r="W709" s="9"/>
      <c r="X709" s="18"/>
      <c r="Y709" s="9"/>
      <c r="Z709" s="18"/>
      <c r="AA709" s="9"/>
      <c r="AB709" s="9"/>
      <c r="AC709" s="20">
        <v>2</v>
      </c>
      <c r="AD709" s="21" t="s">
        <v>1023</v>
      </c>
      <c r="AE709" s="21" t="s">
        <v>113</v>
      </c>
      <c r="AF709" s="22">
        <v>100</v>
      </c>
      <c r="AG709" s="22">
        <v>80</v>
      </c>
      <c r="AH709" s="23">
        <v>43556</v>
      </c>
      <c r="AI709" s="23">
        <v>43647</v>
      </c>
      <c r="AJ709" s="32">
        <v>37263681</v>
      </c>
      <c r="AK709" s="33">
        <v>37263681</v>
      </c>
      <c r="AL709" s="26" t="s">
        <v>63</v>
      </c>
    </row>
    <row r="710" spans="1:38" ht="39" customHeight="1" x14ac:dyDescent="0.25">
      <c r="A710" s="238" t="s">
        <v>902</v>
      </c>
      <c r="B710" s="172" t="s">
        <v>303</v>
      </c>
      <c r="C710" s="111" t="s">
        <v>992</v>
      </c>
      <c r="D710" s="12">
        <v>386</v>
      </c>
      <c r="E710" s="172" t="s">
        <v>1020</v>
      </c>
      <c r="F710" s="243" t="s">
        <v>1021</v>
      </c>
      <c r="G710" s="97">
        <v>18</v>
      </c>
      <c r="H710" s="97" t="s">
        <v>43</v>
      </c>
      <c r="I710" s="97">
        <v>18</v>
      </c>
      <c r="J710" s="16">
        <v>18</v>
      </c>
      <c r="K710" s="19"/>
      <c r="L710" s="9">
        <v>0</v>
      </c>
      <c r="M710" s="9">
        <v>0</v>
      </c>
      <c r="N710" s="9">
        <v>0</v>
      </c>
      <c r="O710" s="18"/>
      <c r="P710" s="9">
        <v>0</v>
      </c>
      <c r="Q710" s="18"/>
      <c r="R710" s="9">
        <v>0</v>
      </c>
      <c r="S710" s="9">
        <v>0</v>
      </c>
      <c r="T710" s="19"/>
      <c r="U710" s="9"/>
      <c r="V710" s="9"/>
      <c r="W710" s="9"/>
      <c r="X710" s="18"/>
      <c r="Y710" s="9"/>
      <c r="Z710" s="18"/>
      <c r="AA710" s="9"/>
      <c r="AB710" s="9"/>
      <c r="AC710" s="20">
        <v>3</v>
      </c>
      <c r="AD710" s="21" t="s">
        <v>1024</v>
      </c>
      <c r="AE710" s="21" t="s">
        <v>113</v>
      </c>
      <c r="AF710" s="22">
        <v>100</v>
      </c>
      <c r="AG710" s="22">
        <v>80</v>
      </c>
      <c r="AH710" s="23">
        <v>43556</v>
      </c>
      <c r="AI710" s="23">
        <v>43648</v>
      </c>
      <c r="AJ710" s="32">
        <v>81736619</v>
      </c>
      <c r="AK710" s="33">
        <v>81736319</v>
      </c>
      <c r="AL710" s="26" t="s">
        <v>63</v>
      </c>
    </row>
    <row r="711" spans="1:38" ht="39" customHeight="1" x14ac:dyDescent="0.25">
      <c r="A711" s="238" t="s">
        <v>902</v>
      </c>
      <c r="B711" s="172" t="s">
        <v>303</v>
      </c>
      <c r="C711" s="111" t="s">
        <v>992</v>
      </c>
      <c r="D711" s="12">
        <v>386</v>
      </c>
      <c r="E711" s="172" t="s">
        <v>1020</v>
      </c>
      <c r="F711" s="243" t="s">
        <v>1021</v>
      </c>
      <c r="G711" s="97">
        <v>18</v>
      </c>
      <c r="H711" s="97" t="s">
        <v>43</v>
      </c>
      <c r="I711" s="97">
        <v>18</v>
      </c>
      <c r="J711" s="16">
        <v>18</v>
      </c>
      <c r="K711" s="19"/>
      <c r="L711" s="9">
        <v>0</v>
      </c>
      <c r="M711" s="9">
        <v>0</v>
      </c>
      <c r="N711" s="9">
        <v>0</v>
      </c>
      <c r="O711" s="18"/>
      <c r="P711" s="9">
        <v>0</v>
      </c>
      <c r="Q711" s="18"/>
      <c r="R711" s="9">
        <v>0</v>
      </c>
      <c r="S711" s="9">
        <v>0</v>
      </c>
      <c r="T711" s="19"/>
      <c r="U711" s="9"/>
      <c r="V711" s="9"/>
      <c r="W711" s="9"/>
      <c r="X711" s="18"/>
      <c r="Y711" s="9"/>
      <c r="Z711" s="18"/>
      <c r="AA711" s="9"/>
      <c r="AB711" s="9"/>
      <c r="AC711" s="20">
        <v>4</v>
      </c>
      <c r="AD711" s="21" t="s">
        <v>181</v>
      </c>
      <c r="AE711" s="21"/>
      <c r="AF711" s="22"/>
      <c r="AG711" s="22"/>
      <c r="AH711" s="23"/>
      <c r="AI711" s="23"/>
      <c r="AJ711" s="32">
        <v>137999700</v>
      </c>
      <c r="AK711" s="33">
        <v>255721159</v>
      </c>
      <c r="AL711" s="26" t="s">
        <v>63</v>
      </c>
    </row>
    <row r="712" spans="1:38" ht="39" customHeight="1" x14ac:dyDescent="0.25">
      <c r="A712" s="238" t="s">
        <v>902</v>
      </c>
      <c r="B712" s="172" t="s">
        <v>303</v>
      </c>
      <c r="C712" s="111" t="s">
        <v>992</v>
      </c>
      <c r="D712" s="12">
        <v>387</v>
      </c>
      <c r="E712" s="172" t="s">
        <v>1025</v>
      </c>
      <c r="F712" s="172" t="s">
        <v>1026</v>
      </c>
      <c r="G712" s="97">
        <v>15</v>
      </c>
      <c r="H712" s="97" t="s">
        <v>37</v>
      </c>
      <c r="I712" s="97">
        <v>12</v>
      </c>
      <c r="J712" s="16">
        <v>6</v>
      </c>
      <c r="K712" s="19">
        <f>+L712+M712+N712+P712+Q712+R712+S712</f>
        <v>0</v>
      </c>
      <c r="L712" s="9">
        <v>0</v>
      </c>
      <c r="M712" s="9">
        <v>0</v>
      </c>
      <c r="N712" s="9">
        <v>0</v>
      </c>
      <c r="O712" s="18"/>
      <c r="P712" s="9">
        <v>0</v>
      </c>
      <c r="Q712" s="18"/>
      <c r="R712" s="9">
        <v>0</v>
      </c>
      <c r="S712" s="9">
        <v>0</v>
      </c>
      <c r="T712" s="19">
        <f t="shared" ref="T712:T719" si="42">+U712+V712+W712+Y712+Z712+AA712+AB712</f>
        <v>0</v>
      </c>
      <c r="U712" s="9"/>
      <c r="V712" s="9"/>
      <c r="W712" s="9"/>
      <c r="X712" s="18"/>
      <c r="Y712" s="9"/>
      <c r="Z712" s="18"/>
      <c r="AA712" s="9"/>
      <c r="AB712" s="9"/>
      <c r="AC712" s="20">
        <v>1</v>
      </c>
      <c r="AD712" s="21"/>
      <c r="AE712" s="21"/>
      <c r="AF712" s="22"/>
      <c r="AG712" s="22"/>
      <c r="AH712" s="23"/>
      <c r="AI712" s="23"/>
      <c r="AJ712" s="32"/>
      <c r="AK712" s="33"/>
      <c r="AL712" s="26" t="s">
        <v>63</v>
      </c>
    </row>
    <row r="713" spans="1:38" ht="39" customHeight="1" x14ac:dyDescent="0.25">
      <c r="A713" s="238" t="s">
        <v>902</v>
      </c>
      <c r="B713" s="172" t="s">
        <v>606</v>
      </c>
      <c r="C713" s="111" t="s">
        <v>992</v>
      </c>
      <c r="D713" s="12">
        <v>388</v>
      </c>
      <c r="E713" s="172" t="s">
        <v>1027</v>
      </c>
      <c r="F713" s="243" t="s">
        <v>1028</v>
      </c>
      <c r="G713" s="97">
        <v>0</v>
      </c>
      <c r="H713" s="97" t="s">
        <v>37</v>
      </c>
      <c r="I713" s="97">
        <v>1</v>
      </c>
      <c r="J713" s="16">
        <v>0.4</v>
      </c>
      <c r="K713" s="19">
        <f>+L713+M713+N713+P713+Q713+R713+S713</f>
        <v>0</v>
      </c>
      <c r="L713" s="9">
        <v>0</v>
      </c>
      <c r="M713" s="9">
        <v>0</v>
      </c>
      <c r="N713" s="9">
        <v>0</v>
      </c>
      <c r="O713" s="18"/>
      <c r="P713" s="9">
        <v>0</v>
      </c>
      <c r="Q713" s="18"/>
      <c r="R713" s="9">
        <v>0</v>
      </c>
      <c r="S713" s="9">
        <v>0</v>
      </c>
      <c r="T713" s="19">
        <f t="shared" si="42"/>
        <v>0</v>
      </c>
      <c r="U713" s="9"/>
      <c r="V713" s="9"/>
      <c r="W713" s="9"/>
      <c r="X713" s="18"/>
      <c r="Y713" s="9"/>
      <c r="Z713" s="18"/>
      <c r="AA713" s="9"/>
      <c r="AB713" s="9"/>
      <c r="AC713" s="20">
        <v>1</v>
      </c>
      <c r="AD713" s="21"/>
      <c r="AE713" s="21"/>
      <c r="AF713" s="22"/>
      <c r="AG713" s="22"/>
      <c r="AH713" s="23"/>
      <c r="AI713" s="23"/>
      <c r="AJ713" s="32"/>
      <c r="AK713" s="33"/>
      <c r="AL713" s="26" t="s">
        <v>63</v>
      </c>
    </row>
    <row r="714" spans="1:38" ht="39" customHeight="1" x14ac:dyDescent="0.25">
      <c r="A714" s="238" t="s">
        <v>902</v>
      </c>
      <c r="B714" s="13" t="s">
        <v>1029</v>
      </c>
      <c r="C714" s="91" t="s">
        <v>1030</v>
      </c>
      <c r="D714" s="12">
        <v>389</v>
      </c>
      <c r="E714" s="114" t="s">
        <v>1031</v>
      </c>
      <c r="F714" s="114" t="s">
        <v>1032</v>
      </c>
      <c r="G714" s="14">
        <v>0</v>
      </c>
      <c r="H714" s="14" t="s">
        <v>43</v>
      </c>
      <c r="I714" s="14">
        <v>1</v>
      </c>
      <c r="J714" s="16">
        <v>1</v>
      </c>
      <c r="K714" s="19">
        <f>+L714+M714+N714+P714+Q714+R714+S714</f>
        <v>0</v>
      </c>
      <c r="L714" s="9">
        <v>0</v>
      </c>
      <c r="M714" s="9">
        <v>0</v>
      </c>
      <c r="N714" s="9">
        <v>0</v>
      </c>
      <c r="O714" s="18"/>
      <c r="P714" s="9">
        <v>0</v>
      </c>
      <c r="Q714" s="18"/>
      <c r="R714" s="9">
        <v>0</v>
      </c>
      <c r="S714" s="9">
        <v>0</v>
      </c>
      <c r="T714" s="19">
        <f t="shared" si="42"/>
        <v>0</v>
      </c>
      <c r="U714" s="9"/>
      <c r="V714" s="9"/>
      <c r="W714" s="9"/>
      <c r="X714" s="18"/>
      <c r="Y714" s="9"/>
      <c r="Z714" s="18"/>
      <c r="AA714" s="9"/>
      <c r="AB714" s="9"/>
      <c r="AC714" s="20">
        <v>1</v>
      </c>
      <c r="AD714" s="21"/>
      <c r="AE714" s="21"/>
      <c r="AF714" s="22"/>
      <c r="AG714" s="22"/>
      <c r="AH714" s="23"/>
      <c r="AI714" s="23"/>
      <c r="AJ714" s="32"/>
      <c r="AK714" s="33"/>
      <c r="AL714" s="26" t="s">
        <v>332</v>
      </c>
    </row>
    <row r="715" spans="1:38" ht="39" customHeight="1" x14ac:dyDescent="0.25">
      <c r="A715" s="238" t="s">
        <v>902</v>
      </c>
      <c r="B715" s="13" t="s">
        <v>1029</v>
      </c>
      <c r="C715" s="91" t="s">
        <v>1030</v>
      </c>
      <c r="D715" s="12">
        <v>390</v>
      </c>
      <c r="E715" s="114" t="s">
        <v>1033</v>
      </c>
      <c r="F715" s="114" t="s">
        <v>1034</v>
      </c>
      <c r="G715" s="14">
        <v>0</v>
      </c>
      <c r="H715" s="14" t="s">
        <v>37</v>
      </c>
      <c r="I715" s="14">
        <v>8</v>
      </c>
      <c r="J715" s="16">
        <v>3</v>
      </c>
      <c r="K715" s="19">
        <f>+L715+M715+N715+P715+Q715+R715+S715</f>
        <v>0</v>
      </c>
      <c r="L715" s="9">
        <v>0</v>
      </c>
      <c r="M715" s="9">
        <v>0</v>
      </c>
      <c r="N715" s="9">
        <v>0</v>
      </c>
      <c r="O715" s="18"/>
      <c r="P715" s="9">
        <v>0</v>
      </c>
      <c r="Q715" s="18"/>
      <c r="R715" s="9">
        <v>0</v>
      </c>
      <c r="S715" s="9">
        <v>0</v>
      </c>
      <c r="T715" s="19">
        <f t="shared" si="42"/>
        <v>0</v>
      </c>
      <c r="U715" s="9"/>
      <c r="V715" s="9"/>
      <c r="W715" s="9"/>
      <c r="X715" s="18"/>
      <c r="Y715" s="9"/>
      <c r="Z715" s="18"/>
      <c r="AA715" s="9"/>
      <c r="AB715" s="9"/>
      <c r="AC715" s="20">
        <v>1</v>
      </c>
      <c r="AD715" s="21"/>
      <c r="AE715" s="21"/>
      <c r="AF715" s="22"/>
      <c r="AG715" s="22"/>
      <c r="AH715" s="23"/>
      <c r="AI715" s="23"/>
      <c r="AJ715" s="32"/>
      <c r="AK715" s="33"/>
      <c r="AL715" s="26" t="s">
        <v>332</v>
      </c>
    </row>
    <row r="716" spans="1:38" ht="39" customHeight="1" x14ac:dyDescent="0.25">
      <c r="A716" s="238" t="s">
        <v>902</v>
      </c>
      <c r="B716" s="13" t="s">
        <v>1029</v>
      </c>
      <c r="C716" s="91" t="s">
        <v>1030</v>
      </c>
      <c r="D716" s="12">
        <v>391</v>
      </c>
      <c r="E716" s="114" t="s">
        <v>1035</v>
      </c>
      <c r="F716" s="114" t="s">
        <v>1036</v>
      </c>
      <c r="G716" s="14">
        <v>0</v>
      </c>
      <c r="H716" s="14" t="s">
        <v>37</v>
      </c>
      <c r="I716" s="14">
        <v>8</v>
      </c>
      <c r="J716" s="16">
        <v>4</v>
      </c>
      <c r="K716" s="19">
        <f>+L716+M716+N716+P716+Q716+R716+S716</f>
        <v>0</v>
      </c>
      <c r="L716" s="9">
        <v>0</v>
      </c>
      <c r="M716" s="9">
        <v>0</v>
      </c>
      <c r="N716" s="9">
        <v>0</v>
      </c>
      <c r="O716" s="18"/>
      <c r="P716" s="9">
        <v>0</v>
      </c>
      <c r="Q716" s="18"/>
      <c r="R716" s="9">
        <v>0</v>
      </c>
      <c r="S716" s="9">
        <v>0</v>
      </c>
      <c r="T716" s="19">
        <f t="shared" si="42"/>
        <v>0</v>
      </c>
      <c r="U716" s="9"/>
      <c r="V716" s="9"/>
      <c r="W716" s="9"/>
      <c r="X716" s="18"/>
      <c r="Y716" s="9"/>
      <c r="Z716" s="18"/>
      <c r="AA716" s="9"/>
      <c r="AB716" s="9"/>
      <c r="AC716" s="20">
        <v>1</v>
      </c>
      <c r="AD716" s="21"/>
      <c r="AE716" s="21"/>
      <c r="AF716" s="22"/>
      <c r="AG716" s="22"/>
      <c r="AH716" s="23"/>
      <c r="AI716" s="23"/>
      <c r="AJ716" s="32"/>
      <c r="AK716" s="33"/>
      <c r="AL716" s="26" t="s">
        <v>332</v>
      </c>
    </row>
    <row r="717" spans="1:38" ht="39" customHeight="1" x14ac:dyDescent="0.25">
      <c r="A717" s="238" t="s">
        <v>902</v>
      </c>
      <c r="B717" s="13" t="s">
        <v>1029</v>
      </c>
      <c r="C717" s="91" t="s">
        <v>1037</v>
      </c>
      <c r="D717" s="12">
        <v>392</v>
      </c>
      <c r="E717" s="13" t="s">
        <v>1038</v>
      </c>
      <c r="F717" s="13" t="s">
        <v>1039</v>
      </c>
      <c r="G717" s="14">
        <v>0</v>
      </c>
      <c r="H717" s="14" t="s">
        <v>37</v>
      </c>
      <c r="I717" s="14">
        <v>1</v>
      </c>
      <c r="J717" s="16">
        <v>0</v>
      </c>
      <c r="K717" s="19">
        <v>38500000</v>
      </c>
      <c r="L717" s="9">
        <v>0</v>
      </c>
      <c r="M717" s="9">
        <v>0</v>
      </c>
      <c r="N717" s="9">
        <v>0</v>
      </c>
      <c r="O717" s="18"/>
      <c r="P717" s="9">
        <v>0</v>
      </c>
      <c r="Q717" s="18"/>
      <c r="R717" s="9">
        <v>0</v>
      </c>
      <c r="S717" s="9">
        <v>0</v>
      </c>
      <c r="T717" s="19">
        <f t="shared" si="42"/>
        <v>36750000</v>
      </c>
      <c r="U717" s="229">
        <v>36750000</v>
      </c>
      <c r="V717" s="229"/>
      <c r="W717" s="229"/>
      <c r="X717" s="229"/>
      <c r="Y717" s="229"/>
      <c r="Z717" s="229"/>
      <c r="AA717" s="229"/>
      <c r="AB717" s="229"/>
      <c r="AC717" s="85">
        <v>1</v>
      </c>
      <c r="AD717" s="98" t="s">
        <v>1040</v>
      </c>
      <c r="AE717" s="41" t="s">
        <v>49</v>
      </c>
      <c r="AF717" s="87">
        <v>1</v>
      </c>
      <c r="AG717" s="86">
        <v>1</v>
      </c>
      <c r="AH717" s="89">
        <v>43466</v>
      </c>
      <c r="AI717" s="89">
        <v>43830</v>
      </c>
      <c r="AJ717" s="44">
        <v>38500000</v>
      </c>
      <c r="AK717" s="90">
        <v>36750000</v>
      </c>
      <c r="AL717" s="26" t="s">
        <v>332</v>
      </c>
    </row>
    <row r="718" spans="1:38" ht="39" customHeight="1" x14ac:dyDescent="0.25">
      <c r="A718" s="238" t="s">
        <v>902</v>
      </c>
      <c r="B718" s="13" t="s">
        <v>1029</v>
      </c>
      <c r="C718" s="91" t="s">
        <v>1037</v>
      </c>
      <c r="D718" s="12">
        <v>393</v>
      </c>
      <c r="E718" s="13" t="s">
        <v>1041</v>
      </c>
      <c r="F718" s="13" t="s">
        <v>1042</v>
      </c>
      <c r="G718" s="14">
        <v>0</v>
      </c>
      <c r="H718" s="14" t="s">
        <v>37</v>
      </c>
      <c r="I718" s="14">
        <v>1</v>
      </c>
      <c r="J718" s="16">
        <v>0.34</v>
      </c>
      <c r="K718" s="19">
        <f>+L718+M718+N718+P718+Q718+R718+S718</f>
        <v>0</v>
      </c>
      <c r="L718" s="9">
        <v>0</v>
      </c>
      <c r="M718" s="9">
        <v>0</v>
      </c>
      <c r="N718" s="9">
        <v>0</v>
      </c>
      <c r="O718" s="18"/>
      <c r="P718" s="9">
        <v>0</v>
      </c>
      <c r="Q718" s="18"/>
      <c r="R718" s="9">
        <v>0</v>
      </c>
      <c r="S718" s="9">
        <v>0</v>
      </c>
      <c r="T718" s="19">
        <f t="shared" si="42"/>
        <v>0</v>
      </c>
      <c r="U718" s="9"/>
      <c r="V718" s="9"/>
      <c r="W718" s="9"/>
      <c r="X718" s="18"/>
      <c r="Y718" s="9"/>
      <c r="Z718" s="18"/>
      <c r="AA718" s="9"/>
      <c r="AB718" s="9"/>
      <c r="AC718" s="20">
        <v>1</v>
      </c>
      <c r="AD718" s="21"/>
      <c r="AE718" s="21"/>
      <c r="AF718" s="22"/>
      <c r="AG718" s="22"/>
      <c r="AH718" s="23"/>
      <c r="AI718" s="23"/>
      <c r="AJ718" s="32"/>
      <c r="AK718" s="33"/>
      <c r="AL718" s="26" t="s">
        <v>332</v>
      </c>
    </row>
    <row r="719" spans="1:38" ht="39" customHeight="1" x14ac:dyDescent="0.25">
      <c r="A719" s="238" t="s">
        <v>902</v>
      </c>
      <c r="B719" s="13" t="s">
        <v>1029</v>
      </c>
      <c r="C719" s="91" t="s">
        <v>1037</v>
      </c>
      <c r="D719" s="12">
        <v>394</v>
      </c>
      <c r="E719" s="13" t="s">
        <v>1043</v>
      </c>
      <c r="F719" s="13" t="s">
        <v>1044</v>
      </c>
      <c r="G719" s="14">
        <v>27</v>
      </c>
      <c r="H719" s="14" t="s">
        <v>37</v>
      </c>
      <c r="I719" s="14">
        <v>27</v>
      </c>
      <c r="J719" s="16">
        <v>0</v>
      </c>
      <c r="K719" s="19">
        <f>+L719+M719+N719+P719+Q719+R719+S719</f>
        <v>2086350986</v>
      </c>
      <c r="L719" s="9">
        <v>2086350986</v>
      </c>
      <c r="M719" s="9">
        <v>0</v>
      </c>
      <c r="N719" s="9">
        <v>0</v>
      </c>
      <c r="O719" s="9">
        <v>0</v>
      </c>
      <c r="P719" s="9">
        <v>0</v>
      </c>
      <c r="Q719" s="9">
        <v>0</v>
      </c>
      <c r="R719" s="9">
        <v>0</v>
      </c>
      <c r="S719" s="9">
        <v>0</v>
      </c>
      <c r="T719" s="19">
        <f t="shared" si="42"/>
        <v>104178687</v>
      </c>
      <c r="U719" s="9">
        <v>104178687</v>
      </c>
      <c r="V719" s="9"/>
      <c r="W719" s="9"/>
      <c r="X719" s="18"/>
      <c r="Y719" s="9"/>
      <c r="Z719" s="18"/>
      <c r="AA719" s="9"/>
      <c r="AB719" s="9"/>
      <c r="AC719" s="20">
        <v>1</v>
      </c>
      <c r="AD719" s="21" t="s">
        <v>1045</v>
      </c>
      <c r="AE719" s="21" t="s">
        <v>113</v>
      </c>
      <c r="AF719" s="22">
        <v>100</v>
      </c>
      <c r="AG719" s="22">
        <v>50</v>
      </c>
      <c r="AH719" s="23">
        <v>43466</v>
      </c>
      <c r="AI719" s="23">
        <v>43830</v>
      </c>
      <c r="AJ719" s="32">
        <v>1860000000</v>
      </c>
      <c r="AK719" s="33">
        <v>104178687</v>
      </c>
      <c r="AL719" s="26" t="s">
        <v>332</v>
      </c>
    </row>
    <row r="720" spans="1:38" ht="39" customHeight="1" x14ac:dyDescent="0.25">
      <c r="A720" s="238" t="s">
        <v>902</v>
      </c>
      <c r="B720" s="13" t="s">
        <v>1029</v>
      </c>
      <c r="C720" s="91" t="s">
        <v>1037</v>
      </c>
      <c r="D720" s="12">
        <v>394</v>
      </c>
      <c r="E720" s="13" t="s">
        <v>1043</v>
      </c>
      <c r="F720" s="13" t="s">
        <v>1044</v>
      </c>
      <c r="G720" s="14">
        <v>27</v>
      </c>
      <c r="H720" s="14" t="s">
        <v>37</v>
      </c>
      <c r="I720" s="14">
        <v>27</v>
      </c>
      <c r="J720" s="16">
        <v>0</v>
      </c>
      <c r="K720" s="19"/>
      <c r="L720" s="9"/>
      <c r="M720" s="9">
        <v>0</v>
      </c>
      <c r="N720" s="9">
        <v>0</v>
      </c>
      <c r="O720" s="18"/>
      <c r="P720" s="9">
        <v>0</v>
      </c>
      <c r="Q720" s="18"/>
      <c r="R720" s="9">
        <v>0</v>
      </c>
      <c r="S720" s="9">
        <v>0</v>
      </c>
      <c r="T720" s="19"/>
      <c r="U720" s="9"/>
      <c r="V720" s="9"/>
      <c r="W720" s="9"/>
      <c r="X720" s="18"/>
      <c r="Y720" s="9"/>
      <c r="Z720" s="18"/>
      <c r="AA720" s="9"/>
      <c r="AB720" s="9"/>
      <c r="AC720" s="20">
        <v>2</v>
      </c>
      <c r="AD720" s="21" t="s">
        <v>1046</v>
      </c>
      <c r="AE720" s="21" t="s">
        <v>113</v>
      </c>
      <c r="AF720" s="22">
        <v>100</v>
      </c>
      <c r="AG720" s="22">
        <v>0</v>
      </c>
      <c r="AH720" s="23">
        <v>43466</v>
      </c>
      <c r="AI720" s="23">
        <v>43830</v>
      </c>
      <c r="AJ720" s="32">
        <v>35000000</v>
      </c>
      <c r="AK720" s="33"/>
      <c r="AL720" s="26" t="s">
        <v>332</v>
      </c>
    </row>
    <row r="721" spans="1:40" ht="39" customHeight="1" x14ac:dyDescent="0.25">
      <c r="A721" s="238" t="s">
        <v>902</v>
      </c>
      <c r="B721" s="13" t="s">
        <v>1029</v>
      </c>
      <c r="C721" s="91" t="s">
        <v>1037</v>
      </c>
      <c r="D721" s="12">
        <v>394</v>
      </c>
      <c r="E721" s="13" t="s">
        <v>1043</v>
      </c>
      <c r="F721" s="13" t="s">
        <v>1044</v>
      </c>
      <c r="G721" s="14">
        <v>27</v>
      </c>
      <c r="H721" s="14" t="s">
        <v>37</v>
      </c>
      <c r="I721" s="14">
        <v>27</v>
      </c>
      <c r="J721" s="16">
        <v>0</v>
      </c>
      <c r="K721" s="19"/>
      <c r="L721" s="9">
        <v>0</v>
      </c>
      <c r="M721" s="9">
        <v>0</v>
      </c>
      <c r="N721" s="9">
        <v>0</v>
      </c>
      <c r="O721" s="18"/>
      <c r="P721" s="9">
        <v>0</v>
      </c>
      <c r="Q721" s="18"/>
      <c r="R721" s="9">
        <v>0</v>
      </c>
      <c r="S721" s="9">
        <v>0</v>
      </c>
      <c r="T721" s="19"/>
      <c r="U721" s="9"/>
      <c r="V721" s="9"/>
      <c r="W721" s="9"/>
      <c r="X721" s="18"/>
      <c r="Y721" s="9"/>
      <c r="Z721" s="18"/>
      <c r="AA721" s="9"/>
      <c r="AB721" s="9"/>
      <c r="AC721" s="20">
        <v>3</v>
      </c>
      <c r="AD721" s="21" t="s">
        <v>181</v>
      </c>
      <c r="AE721" s="21"/>
      <c r="AF721" s="22"/>
      <c r="AG721" s="22"/>
      <c r="AH721" s="23"/>
      <c r="AI721" s="23"/>
      <c r="AJ721" s="32">
        <v>191350986</v>
      </c>
      <c r="AK721" s="33"/>
      <c r="AL721" s="26" t="s">
        <v>332</v>
      </c>
    </row>
    <row r="722" spans="1:40" ht="39" customHeight="1" x14ac:dyDescent="0.25">
      <c r="A722" s="238" t="s">
        <v>902</v>
      </c>
      <c r="B722" s="13" t="s">
        <v>426</v>
      </c>
      <c r="C722" s="91" t="s">
        <v>1037</v>
      </c>
      <c r="D722" s="12">
        <v>395</v>
      </c>
      <c r="E722" s="13" t="s">
        <v>1047</v>
      </c>
      <c r="F722" s="13" t="s">
        <v>1048</v>
      </c>
      <c r="G722" s="14">
        <v>5</v>
      </c>
      <c r="H722" s="14" t="s">
        <v>43</v>
      </c>
      <c r="I722" s="14">
        <v>7</v>
      </c>
      <c r="J722" s="16">
        <v>7</v>
      </c>
      <c r="K722" s="19">
        <f>+L722+M722+N722+P722+Q722+R722+S722</f>
        <v>63000000</v>
      </c>
      <c r="L722" s="9">
        <v>0</v>
      </c>
      <c r="M722" s="9">
        <v>0</v>
      </c>
      <c r="N722" s="9">
        <v>0</v>
      </c>
      <c r="O722" s="18">
        <v>0</v>
      </c>
      <c r="P722" s="9">
        <v>0</v>
      </c>
      <c r="Q722" s="18">
        <v>0</v>
      </c>
      <c r="R722" s="9">
        <v>0</v>
      </c>
      <c r="S722" s="9">
        <v>63000000</v>
      </c>
      <c r="T722" s="19">
        <f>+U722+V722+W722+Y722+Z722+AA722+AB722</f>
        <v>63000000</v>
      </c>
      <c r="U722" s="9">
        <v>0</v>
      </c>
      <c r="V722" s="9">
        <v>0</v>
      </c>
      <c r="W722" s="9">
        <v>0</v>
      </c>
      <c r="X722" s="18">
        <v>0</v>
      </c>
      <c r="Y722" s="9">
        <v>0</v>
      </c>
      <c r="Z722" s="18">
        <v>0</v>
      </c>
      <c r="AA722" s="9">
        <v>0</v>
      </c>
      <c r="AB722" s="9">
        <v>63000000</v>
      </c>
      <c r="AC722" s="20">
        <v>1</v>
      </c>
      <c r="AD722" s="21" t="s">
        <v>1049</v>
      </c>
      <c r="AE722" s="53" t="s">
        <v>39</v>
      </c>
      <c r="AF722" s="22">
        <v>100</v>
      </c>
      <c r="AG722" s="22">
        <v>0</v>
      </c>
      <c r="AH722" s="23">
        <v>43466</v>
      </c>
      <c r="AI722" s="23">
        <v>43830</v>
      </c>
      <c r="AJ722" s="32">
        <v>63000000</v>
      </c>
      <c r="AK722" s="33">
        <v>63000000</v>
      </c>
      <c r="AL722" s="26" t="s">
        <v>431</v>
      </c>
      <c r="AM722" s="232"/>
      <c r="AN722" s="126"/>
    </row>
    <row r="723" spans="1:40" ht="39" customHeight="1" x14ac:dyDescent="0.25">
      <c r="A723" s="238" t="s">
        <v>902</v>
      </c>
      <c r="B723" s="13" t="s">
        <v>426</v>
      </c>
      <c r="C723" s="91" t="s">
        <v>1037</v>
      </c>
      <c r="D723" s="12">
        <v>396</v>
      </c>
      <c r="E723" s="13" t="s">
        <v>1050</v>
      </c>
      <c r="F723" s="13" t="s">
        <v>848</v>
      </c>
      <c r="G723" s="14">
        <v>1</v>
      </c>
      <c r="H723" s="14" t="s">
        <v>43</v>
      </c>
      <c r="I723" s="14">
        <v>1</v>
      </c>
      <c r="J723" s="16">
        <v>1</v>
      </c>
      <c r="K723" s="19">
        <f>+L723+M723+N723+P723+Q723+R723+S723</f>
        <v>20000000</v>
      </c>
      <c r="L723" s="18">
        <v>20000000</v>
      </c>
      <c r="M723" s="18">
        <v>0</v>
      </c>
      <c r="N723" s="18">
        <v>0</v>
      </c>
      <c r="O723" s="18">
        <v>0</v>
      </c>
      <c r="P723" s="18">
        <v>0</v>
      </c>
      <c r="Q723" s="18">
        <v>0</v>
      </c>
      <c r="R723" s="18">
        <v>0</v>
      </c>
      <c r="S723" s="18">
        <v>0</v>
      </c>
      <c r="T723" s="19">
        <f>+U723+V723+W723+Y723+Z723+AA723+AB723</f>
        <v>20000000</v>
      </c>
      <c r="U723" s="9">
        <v>20000000</v>
      </c>
      <c r="V723" s="9">
        <v>0</v>
      </c>
      <c r="W723" s="9">
        <v>0</v>
      </c>
      <c r="X723" s="18">
        <v>0</v>
      </c>
      <c r="Y723" s="9">
        <v>0</v>
      </c>
      <c r="Z723" s="18">
        <v>0</v>
      </c>
      <c r="AA723" s="9">
        <v>0</v>
      </c>
      <c r="AB723" s="9">
        <v>0</v>
      </c>
      <c r="AC723" s="20">
        <v>1</v>
      </c>
      <c r="AD723" s="21" t="s">
        <v>1051</v>
      </c>
      <c r="AE723" s="53" t="s">
        <v>49</v>
      </c>
      <c r="AF723" s="22">
        <v>1</v>
      </c>
      <c r="AG723" s="22">
        <v>0</v>
      </c>
      <c r="AH723" s="23">
        <v>43466</v>
      </c>
      <c r="AI723" s="23">
        <v>43830</v>
      </c>
      <c r="AJ723" s="32">
        <v>20000000</v>
      </c>
      <c r="AK723" s="33">
        <v>20000000</v>
      </c>
      <c r="AL723" s="26" t="s">
        <v>431</v>
      </c>
      <c r="AM723" s="232"/>
      <c r="AN723" s="126"/>
    </row>
    <row r="724" spans="1:40" ht="39" customHeight="1" x14ac:dyDescent="0.25">
      <c r="A724" s="238" t="s">
        <v>902</v>
      </c>
      <c r="B724" s="13" t="s">
        <v>426</v>
      </c>
      <c r="C724" s="91" t="s">
        <v>1037</v>
      </c>
      <c r="D724" s="12">
        <v>397</v>
      </c>
      <c r="E724" s="13" t="s">
        <v>1052</v>
      </c>
      <c r="F724" s="13" t="s">
        <v>1053</v>
      </c>
      <c r="G724" s="14">
        <v>1</v>
      </c>
      <c r="H724" s="14" t="s">
        <v>43</v>
      </c>
      <c r="I724" s="14">
        <v>1</v>
      </c>
      <c r="J724" s="16">
        <v>1</v>
      </c>
      <c r="K724" s="19">
        <f>+L724+M724+N724+P724+Q724+R724+S724</f>
        <v>10500000</v>
      </c>
      <c r="L724" s="9">
        <v>0</v>
      </c>
      <c r="M724" s="9">
        <v>0</v>
      </c>
      <c r="N724" s="9">
        <v>0</v>
      </c>
      <c r="O724" s="18"/>
      <c r="P724" s="9">
        <v>0</v>
      </c>
      <c r="Q724" s="18"/>
      <c r="R724" s="9">
        <v>0</v>
      </c>
      <c r="S724" s="9">
        <v>10500000</v>
      </c>
      <c r="T724" s="19">
        <f>+U724+V724+W724+Y724+Z724+AA724+AB724</f>
        <v>10500000</v>
      </c>
      <c r="U724" s="9">
        <v>0</v>
      </c>
      <c r="V724" s="9">
        <v>0</v>
      </c>
      <c r="W724" s="9">
        <v>0</v>
      </c>
      <c r="X724" s="18"/>
      <c r="Y724" s="9">
        <v>0</v>
      </c>
      <c r="Z724" s="18"/>
      <c r="AA724" s="9">
        <v>0</v>
      </c>
      <c r="AB724" s="9">
        <v>10500000</v>
      </c>
      <c r="AC724" s="20">
        <v>1</v>
      </c>
      <c r="AD724" s="21" t="s">
        <v>1054</v>
      </c>
      <c r="AE724" s="21" t="s">
        <v>49</v>
      </c>
      <c r="AF724" s="22">
        <v>1</v>
      </c>
      <c r="AG724" s="22">
        <v>0</v>
      </c>
      <c r="AH724" s="23">
        <v>43586</v>
      </c>
      <c r="AI724" s="23">
        <v>43830</v>
      </c>
      <c r="AJ724" s="32">
        <v>10500000</v>
      </c>
      <c r="AK724" s="33">
        <v>10500000</v>
      </c>
      <c r="AL724" s="26" t="s">
        <v>431</v>
      </c>
      <c r="AM724" s="232"/>
      <c r="AN724" s="126"/>
    </row>
    <row r="725" spans="1:40" ht="39" customHeight="1" x14ac:dyDescent="0.25">
      <c r="A725" s="238" t="s">
        <v>902</v>
      </c>
      <c r="B725" s="13" t="s">
        <v>426</v>
      </c>
      <c r="C725" s="91" t="s">
        <v>1037</v>
      </c>
      <c r="D725" s="12">
        <v>398</v>
      </c>
      <c r="E725" s="13" t="s">
        <v>1055</v>
      </c>
      <c r="F725" s="13" t="s">
        <v>1056</v>
      </c>
      <c r="G725" s="14">
        <v>0</v>
      </c>
      <c r="H725" s="14" t="s">
        <v>43</v>
      </c>
      <c r="I725" s="14">
        <v>1</v>
      </c>
      <c r="J725" s="16">
        <v>1</v>
      </c>
      <c r="K725" s="19">
        <v>156747619</v>
      </c>
      <c r="L725" s="9">
        <v>47683830</v>
      </c>
      <c r="M725" s="9">
        <v>0</v>
      </c>
      <c r="N725" s="9">
        <v>0</v>
      </c>
      <c r="O725" s="18">
        <v>0</v>
      </c>
      <c r="P725" s="9">
        <v>0</v>
      </c>
      <c r="Q725" s="18">
        <v>0</v>
      </c>
      <c r="R725" s="9">
        <v>0</v>
      </c>
      <c r="S725" s="9">
        <v>62116170</v>
      </c>
      <c r="T725" s="19">
        <f>+U725+V725+W725+Y725+Z725+AA725+AB725</f>
        <v>131804995</v>
      </c>
      <c r="U725" s="229">
        <v>31999995</v>
      </c>
      <c r="V725" s="229"/>
      <c r="W725" s="229"/>
      <c r="X725" s="229"/>
      <c r="Y725" s="229"/>
      <c r="Z725" s="229"/>
      <c r="AA725" s="229"/>
      <c r="AB725" s="229">
        <v>99805000</v>
      </c>
      <c r="AC725" s="20">
        <v>1</v>
      </c>
      <c r="AD725" s="21" t="s">
        <v>1046</v>
      </c>
      <c r="AE725" s="21" t="s">
        <v>39</v>
      </c>
      <c r="AF725" s="22">
        <v>100</v>
      </c>
      <c r="AG725" s="22">
        <v>0</v>
      </c>
      <c r="AH725" s="23">
        <v>43466</v>
      </c>
      <c r="AI725" s="23">
        <v>43830</v>
      </c>
      <c r="AJ725" s="32">
        <v>32000000</v>
      </c>
      <c r="AK725" s="33">
        <v>31999995</v>
      </c>
      <c r="AL725" s="26" t="s">
        <v>431</v>
      </c>
      <c r="AM725" s="232"/>
      <c r="AN725" s="126"/>
    </row>
    <row r="726" spans="1:40" ht="39" customHeight="1" x14ac:dyDescent="0.25">
      <c r="A726" s="238" t="s">
        <v>902</v>
      </c>
      <c r="B726" s="13" t="s">
        <v>426</v>
      </c>
      <c r="C726" s="91" t="s">
        <v>1037</v>
      </c>
      <c r="D726" s="12">
        <v>398</v>
      </c>
      <c r="E726" s="13" t="s">
        <v>1055</v>
      </c>
      <c r="F726" s="13" t="s">
        <v>1056</v>
      </c>
      <c r="G726" s="14">
        <v>0</v>
      </c>
      <c r="H726" s="14" t="s">
        <v>43</v>
      </c>
      <c r="I726" s="14">
        <v>1</v>
      </c>
      <c r="J726" s="16">
        <v>1</v>
      </c>
      <c r="K726" s="19"/>
      <c r="L726" s="9">
        <v>0</v>
      </c>
      <c r="M726" s="9">
        <v>0</v>
      </c>
      <c r="N726" s="9">
        <v>0</v>
      </c>
      <c r="O726" s="18"/>
      <c r="P726" s="9">
        <v>0</v>
      </c>
      <c r="Q726" s="18"/>
      <c r="R726" s="9">
        <v>0</v>
      </c>
      <c r="S726" s="9">
        <v>0</v>
      </c>
      <c r="T726" s="19"/>
      <c r="U726" s="9"/>
      <c r="V726" s="9"/>
      <c r="W726" s="9"/>
      <c r="X726" s="18"/>
      <c r="Y726" s="9"/>
      <c r="Z726" s="18"/>
      <c r="AA726" s="9"/>
      <c r="AB726" s="9"/>
      <c r="AC726" s="20">
        <v>2</v>
      </c>
      <c r="AD726" s="21" t="s">
        <v>1057</v>
      </c>
      <c r="AE726" s="21" t="s">
        <v>39</v>
      </c>
      <c r="AF726" s="22">
        <v>100</v>
      </c>
      <c r="AG726" s="22">
        <v>0</v>
      </c>
      <c r="AH726" s="23">
        <v>43466</v>
      </c>
      <c r="AI726" s="23">
        <v>43830</v>
      </c>
      <c r="AJ726" s="32">
        <v>30800000</v>
      </c>
      <c r="AK726" s="33">
        <v>30680000</v>
      </c>
      <c r="AL726" s="26" t="s">
        <v>431</v>
      </c>
      <c r="AM726" s="232"/>
      <c r="AN726" s="126"/>
    </row>
    <row r="727" spans="1:40" ht="39" customHeight="1" x14ac:dyDescent="0.25">
      <c r="A727" s="238" t="s">
        <v>902</v>
      </c>
      <c r="B727" s="13" t="s">
        <v>426</v>
      </c>
      <c r="C727" s="91" t="s">
        <v>1037</v>
      </c>
      <c r="D727" s="12">
        <v>398</v>
      </c>
      <c r="E727" s="13" t="s">
        <v>1055</v>
      </c>
      <c r="F727" s="13" t="s">
        <v>1056</v>
      </c>
      <c r="G727" s="14">
        <v>0</v>
      </c>
      <c r="H727" s="14" t="s">
        <v>43</v>
      </c>
      <c r="I727" s="14">
        <v>1</v>
      </c>
      <c r="J727" s="16">
        <v>1</v>
      </c>
      <c r="K727" s="19"/>
      <c r="L727" s="9"/>
      <c r="M727" s="9"/>
      <c r="N727" s="9"/>
      <c r="O727" s="18"/>
      <c r="P727" s="9"/>
      <c r="Q727" s="18"/>
      <c r="R727" s="9"/>
      <c r="S727" s="9"/>
      <c r="T727" s="19"/>
      <c r="U727" s="9"/>
      <c r="V727" s="9"/>
      <c r="W727" s="9"/>
      <c r="X727" s="18"/>
      <c r="Y727" s="9"/>
      <c r="Z727" s="18"/>
      <c r="AA727" s="9"/>
      <c r="AB727" s="9"/>
      <c r="AC727" s="20">
        <v>3</v>
      </c>
      <c r="AD727" s="21" t="s">
        <v>1058</v>
      </c>
      <c r="AE727" s="21" t="s">
        <v>39</v>
      </c>
      <c r="AF727" s="22">
        <v>100</v>
      </c>
      <c r="AG727" s="22">
        <v>0</v>
      </c>
      <c r="AH727" s="23">
        <v>43586</v>
      </c>
      <c r="AI727" s="23">
        <v>43829</v>
      </c>
      <c r="AJ727" s="32">
        <v>45150000</v>
      </c>
      <c r="AK727" s="33">
        <v>45150000</v>
      </c>
      <c r="AL727" s="26" t="s">
        <v>431</v>
      </c>
      <c r="AM727" s="232"/>
      <c r="AN727" s="126"/>
    </row>
    <row r="728" spans="1:40" ht="39" customHeight="1" x14ac:dyDescent="0.25">
      <c r="A728" s="238" t="s">
        <v>902</v>
      </c>
      <c r="B728" s="13" t="s">
        <v>426</v>
      </c>
      <c r="C728" s="91" t="s">
        <v>1037</v>
      </c>
      <c r="D728" s="12">
        <v>398</v>
      </c>
      <c r="E728" s="13" t="s">
        <v>1055</v>
      </c>
      <c r="F728" s="13" t="s">
        <v>1056</v>
      </c>
      <c r="G728" s="14">
        <v>0</v>
      </c>
      <c r="H728" s="14" t="s">
        <v>43</v>
      </c>
      <c r="I728" s="14">
        <v>1</v>
      </c>
      <c r="J728" s="16">
        <v>1</v>
      </c>
      <c r="K728" s="19"/>
      <c r="L728" s="9">
        <v>0</v>
      </c>
      <c r="M728" s="9">
        <v>0</v>
      </c>
      <c r="N728" s="9">
        <v>0</v>
      </c>
      <c r="O728" s="18"/>
      <c r="P728" s="9">
        <v>0</v>
      </c>
      <c r="Q728" s="18"/>
      <c r="R728" s="9">
        <v>0</v>
      </c>
      <c r="S728" s="9">
        <v>0</v>
      </c>
      <c r="T728" s="19"/>
      <c r="U728" s="9"/>
      <c r="V728" s="9"/>
      <c r="W728" s="9"/>
      <c r="X728" s="18"/>
      <c r="Y728" s="9"/>
      <c r="Z728" s="18"/>
      <c r="AA728" s="9"/>
      <c r="AB728" s="9"/>
      <c r="AC728" s="20">
        <v>6</v>
      </c>
      <c r="AD728" s="21" t="s">
        <v>1059</v>
      </c>
      <c r="AE728" s="21" t="s">
        <v>39</v>
      </c>
      <c r="AF728" s="22">
        <v>100</v>
      </c>
      <c r="AG728" s="22">
        <v>0</v>
      </c>
      <c r="AH728" s="23">
        <v>43466</v>
      </c>
      <c r="AI728" s="23">
        <v>43830</v>
      </c>
      <c r="AJ728" s="32">
        <v>30000000</v>
      </c>
      <c r="AK728" s="33">
        <v>23975000</v>
      </c>
      <c r="AL728" s="26" t="s">
        <v>431</v>
      </c>
      <c r="AM728" s="232"/>
      <c r="AN728" s="126"/>
    </row>
    <row r="729" spans="1:40" ht="39" customHeight="1" x14ac:dyDescent="0.25">
      <c r="A729" s="238" t="s">
        <v>902</v>
      </c>
      <c r="B729" s="13" t="s">
        <v>426</v>
      </c>
      <c r="C729" s="91" t="s">
        <v>1037</v>
      </c>
      <c r="D729" s="12">
        <v>398</v>
      </c>
      <c r="E729" s="13" t="s">
        <v>1055</v>
      </c>
      <c r="F729" s="13" t="s">
        <v>1056</v>
      </c>
      <c r="G729" s="14">
        <v>0</v>
      </c>
      <c r="H729" s="14" t="s">
        <v>43</v>
      </c>
      <c r="I729" s="14">
        <v>1</v>
      </c>
      <c r="J729" s="16">
        <v>1</v>
      </c>
      <c r="K729" s="19"/>
      <c r="L729" s="9">
        <v>0</v>
      </c>
      <c r="M729" s="9">
        <v>0</v>
      </c>
      <c r="N729" s="9">
        <v>0</v>
      </c>
      <c r="O729" s="18"/>
      <c r="P729" s="9">
        <v>0</v>
      </c>
      <c r="Q729" s="18"/>
      <c r="R729" s="9">
        <v>0</v>
      </c>
      <c r="S729" s="9">
        <v>0</v>
      </c>
      <c r="T729" s="19"/>
      <c r="U729" s="9"/>
      <c r="V729" s="9"/>
      <c r="W729" s="9"/>
      <c r="X729" s="18"/>
      <c r="Y729" s="9"/>
      <c r="Z729" s="18"/>
      <c r="AA729" s="9"/>
      <c r="AB729" s="9"/>
      <c r="AC729" s="20">
        <v>7</v>
      </c>
      <c r="AD729" s="21" t="s">
        <v>1060</v>
      </c>
      <c r="AE729" s="21" t="s">
        <v>39</v>
      </c>
      <c r="AF729" s="22">
        <v>100</v>
      </c>
      <c r="AG729" s="22">
        <v>0</v>
      </c>
      <c r="AH729" s="23">
        <v>43466</v>
      </c>
      <c r="AI729" s="23">
        <v>43830</v>
      </c>
      <c r="AJ729" s="32">
        <v>5000000</v>
      </c>
      <c r="AK729" s="33"/>
      <c r="AL729" s="26" t="s">
        <v>431</v>
      </c>
      <c r="AM729" s="232"/>
      <c r="AN729" s="126"/>
    </row>
    <row r="730" spans="1:40" ht="39" customHeight="1" x14ac:dyDescent="0.25">
      <c r="A730" s="238" t="s">
        <v>902</v>
      </c>
      <c r="B730" s="13" t="s">
        <v>426</v>
      </c>
      <c r="C730" s="91" t="s">
        <v>1037</v>
      </c>
      <c r="D730" s="12">
        <v>398</v>
      </c>
      <c r="E730" s="13" t="s">
        <v>1055</v>
      </c>
      <c r="F730" s="13" t="s">
        <v>1056</v>
      </c>
      <c r="G730" s="14">
        <v>0</v>
      </c>
      <c r="H730" s="14" t="s">
        <v>43</v>
      </c>
      <c r="I730" s="14">
        <v>1</v>
      </c>
      <c r="J730" s="16">
        <v>1</v>
      </c>
      <c r="K730" s="19"/>
      <c r="L730" s="9">
        <v>0</v>
      </c>
      <c r="M730" s="9">
        <v>0</v>
      </c>
      <c r="N730" s="9">
        <v>0</v>
      </c>
      <c r="O730" s="18"/>
      <c r="P730" s="9">
        <v>0</v>
      </c>
      <c r="Q730" s="18"/>
      <c r="R730" s="9">
        <v>0</v>
      </c>
      <c r="S730" s="9">
        <v>0</v>
      </c>
      <c r="T730" s="19"/>
      <c r="U730" s="9"/>
      <c r="V730" s="9"/>
      <c r="W730" s="9"/>
      <c r="X730" s="18"/>
      <c r="Y730" s="9"/>
      <c r="Z730" s="18"/>
      <c r="AA730" s="9"/>
      <c r="AB730" s="9"/>
      <c r="AC730" s="20">
        <v>8</v>
      </c>
      <c r="AD730" s="21" t="s">
        <v>1061</v>
      </c>
      <c r="AE730" s="21" t="s">
        <v>39</v>
      </c>
      <c r="AF730" s="22">
        <v>100</v>
      </c>
      <c r="AG730" s="22">
        <v>0</v>
      </c>
      <c r="AH730" s="23">
        <v>43466</v>
      </c>
      <c r="AI730" s="23">
        <v>43830</v>
      </c>
      <c r="AJ730" s="32">
        <v>3000000</v>
      </c>
      <c r="AK730" s="33"/>
      <c r="AL730" s="26" t="s">
        <v>431</v>
      </c>
      <c r="AM730" s="232"/>
      <c r="AN730" s="126"/>
    </row>
    <row r="731" spans="1:40" ht="39" customHeight="1" x14ac:dyDescent="0.25">
      <c r="A731" s="238" t="s">
        <v>902</v>
      </c>
      <c r="B731" s="13" t="s">
        <v>426</v>
      </c>
      <c r="C731" s="91" t="s">
        <v>1037</v>
      </c>
      <c r="D731" s="12">
        <v>398</v>
      </c>
      <c r="E731" s="13" t="s">
        <v>1055</v>
      </c>
      <c r="F731" s="13" t="s">
        <v>1056</v>
      </c>
      <c r="G731" s="14">
        <v>0</v>
      </c>
      <c r="H731" s="14" t="s">
        <v>43</v>
      </c>
      <c r="I731" s="14">
        <v>1</v>
      </c>
      <c r="J731" s="16">
        <v>1</v>
      </c>
      <c r="K731" s="19"/>
      <c r="L731" s="9">
        <v>0</v>
      </c>
      <c r="M731" s="9">
        <v>0</v>
      </c>
      <c r="N731" s="9">
        <v>0</v>
      </c>
      <c r="O731" s="18"/>
      <c r="P731" s="9">
        <v>0</v>
      </c>
      <c r="Q731" s="18"/>
      <c r="R731" s="9">
        <v>0</v>
      </c>
      <c r="S731" s="9">
        <v>0</v>
      </c>
      <c r="T731" s="19"/>
      <c r="U731" s="9"/>
      <c r="V731" s="9"/>
      <c r="W731" s="9"/>
      <c r="X731" s="18"/>
      <c r="Y731" s="9"/>
      <c r="Z731" s="18"/>
      <c r="AA731" s="9"/>
      <c r="AB731" s="9"/>
      <c r="AC731" s="20">
        <v>9</v>
      </c>
      <c r="AD731" s="21" t="s">
        <v>1062</v>
      </c>
      <c r="AE731" s="21"/>
      <c r="AF731" s="22"/>
      <c r="AG731" s="22"/>
      <c r="AH731" s="23"/>
      <c r="AI731" s="23"/>
      <c r="AJ731" s="32">
        <v>10797619</v>
      </c>
      <c r="AK731" s="33"/>
      <c r="AL731" s="26" t="s">
        <v>431</v>
      </c>
      <c r="AM731" s="232"/>
      <c r="AN731" s="126"/>
    </row>
    <row r="732" spans="1:40" ht="39" customHeight="1" x14ac:dyDescent="0.25">
      <c r="A732" s="238" t="s">
        <v>902</v>
      </c>
      <c r="B732" s="13" t="s">
        <v>426</v>
      </c>
      <c r="C732" s="91" t="s">
        <v>1037</v>
      </c>
      <c r="D732" s="12">
        <v>398</v>
      </c>
      <c r="E732" s="13" t="s">
        <v>1063</v>
      </c>
      <c r="F732" s="13" t="s">
        <v>1056</v>
      </c>
      <c r="G732" s="14">
        <v>1</v>
      </c>
      <c r="H732" s="14" t="s">
        <v>43</v>
      </c>
      <c r="I732" s="14">
        <v>2</v>
      </c>
      <c r="J732" s="16"/>
      <c r="K732" s="19"/>
      <c r="L732" s="9">
        <v>0</v>
      </c>
      <c r="M732" s="9">
        <v>0</v>
      </c>
      <c r="N732" s="9">
        <v>0</v>
      </c>
      <c r="O732" s="18"/>
      <c r="P732" s="9">
        <v>0</v>
      </c>
      <c r="Q732" s="18"/>
      <c r="R732" s="9">
        <v>0</v>
      </c>
      <c r="S732" s="9">
        <v>0</v>
      </c>
      <c r="T732" s="19"/>
      <c r="U732" s="9"/>
      <c r="V732" s="9"/>
      <c r="W732" s="9"/>
      <c r="X732" s="18"/>
      <c r="Y732" s="9"/>
      <c r="Z732" s="18"/>
      <c r="AA732" s="9"/>
      <c r="AB732" s="9"/>
      <c r="AC732" s="20">
        <v>10</v>
      </c>
      <c r="AD732" s="21" t="s">
        <v>1064</v>
      </c>
      <c r="AE732" s="21"/>
      <c r="AF732" s="22"/>
      <c r="AG732" s="22"/>
      <c r="AH732" s="23"/>
      <c r="AI732" s="23"/>
      <c r="AJ732" s="32"/>
      <c r="AK732" s="33"/>
      <c r="AL732" s="26" t="s">
        <v>431</v>
      </c>
      <c r="AM732" s="232"/>
      <c r="AN732" s="126"/>
    </row>
    <row r="733" spans="1:40" ht="39" customHeight="1" x14ac:dyDescent="0.25">
      <c r="A733" s="238" t="s">
        <v>902</v>
      </c>
      <c r="B733" s="91" t="s">
        <v>53</v>
      </c>
      <c r="C733" s="91" t="s">
        <v>1065</v>
      </c>
      <c r="D733" s="12">
        <v>399</v>
      </c>
      <c r="E733" s="13" t="s">
        <v>1066</v>
      </c>
      <c r="F733" s="13" t="s">
        <v>1067</v>
      </c>
      <c r="G733" s="14">
        <v>0</v>
      </c>
      <c r="H733" s="14" t="s">
        <v>43</v>
      </c>
      <c r="I733" s="14">
        <v>1</v>
      </c>
      <c r="J733" s="16">
        <v>1</v>
      </c>
      <c r="K733" s="19">
        <f>+L733+M733+N733+P733+Q733+R733+S733</f>
        <v>0</v>
      </c>
      <c r="L733" s="9">
        <v>0</v>
      </c>
      <c r="M733" s="9">
        <v>0</v>
      </c>
      <c r="N733" s="9">
        <v>0</v>
      </c>
      <c r="O733" s="18"/>
      <c r="P733" s="9">
        <v>0</v>
      </c>
      <c r="Q733" s="18"/>
      <c r="R733" s="9">
        <v>0</v>
      </c>
      <c r="S733" s="9">
        <v>0</v>
      </c>
      <c r="T733" s="19">
        <f>+U733+V733+W733+Y733+Z733+AA733+AB733</f>
        <v>0</v>
      </c>
      <c r="U733" s="9"/>
      <c r="V733" s="9"/>
      <c r="W733" s="9"/>
      <c r="X733" s="18"/>
      <c r="Y733" s="9"/>
      <c r="Z733" s="18"/>
      <c r="AA733" s="9"/>
      <c r="AB733" s="9"/>
      <c r="AC733" s="20">
        <v>1</v>
      </c>
      <c r="AD733" s="21"/>
      <c r="AE733" s="21"/>
      <c r="AF733" s="22"/>
      <c r="AG733" s="22"/>
      <c r="AH733" s="23"/>
      <c r="AI733" s="23"/>
      <c r="AJ733" s="32"/>
      <c r="AK733" s="33"/>
      <c r="AL733" s="26" t="s">
        <v>332</v>
      </c>
    </row>
    <row r="734" spans="1:40" ht="39" customHeight="1" x14ac:dyDescent="0.25">
      <c r="A734" s="238" t="s">
        <v>902</v>
      </c>
      <c r="B734" s="91" t="s">
        <v>53</v>
      </c>
      <c r="C734" s="91" t="s">
        <v>1068</v>
      </c>
      <c r="D734" s="12">
        <v>400</v>
      </c>
      <c r="E734" s="13" t="s">
        <v>1069</v>
      </c>
      <c r="F734" s="13" t="s">
        <v>1070</v>
      </c>
      <c r="G734" s="14">
        <v>0</v>
      </c>
      <c r="H734" s="14" t="s">
        <v>43</v>
      </c>
      <c r="I734" s="14">
        <v>1</v>
      </c>
      <c r="J734" s="16">
        <v>1</v>
      </c>
      <c r="K734" s="19">
        <f>+L734+M734+N734+P734+Q734+R734+S734</f>
        <v>0</v>
      </c>
      <c r="L734" s="9">
        <v>0</v>
      </c>
      <c r="M734" s="9">
        <v>0</v>
      </c>
      <c r="N734" s="9">
        <v>0</v>
      </c>
      <c r="O734" s="18"/>
      <c r="P734" s="9">
        <v>0</v>
      </c>
      <c r="Q734" s="18"/>
      <c r="R734" s="9">
        <v>0</v>
      </c>
      <c r="S734" s="9">
        <v>0</v>
      </c>
      <c r="T734" s="19">
        <f>+U734+V734+W734+Y734+Z734+AA734+AB734</f>
        <v>0</v>
      </c>
      <c r="U734" s="9"/>
      <c r="V734" s="9"/>
      <c r="W734" s="9"/>
      <c r="X734" s="18"/>
      <c r="Y734" s="9"/>
      <c r="Z734" s="18"/>
      <c r="AA734" s="9"/>
      <c r="AB734" s="9"/>
      <c r="AC734" s="20">
        <v>1</v>
      </c>
      <c r="AD734" s="21"/>
      <c r="AE734" s="21"/>
      <c r="AF734" s="22"/>
      <c r="AG734" s="22"/>
      <c r="AH734" s="23"/>
      <c r="AI734" s="23"/>
      <c r="AJ734" s="32"/>
      <c r="AK734" s="33"/>
      <c r="AL734" s="26" t="s">
        <v>332</v>
      </c>
    </row>
    <row r="735" spans="1:40" ht="39" customHeight="1" x14ac:dyDescent="0.25">
      <c r="A735" s="238" t="s">
        <v>902</v>
      </c>
      <c r="B735" s="91" t="s">
        <v>873</v>
      </c>
      <c r="C735" s="91" t="s">
        <v>1068</v>
      </c>
      <c r="D735" s="12">
        <v>401</v>
      </c>
      <c r="E735" s="173" t="s">
        <v>1071</v>
      </c>
      <c r="F735" s="173" t="s">
        <v>1072</v>
      </c>
      <c r="G735" s="174">
        <v>1</v>
      </c>
      <c r="H735" s="14" t="s">
        <v>43</v>
      </c>
      <c r="I735" s="174">
        <v>100</v>
      </c>
      <c r="J735" s="244">
        <v>100</v>
      </c>
      <c r="K735" s="19">
        <f>+L735+M735+N735+P735+Q735+R735+S735</f>
        <v>0</v>
      </c>
      <c r="L735" s="9">
        <v>0</v>
      </c>
      <c r="M735" s="9">
        <v>0</v>
      </c>
      <c r="N735" s="9">
        <v>0</v>
      </c>
      <c r="O735" s="18"/>
      <c r="P735" s="9">
        <v>0</v>
      </c>
      <c r="Q735" s="18"/>
      <c r="R735" s="9">
        <v>0</v>
      </c>
      <c r="S735" s="9">
        <v>0</v>
      </c>
      <c r="T735" s="19">
        <f>+U735+V735+W735+Y735+Z735+AA735+AB735</f>
        <v>0</v>
      </c>
      <c r="U735" s="9"/>
      <c r="V735" s="9"/>
      <c r="W735" s="9"/>
      <c r="X735" s="18"/>
      <c r="Y735" s="9"/>
      <c r="Z735" s="18"/>
      <c r="AA735" s="9"/>
      <c r="AB735" s="9"/>
      <c r="AC735" s="20">
        <v>1</v>
      </c>
      <c r="AD735" s="21"/>
      <c r="AE735" s="21"/>
      <c r="AF735" s="22"/>
      <c r="AG735" s="22"/>
      <c r="AH735" s="23"/>
      <c r="AI735" s="23"/>
      <c r="AJ735" s="32"/>
      <c r="AK735" s="33"/>
      <c r="AL735" s="26" t="s">
        <v>332</v>
      </c>
    </row>
    <row r="736" spans="1:40" ht="39" customHeight="1" x14ac:dyDescent="0.25">
      <c r="A736" s="238" t="s">
        <v>902</v>
      </c>
      <c r="B736" s="91" t="s">
        <v>115</v>
      </c>
      <c r="C736" s="91" t="s">
        <v>1068</v>
      </c>
      <c r="D736" s="12">
        <v>402</v>
      </c>
      <c r="E736" s="13" t="s">
        <v>1073</v>
      </c>
      <c r="F736" s="173" t="s">
        <v>1074</v>
      </c>
      <c r="G736" s="14">
        <v>1.4419999999999999</v>
      </c>
      <c r="H736" s="14" t="s">
        <v>43</v>
      </c>
      <c r="I736" s="174">
        <v>100</v>
      </c>
      <c r="J736" s="244">
        <v>100</v>
      </c>
      <c r="K736" s="19">
        <f>+L736+M736+N736+P736+Q736+R736+S736</f>
        <v>0</v>
      </c>
      <c r="L736" s="9">
        <v>0</v>
      </c>
      <c r="M736" s="9">
        <v>0</v>
      </c>
      <c r="N736" s="9">
        <v>0</v>
      </c>
      <c r="O736" s="18"/>
      <c r="P736" s="9">
        <v>0</v>
      </c>
      <c r="Q736" s="18"/>
      <c r="R736" s="9">
        <v>0</v>
      </c>
      <c r="S736" s="9">
        <v>0</v>
      </c>
      <c r="T736" s="19">
        <f>+U736+V736+W736+Y736+Z736+AA736+AB736</f>
        <v>0</v>
      </c>
      <c r="U736" s="9"/>
      <c r="V736" s="9"/>
      <c r="W736" s="9"/>
      <c r="X736" s="18"/>
      <c r="Y736" s="9"/>
      <c r="Z736" s="18"/>
      <c r="AA736" s="9"/>
      <c r="AB736" s="9"/>
      <c r="AC736" s="20">
        <v>1</v>
      </c>
      <c r="AD736" s="21"/>
      <c r="AE736" s="21"/>
      <c r="AF736" s="22"/>
      <c r="AG736" s="22"/>
      <c r="AH736" s="23"/>
      <c r="AI736" s="23"/>
      <c r="AJ736" s="32"/>
      <c r="AK736" s="33"/>
      <c r="AL736" s="26" t="s">
        <v>118</v>
      </c>
    </row>
    <row r="737" spans="1:38" ht="39" customHeight="1" x14ac:dyDescent="0.25">
      <c r="A737" s="238" t="s">
        <v>902</v>
      </c>
      <c r="B737" s="91" t="s">
        <v>53</v>
      </c>
      <c r="C737" s="91" t="s">
        <v>1068</v>
      </c>
      <c r="D737" s="12">
        <v>405</v>
      </c>
      <c r="E737" s="175" t="s">
        <v>1075</v>
      </c>
      <c r="F737" s="173" t="s">
        <v>1076</v>
      </c>
      <c r="G737" s="14">
        <v>0</v>
      </c>
      <c r="H737" s="14" t="s">
        <v>37</v>
      </c>
      <c r="I737" s="14">
        <v>1</v>
      </c>
      <c r="J737" s="16">
        <v>0.25</v>
      </c>
      <c r="K737" s="19">
        <f>+L737+M737+N737+P737+Q737+R737+S737</f>
        <v>25850000</v>
      </c>
      <c r="L737" s="9">
        <v>25850000</v>
      </c>
      <c r="M737" s="9">
        <v>0</v>
      </c>
      <c r="N737" s="9">
        <v>0</v>
      </c>
      <c r="O737" s="9">
        <v>0</v>
      </c>
      <c r="P737" s="9">
        <v>0</v>
      </c>
      <c r="Q737" s="9">
        <v>0</v>
      </c>
      <c r="R737" s="9">
        <v>0</v>
      </c>
      <c r="S737" s="9">
        <v>0</v>
      </c>
      <c r="T737" s="19">
        <f>+U737+V737+W737+Y737+Z737+AA737+AB737</f>
        <v>25380000</v>
      </c>
      <c r="U737" s="18">
        <v>25380000</v>
      </c>
      <c r="V737" s="9"/>
      <c r="W737" s="9"/>
      <c r="X737" s="9"/>
      <c r="Y737" s="9"/>
      <c r="Z737" s="9"/>
      <c r="AA737" s="9"/>
      <c r="AB737" s="9"/>
      <c r="AC737" s="20">
        <v>1</v>
      </c>
      <c r="AD737" s="21" t="s">
        <v>1077</v>
      </c>
      <c r="AE737" s="21" t="s">
        <v>113</v>
      </c>
      <c r="AF737" s="22">
        <v>100</v>
      </c>
      <c r="AG737" s="22">
        <v>50</v>
      </c>
      <c r="AH737" s="23">
        <v>43466</v>
      </c>
      <c r="AI737" s="23">
        <v>43830</v>
      </c>
      <c r="AJ737" s="32">
        <v>25850000</v>
      </c>
      <c r="AK737" s="33">
        <v>25380000</v>
      </c>
      <c r="AL737" s="26" t="s">
        <v>332</v>
      </c>
    </row>
    <row r="738" spans="1:38" ht="39" customHeight="1" x14ac:dyDescent="0.25">
      <c r="A738" s="238"/>
      <c r="B738" s="91"/>
      <c r="C738" s="91" t="s">
        <v>1068</v>
      </c>
      <c r="D738" s="12">
        <v>405</v>
      </c>
      <c r="E738" s="175" t="s">
        <v>1075</v>
      </c>
      <c r="F738" s="173" t="s">
        <v>1076</v>
      </c>
      <c r="G738" s="14">
        <v>0</v>
      </c>
      <c r="H738" s="14" t="s">
        <v>37</v>
      </c>
      <c r="I738" s="14">
        <v>1</v>
      </c>
      <c r="J738" s="16">
        <v>0.25</v>
      </c>
      <c r="K738" s="19"/>
      <c r="L738" s="9">
        <v>0</v>
      </c>
      <c r="M738" s="9">
        <v>0</v>
      </c>
      <c r="N738" s="9">
        <v>0</v>
      </c>
      <c r="O738" s="18"/>
      <c r="P738" s="9">
        <v>0</v>
      </c>
      <c r="Q738" s="18"/>
      <c r="R738" s="9">
        <v>0</v>
      </c>
      <c r="S738" s="9">
        <v>0</v>
      </c>
      <c r="T738" s="19"/>
      <c r="U738" s="9"/>
      <c r="V738" s="9"/>
      <c r="W738" s="9"/>
      <c r="X738" s="18"/>
      <c r="Y738" s="9"/>
      <c r="Z738" s="18"/>
      <c r="AA738" s="9"/>
      <c r="AB738" s="9"/>
      <c r="AC738" s="20">
        <v>2</v>
      </c>
      <c r="AD738" s="21" t="s">
        <v>1078</v>
      </c>
      <c r="AE738" s="21" t="s">
        <v>113</v>
      </c>
      <c r="AF738" s="22">
        <v>100</v>
      </c>
      <c r="AG738" s="22">
        <v>50</v>
      </c>
      <c r="AH738" s="23">
        <v>43466</v>
      </c>
      <c r="AI738" s="23">
        <v>43830</v>
      </c>
      <c r="AJ738" s="32"/>
      <c r="AK738" s="33"/>
      <c r="AL738" s="26" t="s">
        <v>332</v>
      </c>
    </row>
    <row r="739" spans="1:38" ht="39" customHeight="1" x14ac:dyDescent="0.25">
      <c r="A739" s="238" t="s">
        <v>902</v>
      </c>
      <c r="B739" s="91" t="s">
        <v>53</v>
      </c>
      <c r="C739" s="91" t="s">
        <v>1068</v>
      </c>
      <c r="D739" s="12">
        <v>405</v>
      </c>
      <c r="E739" s="175" t="s">
        <v>1075</v>
      </c>
      <c r="F739" s="173" t="s">
        <v>1076</v>
      </c>
      <c r="G739" s="14">
        <v>0</v>
      </c>
      <c r="H739" s="14" t="s">
        <v>37</v>
      </c>
      <c r="I739" s="14">
        <v>1</v>
      </c>
      <c r="J739" s="16">
        <v>0.25</v>
      </c>
      <c r="K739" s="19"/>
      <c r="L739" s="9">
        <v>0</v>
      </c>
      <c r="M739" s="9">
        <v>0</v>
      </c>
      <c r="N739" s="9">
        <v>0</v>
      </c>
      <c r="O739" s="18"/>
      <c r="P739" s="9">
        <v>0</v>
      </c>
      <c r="Q739" s="18"/>
      <c r="R739" s="9">
        <v>0</v>
      </c>
      <c r="S739" s="9">
        <v>0</v>
      </c>
      <c r="T739" s="19"/>
      <c r="U739" s="9"/>
      <c r="V739" s="9"/>
      <c r="W739" s="9"/>
      <c r="X739" s="18"/>
      <c r="Y739" s="9"/>
      <c r="Z739" s="18"/>
      <c r="AA739" s="9"/>
      <c r="AB739" s="9"/>
      <c r="AC739" s="20">
        <v>3</v>
      </c>
      <c r="AD739" s="21" t="s">
        <v>1079</v>
      </c>
      <c r="AE739" s="21" t="s">
        <v>113</v>
      </c>
      <c r="AF739" s="22">
        <v>100</v>
      </c>
      <c r="AG739" s="22">
        <v>50</v>
      </c>
      <c r="AH739" s="23">
        <v>43466</v>
      </c>
      <c r="AI739" s="23">
        <v>43830</v>
      </c>
      <c r="AJ739" s="32"/>
      <c r="AK739" s="33"/>
      <c r="AL739" s="26" t="s">
        <v>332</v>
      </c>
    </row>
    <row r="740" spans="1:38" ht="39" customHeight="1" x14ac:dyDescent="0.25">
      <c r="A740" s="238" t="s">
        <v>902</v>
      </c>
      <c r="B740" s="91" t="s">
        <v>53</v>
      </c>
      <c r="C740" s="91" t="s">
        <v>1080</v>
      </c>
      <c r="D740" s="12">
        <v>406</v>
      </c>
      <c r="E740" s="13" t="s">
        <v>1081</v>
      </c>
      <c r="F740" s="13" t="s">
        <v>1082</v>
      </c>
      <c r="G740" s="92">
        <v>100</v>
      </c>
      <c r="H740" s="14" t="s">
        <v>43</v>
      </c>
      <c r="I740" s="92">
        <v>100</v>
      </c>
      <c r="J740" s="16">
        <v>100</v>
      </c>
      <c r="K740" s="19">
        <f t="shared" ref="K740:K747" si="43">+L740+M740+N740+P740+Q740+R740+S740</f>
        <v>0</v>
      </c>
      <c r="L740" s="9">
        <v>0</v>
      </c>
      <c r="M740" s="9">
        <v>0</v>
      </c>
      <c r="N740" s="9">
        <v>0</v>
      </c>
      <c r="O740" s="18"/>
      <c r="P740" s="9">
        <v>0</v>
      </c>
      <c r="Q740" s="18"/>
      <c r="R740" s="9">
        <v>0</v>
      </c>
      <c r="S740" s="9">
        <v>0</v>
      </c>
      <c r="T740" s="19">
        <f t="shared" ref="T740:T749" si="44">+U740+V740+W740+Y740+Z740+AA740+AB740</f>
        <v>0</v>
      </c>
      <c r="U740" s="9"/>
      <c r="V740" s="9"/>
      <c r="W740" s="9"/>
      <c r="X740" s="18"/>
      <c r="Y740" s="9"/>
      <c r="Z740" s="18"/>
      <c r="AA740" s="9"/>
      <c r="AB740" s="9"/>
      <c r="AC740" s="20">
        <v>1</v>
      </c>
      <c r="AD740" s="21"/>
      <c r="AE740" s="21"/>
      <c r="AF740" s="22"/>
      <c r="AG740" s="22"/>
      <c r="AH740" s="23"/>
      <c r="AI740" s="23"/>
      <c r="AJ740" s="32"/>
      <c r="AK740" s="33"/>
      <c r="AL740" s="26" t="s">
        <v>332</v>
      </c>
    </row>
    <row r="741" spans="1:38" ht="39" customHeight="1" x14ac:dyDescent="0.25">
      <c r="A741" s="238" t="s">
        <v>902</v>
      </c>
      <c r="B741" s="91" t="s">
        <v>53</v>
      </c>
      <c r="C741" s="91" t="s">
        <v>1080</v>
      </c>
      <c r="D741" s="12">
        <v>407</v>
      </c>
      <c r="E741" s="173" t="s">
        <v>1083</v>
      </c>
      <c r="F741" s="173" t="s">
        <v>1084</v>
      </c>
      <c r="G741" s="14">
        <v>0</v>
      </c>
      <c r="H741" s="14" t="s">
        <v>43</v>
      </c>
      <c r="I741" s="14">
        <v>1</v>
      </c>
      <c r="J741" s="16">
        <v>1</v>
      </c>
      <c r="K741" s="19">
        <f t="shared" si="43"/>
        <v>0</v>
      </c>
      <c r="L741" s="9">
        <v>0</v>
      </c>
      <c r="M741" s="9">
        <v>0</v>
      </c>
      <c r="N741" s="9">
        <v>0</v>
      </c>
      <c r="O741" s="18"/>
      <c r="P741" s="9">
        <v>0</v>
      </c>
      <c r="Q741" s="18"/>
      <c r="R741" s="9">
        <v>0</v>
      </c>
      <c r="S741" s="9">
        <v>0</v>
      </c>
      <c r="T741" s="19">
        <f t="shared" si="44"/>
        <v>0</v>
      </c>
      <c r="U741" s="9"/>
      <c r="V741" s="9"/>
      <c r="W741" s="9"/>
      <c r="X741" s="18"/>
      <c r="Y741" s="9"/>
      <c r="Z741" s="18"/>
      <c r="AA741" s="9"/>
      <c r="AB741" s="9"/>
      <c r="AC741" s="20">
        <v>1</v>
      </c>
      <c r="AD741" s="21"/>
      <c r="AE741" s="21"/>
      <c r="AF741" s="22"/>
      <c r="AG741" s="22"/>
      <c r="AH741" s="23"/>
      <c r="AI741" s="23"/>
      <c r="AJ741" s="32"/>
      <c r="AK741" s="33"/>
      <c r="AL741" s="26" t="s">
        <v>332</v>
      </c>
    </row>
    <row r="742" spans="1:38" ht="39" customHeight="1" x14ac:dyDescent="0.25">
      <c r="A742" s="238" t="s">
        <v>902</v>
      </c>
      <c r="B742" s="91" t="s">
        <v>53</v>
      </c>
      <c r="C742" s="91" t="s">
        <v>1080</v>
      </c>
      <c r="D742" s="12">
        <v>408</v>
      </c>
      <c r="E742" s="173" t="s">
        <v>1085</v>
      </c>
      <c r="F742" s="173" t="s">
        <v>1086</v>
      </c>
      <c r="G742" s="14">
        <v>0</v>
      </c>
      <c r="H742" s="14" t="s">
        <v>43</v>
      </c>
      <c r="I742" s="14">
        <v>1</v>
      </c>
      <c r="J742" s="16">
        <v>1</v>
      </c>
      <c r="K742" s="19">
        <f t="shared" si="43"/>
        <v>5000000</v>
      </c>
      <c r="L742" s="9">
        <v>5000000</v>
      </c>
      <c r="M742" s="9">
        <v>0</v>
      </c>
      <c r="N742" s="9">
        <v>0</v>
      </c>
      <c r="O742" s="18"/>
      <c r="P742" s="9">
        <v>0</v>
      </c>
      <c r="Q742" s="18"/>
      <c r="R742" s="9">
        <v>0</v>
      </c>
      <c r="S742" s="9">
        <v>0</v>
      </c>
      <c r="T742" s="19">
        <f t="shared" si="44"/>
        <v>0</v>
      </c>
      <c r="U742" s="9"/>
      <c r="V742" s="9"/>
      <c r="W742" s="9"/>
      <c r="X742" s="18"/>
      <c r="Y742" s="9"/>
      <c r="Z742" s="18"/>
      <c r="AA742" s="9"/>
      <c r="AB742" s="9"/>
      <c r="AC742" s="20">
        <v>1</v>
      </c>
      <c r="AD742" s="21" t="s">
        <v>1087</v>
      </c>
      <c r="AE742" s="21" t="s">
        <v>49</v>
      </c>
      <c r="AF742" s="22">
        <v>1</v>
      </c>
      <c r="AG742" s="22">
        <v>1</v>
      </c>
      <c r="AH742" s="23">
        <v>43466</v>
      </c>
      <c r="AI742" s="23">
        <v>43830</v>
      </c>
      <c r="AJ742" s="32">
        <v>5000000</v>
      </c>
      <c r="AK742" s="33"/>
      <c r="AL742" s="26" t="s">
        <v>332</v>
      </c>
    </row>
    <row r="743" spans="1:38" ht="39" customHeight="1" x14ac:dyDescent="0.25">
      <c r="A743" s="238" t="s">
        <v>902</v>
      </c>
      <c r="B743" s="91" t="s">
        <v>53</v>
      </c>
      <c r="C743" s="91" t="s">
        <v>1080</v>
      </c>
      <c r="D743" s="12">
        <v>409</v>
      </c>
      <c r="E743" s="173" t="s">
        <v>1088</v>
      </c>
      <c r="F743" s="173" t="s">
        <v>1086</v>
      </c>
      <c r="G743" s="14">
        <v>0</v>
      </c>
      <c r="H743" s="14" t="s">
        <v>37</v>
      </c>
      <c r="I743" s="14">
        <v>4</v>
      </c>
      <c r="J743" s="16">
        <v>1</v>
      </c>
      <c r="K743" s="19">
        <f t="shared" si="43"/>
        <v>0</v>
      </c>
      <c r="L743" s="9">
        <v>0</v>
      </c>
      <c r="M743" s="9">
        <v>0</v>
      </c>
      <c r="N743" s="9">
        <v>0</v>
      </c>
      <c r="O743" s="18"/>
      <c r="P743" s="9">
        <v>0</v>
      </c>
      <c r="Q743" s="18"/>
      <c r="R743" s="9">
        <v>0</v>
      </c>
      <c r="S743" s="9">
        <v>0</v>
      </c>
      <c r="T743" s="19">
        <f t="shared" si="44"/>
        <v>0</v>
      </c>
      <c r="U743" s="9"/>
      <c r="V743" s="9"/>
      <c r="W743" s="9"/>
      <c r="X743" s="18"/>
      <c r="Y743" s="9"/>
      <c r="Z743" s="18"/>
      <c r="AA743" s="9"/>
      <c r="AB743" s="9"/>
      <c r="AC743" s="20">
        <v>1</v>
      </c>
      <c r="AD743" s="21"/>
      <c r="AE743" s="21"/>
      <c r="AF743" s="22"/>
      <c r="AG743" s="22"/>
      <c r="AH743" s="23"/>
      <c r="AI743" s="23"/>
      <c r="AJ743" s="32"/>
      <c r="AK743" s="33"/>
      <c r="AL743" s="26" t="s">
        <v>332</v>
      </c>
    </row>
    <row r="744" spans="1:38" ht="39" customHeight="1" x14ac:dyDescent="0.25">
      <c r="A744" s="238" t="s">
        <v>902</v>
      </c>
      <c r="B744" s="91" t="s">
        <v>53</v>
      </c>
      <c r="C744" s="91" t="s">
        <v>1080</v>
      </c>
      <c r="D744" s="12">
        <v>410</v>
      </c>
      <c r="E744" s="173" t="s">
        <v>1089</v>
      </c>
      <c r="F744" s="173" t="s">
        <v>1090</v>
      </c>
      <c r="G744" s="14">
        <v>0</v>
      </c>
      <c r="H744" s="14" t="s">
        <v>43</v>
      </c>
      <c r="I744" s="174">
        <v>100</v>
      </c>
      <c r="J744" s="245">
        <v>100</v>
      </c>
      <c r="K744" s="19">
        <f t="shared" si="43"/>
        <v>0</v>
      </c>
      <c r="L744" s="9">
        <v>0</v>
      </c>
      <c r="M744" s="9">
        <v>0</v>
      </c>
      <c r="N744" s="9">
        <v>0</v>
      </c>
      <c r="O744" s="18"/>
      <c r="P744" s="9">
        <v>0</v>
      </c>
      <c r="Q744" s="18"/>
      <c r="R744" s="9">
        <v>0</v>
      </c>
      <c r="S744" s="9">
        <v>0</v>
      </c>
      <c r="T744" s="19">
        <f t="shared" si="44"/>
        <v>0</v>
      </c>
      <c r="U744" s="9"/>
      <c r="V744" s="9"/>
      <c r="W744" s="9"/>
      <c r="X744" s="18"/>
      <c r="Y744" s="9"/>
      <c r="Z744" s="18"/>
      <c r="AA744" s="9"/>
      <c r="AB744" s="9"/>
      <c r="AC744" s="20">
        <v>1</v>
      </c>
      <c r="AD744" s="21"/>
      <c r="AE744" s="21"/>
      <c r="AF744" s="22"/>
      <c r="AG744" s="22"/>
      <c r="AH744" s="23"/>
      <c r="AI744" s="23"/>
      <c r="AJ744" s="32"/>
      <c r="AK744" s="33"/>
      <c r="AL744" s="26" t="s">
        <v>332</v>
      </c>
    </row>
    <row r="745" spans="1:38" ht="39" customHeight="1" x14ac:dyDescent="0.25">
      <c r="A745" s="238" t="s">
        <v>902</v>
      </c>
      <c r="B745" s="91" t="s">
        <v>426</v>
      </c>
      <c r="C745" s="91" t="s">
        <v>1091</v>
      </c>
      <c r="D745" s="12">
        <v>411</v>
      </c>
      <c r="E745" s="173" t="s">
        <v>1092</v>
      </c>
      <c r="F745" s="173" t="s">
        <v>1093</v>
      </c>
      <c r="G745" s="14" t="s">
        <v>1094</v>
      </c>
      <c r="H745" s="14" t="s">
        <v>43</v>
      </c>
      <c r="I745" s="174">
        <v>100</v>
      </c>
      <c r="J745" s="245">
        <v>100</v>
      </c>
      <c r="K745" s="19">
        <f t="shared" si="43"/>
        <v>0</v>
      </c>
      <c r="L745" s="9">
        <v>0</v>
      </c>
      <c r="M745" s="9">
        <v>0</v>
      </c>
      <c r="N745" s="9">
        <v>0</v>
      </c>
      <c r="O745" s="18"/>
      <c r="P745" s="9">
        <v>0</v>
      </c>
      <c r="Q745" s="18"/>
      <c r="R745" s="9">
        <v>0</v>
      </c>
      <c r="S745" s="9">
        <v>0</v>
      </c>
      <c r="T745" s="19">
        <f t="shared" si="44"/>
        <v>0</v>
      </c>
      <c r="U745" s="9"/>
      <c r="V745" s="9"/>
      <c r="W745" s="9"/>
      <c r="X745" s="18"/>
      <c r="Y745" s="9"/>
      <c r="Z745" s="18"/>
      <c r="AA745" s="9"/>
      <c r="AB745" s="9"/>
      <c r="AC745" s="20">
        <v>1</v>
      </c>
      <c r="AD745" s="21"/>
      <c r="AE745" s="21"/>
      <c r="AF745" s="22"/>
      <c r="AG745" s="22"/>
      <c r="AH745" s="23"/>
      <c r="AI745" s="23"/>
      <c r="AJ745" s="32"/>
      <c r="AK745" s="33"/>
      <c r="AL745" s="26" t="s">
        <v>332</v>
      </c>
    </row>
    <row r="746" spans="1:38" ht="39" customHeight="1" x14ac:dyDescent="0.25">
      <c r="A746" s="238" t="s">
        <v>902</v>
      </c>
      <c r="B746" s="91" t="s">
        <v>115</v>
      </c>
      <c r="C746" s="91" t="s">
        <v>1091</v>
      </c>
      <c r="D746" s="12">
        <v>412</v>
      </c>
      <c r="E746" s="173" t="s">
        <v>1095</v>
      </c>
      <c r="F746" s="173" t="s">
        <v>1096</v>
      </c>
      <c r="G746" s="14">
        <v>6</v>
      </c>
      <c r="H746" s="14" t="s">
        <v>43</v>
      </c>
      <c r="I746" s="174">
        <v>100</v>
      </c>
      <c r="J746" s="245">
        <v>100</v>
      </c>
      <c r="K746" s="19">
        <f t="shared" si="43"/>
        <v>0</v>
      </c>
      <c r="L746" s="9">
        <v>0</v>
      </c>
      <c r="M746" s="9">
        <v>0</v>
      </c>
      <c r="N746" s="9">
        <v>0</v>
      </c>
      <c r="O746" s="18"/>
      <c r="P746" s="9">
        <v>0</v>
      </c>
      <c r="Q746" s="18"/>
      <c r="R746" s="9">
        <v>0</v>
      </c>
      <c r="S746" s="9">
        <v>0</v>
      </c>
      <c r="T746" s="19">
        <f t="shared" si="44"/>
        <v>0</v>
      </c>
      <c r="U746" s="9"/>
      <c r="V746" s="9"/>
      <c r="W746" s="9"/>
      <c r="X746" s="18"/>
      <c r="Y746" s="9"/>
      <c r="Z746" s="18"/>
      <c r="AA746" s="9"/>
      <c r="AB746" s="9"/>
      <c r="AC746" s="20">
        <v>1</v>
      </c>
      <c r="AD746" s="21"/>
      <c r="AE746" s="21"/>
      <c r="AF746" s="22"/>
      <c r="AG746" s="22"/>
      <c r="AH746" s="23"/>
      <c r="AI746" s="23"/>
      <c r="AJ746" s="32"/>
      <c r="AK746" s="33"/>
      <c r="AL746" s="26" t="s">
        <v>118</v>
      </c>
    </row>
    <row r="747" spans="1:38" ht="39" customHeight="1" x14ac:dyDescent="0.25">
      <c r="A747" s="238" t="s">
        <v>902</v>
      </c>
      <c r="B747" s="91" t="s">
        <v>53</v>
      </c>
      <c r="C747" s="91" t="s">
        <v>1091</v>
      </c>
      <c r="D747" s="12">
        <v>415</v>
      </c>
      <c r="E747" s="173" t="s">
        <v>1097</v>
      </c>
      <c r="F747" s="173" t="s">
        <v>1098</v>
      </c>
      <c r="G747" s="14">
        <v>0</v>
      </c>
      <c r="H747" s="14" t="s">
        <v>37</v>
      </c>
      <c r="I747" s="174">
        <v>1</v>
      </c>
      <c r="J747" s="16">
        <v>0.25</v>
      </c>
      <c r="K747" s="19">
        <f t="shared" si="43"/>
        <v>650000</v>
      </c>
      <c r="L747" s="9">
        <v>650000</v>
      </c>
      <c r="M747" s="9">
        <v>0</v>
      </c>
      <c r="N747" s="9">
        <v>0</v>
      </c>
      <c r="O747" s="9">
        <v>0</v>
      </c>
      <c r="P747" s="9">
        <v>0</v>
      </c>
      <c r="Q747" s="9">
        <v>0</v>
      </c>
      <c r="R747" s="9">
        <v>0</v>
      </c>
      <c r="S747" s="9">
        <v>0</v>
      </c>
      <c r="T747" s="19">
        <f t="shared" si="44"/>
        <v>0</v>
      </c>
      <c r="U747" s="9"/>
      <c r="V747" s="9"/>
      <c r="W747" s="9"/>
      <c r="X747" s="18"/>
      <c r="Y747" s="9"/>
      <c r="Z747" s="18"/>
      <c r="AA747" s="9"/>
      <c r="AB747" s="9"/>
      <c r="AC747" s="20">
        <v>1</v>
      </c>
      <c r="AD747" s="21" t="s">
        <v>1099</v>
      </c>
      <c r="AE747" s="21" t="s">
        <v>49</v>
      </c>
      <c r="AF747" s="22">
        <v>1</v>
      </c>
      <c r="AG747" s="117">
        <v>0.5</v>
      </c>
      <c r="AH747" s="23">
        <v>43466</v>
      </c>
      <c r="AI747" s="23">
        <v>43830</v>
      </c>
      <c r="AJ747" s="32">
        <v>650000</v>
      </c>
      <c r="AK747" s="33"/>
      <c r="AL747" s="26" t="s">
        <v>332</v>
      </c>
    </row>
    <row r="748" spans="1:38" ht="39" customHeight="1" x14ac:dyDescent="0.25">
      <c r="A748" s="238" t="s">
        <v>902</v>
      </c>
      <c r="B748" s="91" t="s">
        <v>1100</v>
      </c>
      <c r="C748" s="91" t="s">
        <v>1101</v>
      </c>
      <c r="D748" s="12">
        <v>416</v>
      </c>
      <c r="E748" s="173" t="s">
        <v>1102</v>
      </c>
      <c r="F748" s="173" t="s">
        <v>872</v>
      </c>
      <c r="G748" s="14">
        <v>1</v>
      </c>
      <c r="H748" s="14" t="s">
        <v>43</v>
      </c>
      <c r="I748" s="14">
        <v>1</v>
      </c>
      <c r="J748" s="16">
        <v>1</v>
      </c>
      <c r="K748" s="19">
        <v>180000000</v>
      </c>
      <c r="L748" s="9">
        <v>0</v>
      </c>
      <c r="M748" s="9">
        <v>0</v>
      </c>
      <c r="N748" s="9">
        <v>0</v>
      </c>
      <c r="O748" s="18"/>
      <c r="P748" s="9">
        <v>0</v>
      </c>
      <c r="Q748" s="18"/>
      <c r="R748" s="9">
        <v>0</v>
      </c>
      <c r="S748" s="9">
        <v>0</v>
      </c>
      <c r="T748" s="19">
        <f t="shared" si="44"/>
        <v>0</v>
      </c>
      <c r="U748" s="9"/>
      <c r="V748" s="9"/>
      <c r="W748" s="9"/>
      <c r="X748" s="18"/>
      <c r="Y748" s="9"/>
      <c r="Z748" s="18"/>
      <c r="AA748" s="9"/>
      <c r="AB748" s="9"/>
      <c r="AC748" s="20">
        <v>1</v>
      </c>
      <c r="AD748" s="21" t="s">
        <v>1103</v>
      </c>
      <c r="AE748" s="21" t="s">
        <v>1104</v>
      </c>
      <c r="AF748" s="22">
        <v>1</v>
      </c>
      <c r="AG748" s="22">
        <v>0</v>
      </c>
      <c r="AH748" s="23">
        <v>43539</v>
      </c>
      <c r="AI748" s="23" t="s">
        <v>1105</v>
      </c>
      <c r="AJ748" s="32">
        <v>180000000</v>
      </c>
      <c r="AK748" s="33"/>
      <c r="AL748" s="26" t="s">
        <v>332</v>
      </c>
    </row>
    <row r="749" spans="1:38" ht="39" customHeight="1" x14ac:dyDescent="0.25">
      <c r="A749" s="238" t="s">
        <v>902</v>
      </c>
      <c r="B749" s="91" t="s">
        <v>33</v>
      </c>
      <c r="C749" s="91" t="s">
        <v>1106</v>
      </c>
      <c r="D749" s="12">
        <v>417</v>
      </c>
      <c r="E749" s="173" t="s">
        <v>1107</v>
      </c>
      <c r="F749" s="173" t="s">
        <v>1108</v>
      </c>
      <c r="G749" s="14">
        <v>1</v>
      </c>
      <c r="H749" s="14" t="s">
        <v>37</v>
      </c>
      <c r="I749" s="14">
        <v>1</v>
      </c>
      <c r="J749" s="16">
        <v>0.34</v>
      </c>
      <c r="K749" s="19">
        <f>+L749+M749+N749+P749+Q749+R749+S749</f>
        <v>238153095</v>
      </c>
      <c r="L749" s="9">
        <v>238153095</v>
      </c>
      <c r="M749" s="9">
        <v>0</v>
      </c>
      <c r="N749" s="9">
        <v>0</v>
      </c>
      <c r="O749" s="18">
        <v>0</v>
      </c>
      <c r="P749" s="9">
        <v>0</v>
      </c>
      <c r="Q749" s="18">
        <v>0</v>
      </c>
      <c r="R749" s="9">
        <v>0</v>
      </c>
      <c r="S749" s="9">
        <v>0</v>
      </c>
      <c r="T749" s="19">
        <f t="shared" si="44"/>
        <v>115278940</v>
      </c>
      <c r="U749" s="229">
        <v>115278940</v>
      </c>
      <c r="V749" s="229"/>
      <c r="W749" s="229"/>
      <c r="X749" s="229"/>
      <c r="Y749" s="229"/>
      <c r="Z749" s="229"/>
      <c r="AA749" s="229"/>
      <c r="AB749" s="229"/>
      <c r="AC749" s="20">
        <v>1</v>
      </c>
      <c r="AD749" s="21" t="s">
        <v>1109</v>
      </c>
      <c r="AE749" s="21" t="s">
        <v>39</v>
      </c>
      <c r="AF749" s="22">
        <v>100</v>
      </c>
      <c r="AG749" s="22">
        <v>50</v>
      </c>
      <c r="AH749" s="23">
        <v>43466</v>
      </c>
      <c r="AI749" s="23">
        <v>43830</v>
      </c>
      <c r="AJ749" s="32">
        <v>157718095</v>
      </c>
      <c r="AK749" s="33">
        <v>49271440</v>
      </c>
      <c r="AL749" s="26" t="s">
        <v>332</v>
      </c>
    </row>
    <row r="750" spans="1:38" ht="39" customHeight="1" x14ac:dyDescent="0.25">
      <c r="A750" s="238" t="s">
        <v>902</v>
      </c>
      <c r="B750" s="91" t="s">
        <v>33</v>
      </c>
      <c r="C750" s="91" t="s">
        <v>1106</v>
      </c>
      <c r="D750" s="12">
        <v>417</v>
      </c>
      <c r="E750" s="173" t="s">
        <v>1107</v>
      </c>
      <c r="F750" s="173" t="s">
        <v>1108</v>
      </c>
      <c r="G750" s="14">
        <v>1</v>
      </c>
      <c r="H750" s="14" t="s">
        <v>37</v>
      </c>
      <c r="I750" s="14">
        <v>1</v>
      </c>
      <c r="J750" s="16">
        <v>0.34</v>
      </c>
      <c r="K750" s="19"/>
      <c r="L750" s="9">
        <v>0</v>
      </c>
      <c r="M750" s="9">
        <v>0</v>
      </c>
      <c r="N750" s="9">
        <v>0</v>
      </c>
      <c r="O750" s="18"/>
      <c r="P750" s="9">
        <v>0</v>
      </c>
      <c r="Q750" s="18"/>
      <c r="R750" s="9">
        <v>0</v>
      </c>
      <c r="S750" s="9">
        <v>0</v>
      </c>
      <c r="T750" s="19"/>
      <c r="U750" s="9"/>
      <c r="V750" s="9"/>
      <c r="W750" s="9"/>
      <c r="X750" s="18"/>
      <c r="Y750" s="9"/>
      <c r="Z750" s="18"/>
      <c r="AA750" s="9"/>
      <c r="AB750" s="9"/>
      <c r="AC750" s="20">
        <v>3</v>
      </c>
      <c r="AD750" s="21" t="s">
        <v>1110</v>
      </c>
      <c r="AE750" s="21" t="s">
        <v>39</v>
      </c>
      <c r="AF750" s="22">
        <v>100</v>
      </c>
      <c r="AG750" s="22">
        <v>50</v>
      </c>
      <c r="AH750" s="23">
        <v>43479</v>
      </c>
      <c r="AI750" s="23">
        <v>43830</v>
      </c>
      <c r="AJ750" s="32">
        <v>18578250</v>
      </c>
      <c r="AK750" s="33">
        <v>18572500</v>
      </c>
      <c r="AL750" s="26" t="s">
        <v>332</v>
      </c>
    </row>
    <row r="751" spans="1:38" ht="39" customHeight="1" x14ac:dyDescent="0.25">
      <c r="A751" s="238" t="s">
        <v>902</v>
      </c>
      <c r="B751" s="91" t="s">
        <v>33</v>
      </c>
      <c r="C751" s="91" t="s">
        <v>1106</v>
      </c>
      <c r="D751" s="12">
        <v>417</v>
      </c>
      <c r="E751" s="173" t="s">
        <v>1107</v>
      </c>
      <c r="F751" s="173" t="s">
        <v>1108</v>
      </c>
      <c r="G751" s="14">
        <v>1</v>
      </c>
      <c r="H751" s="14" t="s">
        <v>37</v>
      </c>
      <c r="I751" s="14">
        <v>1</v>
      </c>
      <c r="J751" s="16">
        <v>0.34</v>
      </c>
      <c r="K751" s="19"/>
      <c r="L751" s="9">
        <v>0</v>
      </c>
      <c r="M751" s="9">
        <v>0</v>
      </c>
      <c r="N751" s="9">
        <v>0</v>
      </c>
      <c r="O751" s="18"/>
      <c r="P751" s="9">
        <v>0</v>
      </c>
      <c r="Q751" s="18"/>
      <c r="R751" s="9">
        <v>0</v>
      </c>
      <c r="S751" s="9">
        <v>0</v>
      </c>
      <c r="T751" s="19"/>
      <c r="U751" s="9"/>
      <c r="V751" s="9"/>
      <c r="W751" s="9"/>
      <c r="X751" s="18"/>
      <c r="Y751" s="9"/>
      <c r="Z751" s="18"/>
      <c r="AA751" s="9"/>
      <c r="AB751" s="9"/>
      <c r="AC751" s="20">
        <v>4</v>
      </c>
      <c r="AD751" s="21" t="s">
        <v>1111</v>
      </c>
      <c r="AE751" s="21" t="s">
        <v>39</v>
      </c>
      <c r="AF751" s="22">
        <v>100</v>
      </c>
      <c r="AG751" s="22">
        <v>50</v>
      </c>
      <c r="AH751" s="23" t="s">
        <v>1112</v>
      </c>
      <c r="AI751" s="23">
        <v>43799</v>
      </c>
      <c r="AJ751" s="32">
        <v>32000000</v>
      </c>
      <c r="AK751" s="33">
        <v>32000000</v>
      </c>
      <c r="AL751" s="26" t="s">
        <v>332</v>
      </c>
    </row>
    <row r="752" spans="1:38" ht="39" customHeight="1" x14ac:dyDescent="0.25">
      <c r="A752" s="238" t="s">
        <v>902</v>
      </c>
      <c r="B752" s="91" t="s">
        <v>33</v>
      </c>
      <c r="C752" s="91" t="s">
        <v>1106</v>
      </c>
      <c r="D752" s="12">
        <v>417</v>
      </c>
      <c r="E752" s="173" t="s">
        <v>1107</v>
      </c>
      <c r="F752" s="173" t="s">
        <v>1108</v>
      </c>
      <c r="G752" s="14">
        <v>1</v>
      </c>
      <c r="H752" s="14" t="s">
        <v>37</v>
      </c>
      <c r="I752" s="14">
        <v>1</v>
      </c>
      <c r="J752" s="16">
        <v>0.34</v>
      </c>
      <c r="K752" s="19"/>
      <c r="L752" s="9">
        <v>0</v>
      </c>
      <c r="M752" s="9">
        <v>0</v>
      </c>
      <c r="N752" s="9">
        <v>0</v>
      </c>
      <c r="O752" s="18"/>
      <c r="P752" s="9">
        <v>0</v>
      </c>
      <c r="Q752" s="18"/>
      <c r="R752" s="9">
        <v>0</v>
      </c>
      <c r="S752" s="9">
        <v>0</v>
      </c>
      <c r="T752" s="19"/>
      <c r="U752" s="9"/>
      <c r="V752" s="9"/>
      <c r="W752" s="9"/>
      <c r="X752" s="18"/>
      <c r="Y752" s="9"/>
      <c r="Z752" s="18"/>
      <c r="AA752" s="9">
        <v>0</v>
      </c>
      <c r="AB752" s="9"/>
      <c r="AC752" s="20">
        <v>5</v>
      </c>
      <c r="AD752" s="21" t="s">
        <v>1113</v>
      </c>
      <c r="AE752" s="21" t="s">
        <v>1114</v>
      </c>
      <c r="AF752" s="22">
        <v>1</v>
      </c>
      <c r="AG752" s="22">
        <v>1</v>
      </c>
      <c r="AH752" s="23">
        <v>43600</v>
      </c>
      <c r="AI752" s="23">
        <v>43814</v>
      </c>
      <c r="AJ752" s="32">
        <v>15435000</v>
      </c>
      <c r="AK752" s="33">
        <v>15435000</v>
      </c>
      <c r="AL752" s="26" t="s">
        <v>332</v>
      </c>
    </row>
    <row r="753" spans="1:38" ht="39" customHeight="1" x14ac:dyDescent="0.25">
      <c r="A753" s="238" t="s">
        <v>902</v>
      </c>
      <c r="B753" s="91" t="s">
        <v>33</v>
      </c>
      <c r="C753" s="91" t="s">
        <v>1106</v>
      </c>
      <c r="D753" s="12">
        <v>417</v>
      </c>
      <c r="E753" s="173" t="s">
        <v>1107</v>
      </c>
      <c r="F753" s="173" t="s">
        <v>1108</v>
      </c>
      <c r="G753" s="14">
        <v>1</v>
      </c>
      <c r="H753" s="14" t="s">
        <v>37</v>
      </c>
      <c r="I753" s="14">
        <v>1</v>
      </c>
      <c r="J753" s="16">
        <v>0.34</v>
      </c>
      <c r="K753" s="19"/>
      <c r="L753" s="9">
        <v>0</v>
      </c>
      <c r="M753" s="9">
        <v>0</v>
      </c>
      <c r="N753" s="9">
        <v>0</v>
      </c>
      <c r="O753" s="18"/>
      <c r="P753" s="9">
        <v>0</v>
      </c>
      <c r="Q753" s="18"/>
      <c r="R753" s="9">
        <v>0</v>
      </c>
      <c r="S753" s="9">
        <v>0</v>
      </c>
      <c r="T753" s="19"/>
      <c r="U753" s="9"/>
      <c r="V753" s="9"/>
      <c r="W753" s="9"/>
      <c r="X753" s="18"/>
      <c r="Y753" s="9"/>
      <c r="Z753" s="18"/>
      <c r="AA753" s="9"/>
      <c r="AB753" s="9"/>
      <c r="AC753" s="20">
        <v>6</v>
      </c>
      <c r="AD753" s="21" t="s">
        <v>181</v>
      </c>
      <c r="AE753" s="21"/>
      <c r="AF753" s="22"/>
      <c r="AG753" s="22"/>
      <c r="AH753" s="23"/>
      <c r="AI753" s="23"/>
      <c r="AJ753" s="32">
        <v>14421750</v>
      </c>
      <c r="AK753" s="33"/>
      <c r="AL753" s="26" t="s">
        <v>332</v>
      </c>
    </row>
    <row r="754" spans="1:38" ht="39" customHeight="1" x14ac:dyDescent="0.25">
      <c r="A754" s="238" t="s">
        <v>902</v>
      </c>
      <c r="B754" s="91" t="s">
        <v>33</v>
      </c>
      <c r="C754" s="91" t="s">
        <v>1106</v>
      </c>
      <c r="D754" s="12">
        <v>418</v>
      </c>
      <c r="E754" s="173" t="s">
        <v>1115</v>
      </c>
      <c r="F754" s="173" t="s">
        <v>848</v>
      </c>
      <c r="G754" s="14">
        <v>1</v>
      </c>
      <c r="H754" s="14" t="s">
        <v>37</v>
      </c>
      <c r="I754" s="14">
        <v>1</v>
      </c>
      <c r="J754" s="16">
        <v>0.25</v>
      </c>
      <c r="K754" s="19">
        <f>+L754+M754+N754+P754+Q754+R754+S754</f>
        <v>1642188047</v>
      </c>
      <c r="L754" s="108"/>
      <c r="M754" s="108">
        <v>0</v>
      </c>
      <c r="N754" s="176">
        <v>0</v>
      </c>
      <c r="O754" s="108">
        <v>0</v>
      </c>
      <c r="P754" s="108">
        <v>0</v>
      </c>
      <c r="Q754" s="108">
        <v>0</v>
      </c>
      <c r="R754" s="108">
        <v>0</v>
      </c>
      <c r="S754" s="108">
        <f>1588778949+53409098</f>
        <v>1642188047</v>
      </c>
      <c r="T754" s="19">
        <f>+U754+V754+W754+Y754+Z754+AA754+AB754</f>
        <v>802998240</v>
      </c>
      <c r="U754" s="229"/>
      <c r="V754" s="229"/>
      <c r="W754" s="229"/>
      <c r="X754" s="229"/>
      <c r="Y754" s="229"/>
      <c r="Z754" s="229"/>
      <c r="AA754" s="229"/>
      <c r="AB754" s="229">
        <v>802998240</v>
      </c>
      <c r="AC754" s="20">
        <v>1</v>
      </c>
      <c r="AD754" s="21" t="s">
        <v>1116</v>
      </c>
      <c r="AE754" s="21" t="s">
        <v>39</v>
      </c>
      <c r="AF754" s="22">
        <v>100</v>
      </c>
      <c r="AG754" s="22">
        <v>50</v>
      </c>
      <c r="AH754" s="23">
        <v>43466</v>
      </c>
      <c r="AI754" s="23">
        <v>43830</v>
      </c>
      <c r="AJ754" s="32">
        <v>165394600</v>
      </c>
      <c r="AK754" s="33">
        <v>169234600</v>
      </c>
      <c r="AL754" s="26" t="s">
        <v>332</v>
      </c>
    </row>
    <row r="755" spans="1:38" ht="39" customHeight="1" x14ac:dyDescent="0.25">
      <c r="A755" s="238" t="s">
        <v>902</v>
      </c>
      <c r="B755" s="91" t="s">
        <v>33</v>
      </c>
      <c r="C755" s="91" t="s">
        <v>1106</v>
      </c>
      <c r="D755" s="12">
        <v>418</v>
      </c>
      <c r="E755" s="173" t="s">
        <v>1115</v>
      </c>
      <c r="F755" s="173" t="s">
        <v>848</v>
      </c>
      <c r="G755" s="14">
        <v>1</v>
      </c>
      <c r="H755" s="14" t="s">
        <v>37</v>
      </c>
      <c r="I755" s="14">
        <v>1</v>
      </c>
      <c r="J755" s="16">
        <v>0.25</v>
      </c>
      <c r="K755" s="19"/>
      <c r="L755" s="9">
        <v>0</v>
      </c>
      <c r="M755" s="9">
        <v>0</v>
      </c>
      <c r="N755" s="9">
        <v>0</v>
      </c>
      <c r="O755" s="18"/>
      <c r="P755" s="9">
        <v>0</v>
      </c>
      <c r="Q755" s="18"/>
      <c r="R755" s="9">
        <v>0</v>
      </c>
      <c r="S755" s="9">
        <v>0</v>
      </c>
      <c r="T755" s="19"/>
      <c r="U755" s="9"/>
      <c r="V755" s="9"/>
      <c r="W755" s="9"/>
      <c r="X755" s="18"/>
      <c r="Y755" s="9"/>
      <c r="Z755" s="18"/>
      <c r="AA755" s="9"/>
      <c r="AB755" s="9"/>
      <c r="AC755" s="20">
        <v>2</v>
      </c>
      <c r="AD755" s="21" t="s">
        <v>1117</v>
      </c>
      <c r="AE755" s="21" t="s">
        <v>39</v>
      </c>
      <c r="AF755" s="22">
        <v>100</v>
      </c>
      <c r="AG755" s="22">
        <v>50</v>
      </c>
      <c r="AH755" s="23">
        <v>43466</v>
      </c>
      <c r="AI755" s="23">
        <v>43830</v>
      </c>
      <c r="AJ755" s="32">
        <v>51000000</v>
      </c>
      <c r="AK755" s="33">
        <v>51000000</v>
      </c>
      <c r="AL755" s="26" t="s">
        <v>332</v>
      </c>
    </row>
    <row r="756" spans="1:38" ht="39" customHeight="1" x14ac:dyDescent="0.25">
      <c r="A756" s="238" t="s">
        <v>902</v>
      </c>
      <c r="B756" s="91" t="s">
        <v>33</v>
      </c>
      <c r="C756" s="91" t="s">
        <v>1106</v>
      </c>
      <c r="D756" s="12">
        <v>418</v>
      </c>
      <c r="E756" s="173" t="s">
        <v>1115</v>
      </c>
      <c r="F756" s="173" t="s">
        <v>848</v>
      </c>
      <c r="G756" s="14">
        <v>1</v>
      </c>
      <c r="H756" s="14" t="s">
        <v>37</v>
      </c>
      <c r="I756" s="14">
        <v>1</v>
      </c>
      <c r="J756" s="16">
        <v>0.25</v>
      </c>
      <c r="K756" s="19"/>
      <c r="L756" s="9">
        <v>0</v>
      </c>
      <c r="M756" s="9">
        <v>0</v>
      </c>
      <c r="N756" s="9">
        <v>0</v>
      </c>
      <c r="O756" s="18"/>
      <c r="P756" s="9">
        <v>0</v>
      </c>
      <c r="Q756" s="18"/>
      <c r="R756" s="9">
        <v>0</v>
      </c>
      <c r="S756" s="9">
        <v>0</v>
      </c>
      <c r="T756" s="19"/>
      <c r="U756" s="9"/>
      <c r="V756" s="9"/>
      <c r="W756" s="9"/>
      <c r="X756" s="18"/>
      <c r="Y756" s="9"/>
      <c r="Z756" s="18"/>
      <c r="AA756" s="9"/>
      <c r="AB756" s="9"/>
      <c r="AC756" s="20">
        <v>3</v>
      </c>
      <c r="AD756" s="21" t="s">
        <v>1118</v>
      </c>
      <c r="AE756" s="21" t="s">
        <v>39</v>
      </c>
      <c r="AF756" s="22">
        <v>100</v>
      </c>
      <c r="AG756" s="22">
        <v>50</v>
      </c>
      <c r="AH756" s="23">
        <v>43466</v>
      </c>
      <c r="AI756" s="23">
        <v>43830</v>
      </c>
      <c r="AJ756" s="32">
        <v>24200000</v>
      </c>
      <c r="AK756" s="33">
        <v>23887500</v>
      </c>
      <c r="AL756" s="26" t="s">
        <v>332</v>
      </c>
    </row>
    <row r="757" spans="1:38" ht="39" customHeight="1" x14ac:dyDescent="0.25">
      <c r="A757" s="238" t="s">
        <v>902</v>
      </c>
      <c r="B757" s="91" t="s">
        <v>33</v>
      </c>
      <c r="C757" s="91" t="s">
        <v>1106</v>
      </c>
      <c r="D757" s="12">
        <v>418</v>
      </c>
      <c r="E757" s="173" t="s">
        <v>1115</v>
      </c>
      <c r="F757" s="173" t="s">
        <v>848</v>
      </c>
      <c r="G757" s="14">
        <v>1</v>
      </c>
      <c r="H757" s="14" t="s">
        <v>37</v>
      </c>
      <c r="I757" s="14">
        <v>1</v>
      </c>
      <c r="J757" s="16">
        <v>0.25</v>
      </c>
      <c r="K757" s="19"/>
      <c r="L757" s="9">
        <v>0</v>
      </c>
      <c r="M757" s="9">
        <v>0</v>
      </c>
      <c r="N757" s="9">
        <v>0</v>
      </c>
      <c r="O757" s="18"/>
      <c r="P757" s="9">
        <v>0</v>
      </c>
      <c r="Q757" s="18"/>
      <c r="R757" s="9">
        <v>0</v>
      </c>
      <c r="S757" s="9">
        <v>0</v>
      </c>
      <c r="T757" s="19"/>
      <c r="U757" s="9"/>
      <c r="V757" s="9"/>
      <c r="W757" s="9"/>
      <c r="X757" s="18"/>
      <c r="Y757" s="9"/>
      <c r="Z757" s="18"/>
      <c r="AA757" s="9"/>
      <c r="AB757" s="9"/>
      <c r="AC757" s="20">
        <v>4</v>
      </c>
      <c r="AD757" s="21" t="s">
        <v>1119</v>
      </c>
      <c r="AE757" s="21" t="s">
        <v>39</v>
      </c>
      <c r="AF757" s="22">
        <v>100</v>
      </c>
      <c r="AG757" s="22">
        <v>50</v>
      </c>
      <c r="AH757" s="23">
        <v>43466</v>
      </c>
      <c r="AI757" s="23">
        <v>43830</v>
      </c>
      <c r="AJ757" s="32">
        <v>52250000</v>
      </c>
      <c r="AK757" s="33">
        <v>52250000</v>
      </c>
      <c r="AL757" s="26" t="s">
        <v>332</v>
      </c>
    </row>
    <row r="758" spans="1:38" ht="39" customHeight="1" x14ac:dyDescent="0.25">
      <c r="A758" s="238" t="s">
        <v>902</v>
      </c>
      <c r="B758" s="91" t="s">
        <v>33</v>
      </c>
      <c r="C758" s="91" t="s">
        <v>1106</v>
      </c>
      <c r="D758" s="12">
        <v>418</v>
      </c>
      <c r="E758" s="173" t="s">
        <v>1115</v>
      </c>
      <c r="F758" s="173" t="s">
        <v>848</v>
      </c>
      <c r="G758" s="14">
        <v>1</v>
      </c>
      <c r="H758" s="14" t="s">
        <v>37</v>
      </c>
      <c r="I758" s="14">
        <v>1</v>
      </c>
      <c r="J758" s="16">
        <v>0.25</v>
      </c>
      <c r="K758" s="19"/>
      <c r="L758" s="9">
        <v>0</v>
      </c>
      <c r="M758" s="9">
        <v>0</v>
      </c>
      <c r="N758" s="9">
        <v>0</v>
      </c>
      <c r="O758" s="18"/>
      <c r="P758" s="9">
        <v>0</v>
      </c>
      <c r="Q758" s="18"/>
      <c r="R758" s="9">
        <v>0</v>
      </c>
      <c r="S758" s="9">
        <v>0</v>
      </c>
      <c r="T758" s="19"/>
      <c r="U758" s="9"/>
      <c r="V758" s="9"/>
      <c r="W758" s="9"/>
      <c r="X758" s="18"/>
      <c r="Y758" s="9"/>
      <c r="Z758" s="18"/>
      <c r="AA758" s="9"/>
      <c r="AB758" s="9"/>
      <c r="AC758" s="20">
        <v>5</v>
      </c>
      <c r="AD758" s="21" t="s">
        <v>1120</v>
      </c>
      <c r="AE758" s="21" t="s">
        <v>39</v>
      </c>
      <c r="AF758" s="22">
        <v>100</v>
      </c>
      <c r="AG758" s="22">
        <v>50</v>
      </c>
      <c r="AH758" s="23">
        <v>43466</v>
      </c>
      <c r="AI758" s="23">
        <v>43830</v>
      </c>
      <c r="AJ758" s="32">
        <v>110000000</v>
      </c>
      <c r="AK758" s="33">
        <v>110000000</v>
      </c>
      <c r="AL758" s="26" t="s">
        <v>332</v>
      </c>
    </row>
    <row r="759" spans="1:38" ht="39" customHeight="1" x14ac:dyDescent="0.25">
      <c r="A759" s="238" t="s">
        <v>902</v>
      </c>
      <c r="B759" s="91" t="s">
        <v>33</v>
      </c>
      <c r="C759" s="91" t="s">
        <v>1106</v>
      </c>
      <c r="D759" s="12">
        <v>418</v>
      </c>
      <c r="E759" s="173" t="s">
        <v>1115</v>
      </c>
      <c r="F759" s="173" t="s">
        <v>848</v>
      </c>
      <c r="G759" s="14">
        <v>1</v>
      </c>
      <c r="H759" s="14" t="s">
        <v>37</v>
      </c>
      <c r="I759" s="14">
        <v>1</v>
      </c>
      <c r="J759" s="16">
        <v>0.25</v>
      </c>
      <c r="K759" s="19"/>
      <c r="L759" s="9">
        <v>0</v>
      </c>
      <c r="M759" s="9">
        <v>0</v>
      </c>
      <c r="N759" s="9">
        <v>0</v>
      </c>
      <c r="O759" s="18"/>
      <c r="P759" s="9">
        <v>0</v>
      </c>
      <c r="Q759" s="18"/>
      <c r="R759" s="9">
        <v>0</v>
      </c>
      <c r="S759" s="9">
        <v>0</v>
      </c>
      <c r="T759" s="19"/>
      <c r="U759" s="9"/>
      <c r="V759" s="9"/>
      <c r="W759" s="9"/>
      <c r="X759" s="18"/>
      <c r="Y759" s="9"/>
      <c r="Z759" s="18"/>
      <c r="AA759" s="9"/>
      <c r="AB759" s="9"/>
      <c r="AC759" s="20">
        <v>6</v>
      </c>
      <c r="AD759" s="21" t="s">
        <v>1121</v>
      </c>
      <c r="AE759" s="21" t="s">
        <v>39</v>
      </c>
      <c r="AF759" s="22">
        <v>100</v>
      </c>
      <c r="AG759" s="22">
        <v>50</v>
      </c>
      <c r="AH759" s="23">
        <v>43466</v>
      </c>
      <c r="AI759" s="23">
        <v>43830</v>
      </c>
      <c r="AJ759" s="32">
        <v>120000000</v>
      </c>
      <c r="AK759" s="33">
        <v>120000000</v>
      </c>
      <c r="AL759" s="26" t="s">
        <v>332</v>
      </c>
    </row>
    <row r="760" spans="1:38" ht="39" customHeight="1" x14ac:dyDescent="0.25">
      <c r="A760" s="238" t="s">
        <v>902</v>
      </c>
      <c r="B760" s="91" t="s">
        <v>33</v>
      </c>
      <c r="C760" s="91" t="s">
        <v>1106</v>
      </c>
      <c r="D760" s="12">
        <v>418</v>
      </c>
      <c r="E760" s="173" t="s">
        <v>1115</v>
      </c>
      <c r="F760" s="173" t="s">
        <v>848</v>
      </c>
      <c r="G760" s="14">
        <v>1</v>
      </c>
      <c r="H760" s="14" t="s">
        <v>37</v>
      </c>
      <c r="I760" s="14">
        <v>1</v>
      </c>
      <c r="J760" s="16">
        <v>0.25</v>
      </c>
      <c r="K760" s="19"/>
      <c r="L760" s="9">
        <v>0</v>
      </c>
      <c r="M760" s="9">
        <v>0</v>
      </c>
      <c r="N760" s="9">
        <v>0</v>
      </c>
      <c r="O760" s="18"/>
      <c r="P760" s="9">
        <v>0</v>
      </c>
      <c r="Q760" s="18"/>
      <c r="R760" s="9">
        <v>0</v>
      </c>
      <c r="S760" s="9">
        <v>0</v>
      </c>
      <c r="T760" s="19"/>
      <c r="U760" s="9"/>
      <c r="V760" s="9"/>
      <c r="W760" s="9"/>
      <c r="X760" s="18"/>
      <c r="Y760" s="9"/>
      <c r="Z760" s="18"/>
      <c r="AA760" s="9"/>
      <c r="AB760" s="9"/>
      <c r="AC760" s="20">
        <v>7</v>
      </c>
      <c r="AD760" s="21" t="s">
        <v>1122</v>
      </c>
      <c r="AE760" s="21" t="s">
        <v>39</v>
      </c>
      <c r="AF760" s="22">
        <v>100</v>
      </c>
      <c r="AG760" s="22">
        <v>50</v>
      </c>
      <c r="AH760" s="23">
        <v>43466</v>
      </c>
      <c r="AI760" s="23">
        <v>43830</v>
      </c>
      <c r="AJ760" s="32">
        <v>114700598</v>
      </c>
      <c r="AK760" s="33">
        <v>114700600</v>
      </c>
      <c r="AL760" s="26" t="s">
        <v>332</v>
      </c>
    </row>
    <row r="761" spans="1:38" ht="39" customHeight="1" x14ac:dyDescent="0.25">
      <c r="A761" s="238" t="s">
        <v>902</v>
      </c>
      <c r="B761" s="91" t="s">
        <v>33</v>
      </c>
      <c r="C761" s="91" t="s">
        <v>1106</v>
      </c>
      <c r="D761" s="12">
        <v>418</v>
      </c>
      <c r="E761" s="173" t="s">
        <v>1115</v>
      </c>
      <c r="F761" s="173" t="s">
        <v>848</v>
      </c>
      <c r="G761" s="14">
        <v>1</v>
      </c>
      <c r="H761" s="14" t="s">
        <v>37</v>
      </c>
      <c r="I761" s="14">
        <v>1</v>
      </c>
      <c r="J761" s="16">
        <v>0.25</v>
      </c>
      <c r="K761" s="19"/>
      <c r="L761" s="9">
        <v>0</v>
      </c>
      <c r="M761" s="9">
        <v>0</v>
      </c>
      <c r="N761" s="9">
        <v>0</v>
      </c>
      <c r="O761" s="18"/>
      <c r="P761" s="9">
        <v>0</v>
      </c>
      <c r="Q761" s="18"/>
      <c r="R761" s="9">
        <v>0</v>
      </c>
      <c r="S761" s="9">
        <v>0</v>
      </c>
      <c r="T761" s="19"/>
      <c r="U761" s="9"/>
      <c r="V761" s="9"/>
      <c r="W761" s="9"/>
      <c r="X761" s="18"/>
      <c r="Y761" s="9"/>
      <c r="Z761" s="18"/>
      <c r="AA761" s="9"/>
      <c r="AB761" s="9"/>
      <c r="AC761" s="20">
        <v>7</v>
      </c>
      <c r="AD761" s="21" t="s">
        <v>1123</v>
      </c>
      <c r="AE761" s="21" t="s">
        <v>39</v>
      </c>
      <c r="AF761" s="22">
        <v>100</v>
      </c>
      <c r="AG761" s="22">
        <v>0</v>
      </c>
      <c r="AH761" s="23">
        <v>43466</v>
      </c>
      <c r="AI761" s="23">
        <v>43830</v>
      </c>
      <c r="AJ761" s="32">
        <v>209000000</v>
      </c>
      <c r="AK761" s="33"/>
      <c r="AL761" s="26" t="s">
        <v>332</v>
      </c>
    </row>
    <row r="762" spans="1:38" ht="39" customHeight="1" x14ac:dyDescent="0.25">
      <c r="A762" s="238" t="s">
        <v>902</v>
      </c>
      <c r="B762" s="91" t="s">
        <v>33</v>
      </c>
      <c r="C762" s="91" t="s">
        <v>1106</v>
      </c>
      <c r="D762" s="12">
        <v>418</v>
      </c>
      <c r="E762" s="173" t="s">
        <v>1115</v>
      </c>
      <c r="F762" s="173" t="s">
        <v>848</v>
      </c>
      <c r="G762" s="14">
        <v>1</v>
      </c>
      <c r="H762" s="14" t="s">
        <v>37</v>
      </c>
      <c r="I762" s="14">
        <v>1</v>
      </c>
      <c r="J762" s="16">
        <v>0.25</v>
      </c>
      <c r="K762" s="19"/>
      <c r="L762" s="9"/>
      <c r="M762" s="9"/>
      <c r="N762" s="9"/>
      <c r="O762" s="18"/>
      <c r="P762" s="9"/>
      <c r="Q762" s="18"/>
      <c r="R762" s="9"/>
      <c r="S762" s="9"/>
      <c r="T762" s="19"/>
      <c r="U762" s="9"/>
      <c r="V762" s="9"/>
      <c r="W762" s="9"/>
      <c r="X762" s="18"/>
      <c r="Y762" s="9"/>
      <c r="Z762" s="18"/>
      <c r="AA762" s="9"/>
      <c r="AB762" s="9"/>
      <c r="AC762" s="20">
        <v>8</v>
      </c>
      <c r="AD762" s="21" t="s">
        <v>1124</v>
      </c>
      <c r="AE762" s="21" t="s">
        <v>49</v>
      </c>
      <c r="AF762" s="22">
        <v>1</v>
      </c>
      <c r="AG762" s="22">
        <v>1</v>
      </c>
      <c r="AH762" s="23">
        <v>43586</v>
      </c>
      <c r="AI762" s="23">
        <v>43616</v>
      </c>
      <c r="AJ762" s="32">
        <v>8500000</v>
      </c>
      <c r="AK762" s="33">
        <v>8330000</v>
      </c>
      <c r="AL762" s="26" t="s">
        <v>332</v>
      </c>
    </row>
    <row r="763" spans="1:38" ht="39" customHeight="1" x14ac:dyDescent="0.25">
      <c r="A763" s="238" t="s">
        <v>902</v>
      </c>
      <c r="B763" s="91" t="s">
        <v>33</v>
      </c>
      <c r="C763" s="91" t="s">
        <v>1106</v>
      </c>
      <c r="D763" s="12">
        <v>418</v>
      </c>
      <c r="E763" s="173" t="s">
        <v>1115</v>
      </c>
      <c r="F763" s="173" t="s">
        <v>848</v>
      </c>
      <c r="G763" s="14">
        <v>1</v>
      </c>
      <c r="H763" s="14" t="s">
        <v>37</v>
      </c>
      <c r="I763" s="14">
        <v>1</v>
      </c>
      <c r="J763" s="16">
        <v>0.25</v>
      </c>
      <c r="K763" s="19"/>
      <c r="L763" s="9">
        <v>0</v>
      </c>
      <c r="M763" s="9">
        <v>0</v>
      </c>
      <c r="N763" s="9">
        <v>0</v>
      </c>
      <c r="O763" s="18"/>
      <c r="P763" s="9">
        <v>0</v>
      </c>
      <c r="Q763" s="18"/>
      <c r="R763" s="9">
        <v>0</v>
      </c>
      <c r="S763" s="9">
        <v>0</v>
      </c>
      <c r="T763" s="19"/>
      <c r="U763" s="9"/>
      <c r="V763" s="9"/>
      <c r="W763" s="9"/>
      <c r="X763" s="18"/>
      <c r="Y763" s="9"/>
      <c r="Z763" s="18"/>
      <c r="AA763" s="9"/>
      <c r="AB763" s="9"/>
      <c r="AC763" s="20">
        <v>9</v>
      </c>
      <c r="AD763" s="21" t="s">
        <v>1125</v>
      </c>
      <c r="AE763" s="21" t="s">
        <v>39</v>
      </c>
      <c r="AF763" s="22">
        <v>100</v>
      </c>
      <c r="AG763" s="22">
        <v>0</v>
      </c>
      <c r="AH763" s="23">
        <v>43466</v>
      </c>
      <c r="AI763" s="23">
        <v>43830</v>
      </c>
      <c r="AJ763" s="32">
        <v>74742849</v>
      </c>
      <c r="AK763" s="33"/>
      <c r="AL763" s="26" t="s">
        <v>332</v>
      </c>
    </row>
    <row r="764" spans="1:38" ht="39" customHeight="1" x14ac:dyDescent="0.25">
      <c r="A764" s="238" t="s">
        <v>902</v>
      </c>
      <c r="B764" s="91" t="s">
        <v>33</v>
      </c>
      <c r="C764" s="91" t="s">
        <v>1106</v>
      </c>
      <c r="D764" s="12">
        <v>418</v>
      </c>
      <c r="E764" s="173" t="s">
        <v>1115</v>
      </c>
      <c r="F764" s="173" t="s">
        <v>848</v>
      </c>
      <c r="G764" s="14">
        <v>1</v>
      </c>
      <c r="H764" s="14" t="s">
        <v>37</v>
      </c>
      <c r="I764" s="14">
        <v>1</v>
      </c>
      <c r="J764" s="16">
        <v>0.25</v>
      </c>
      <c r="K764" s="19"/>
      <c r="L764" s="9"/>
      <c r="M764" s="9"/>
      <c r="N764" s="9"/>
      <c r="O764" s="18"/>
      <c r="P764" s="9"/>
      <c r="Q764" s="18"/>
      <c r="R764" s="9"/>
      <c r="S764" s="9"/>
      <c r="T764" s="19"/>
      <c r="U764" s="9"/>
      <c r="V764" s="9"/>
      <c r="W764" s="9"/>
      <c r="X764" s="18"/>
      <c r="Y764" s="9"/>
      <c r="Z764" s="18"/>
      <c r="AA764" s="9"/>
      <c r="AB764" s="9"/>
      <c r="AC764" s="20">
        <v>10</v>
      </c>
      <c r="AD764" s="21" t="s">
        <v>1126</v>
      </c>
      <c r="AE764" s="21" t="s">
        <v>1114</v>
      </c>
      <c r="AF764" s="22">
        <v>64</v>
      </c>
      <c r="AG764" s="22">
        <v>0</v>
      </c>
      <c r="AH764" s="23">
        <v>43466</v>
      </c>
      <c r="AI764" s="23">
        <v>43830</v>
      </c>
      <c r="AJ764" s="32">
        <v>550000000</v>
      </c>
      <c r="AK764" s="33"/>
      <c r="AL764" s="26" t="s">
        <v>332</v>
      </c>
    </row>
    <row r="765" spans="1:38" ht="39" customHeight="1" x14ac:dyDescent="0.25">
      <c r="A765" s="238" t="s">
        <v>902</v>
      </c>
      <c r="B765" s="91" t="s">
        <v>33</v>
      </c>
      <c r="C765" s="91" t="s">
        <v>1106</v>
      </c>
      <c r="D765" s="12">
        <v>418</v>
      </c>
      <c r="E765" s="173" t="s">
        <v>1115</v>
      </c>
      <c r="F765" s="173" t="s">
        <v>848</v>
      </c>
      <c r="G765" s="14">
        <v>1</v>
      </c>
      <c r="H765" s="14" t="s">
        <v>37</v>
      </c>
      <c r="I765" s="14">
        <v>1</v>
      </c>
      <c r="J765" s="16">
        <v>0.25</v>
      </c>
      <c r="K765" s="19"/>
      <c r="L765" s="9"/>
      <c r="M765" s="9"/>
      <c r="N765" s="9"/>
      <c r="O765" s="18"/>
      <c r="P765" s="9"/>
      <c r="Q765" s="18"/>
      <c r="R765" s="9"/>
      <c r="S765" s="9"/>
      <c r="T765" s="19"/>
      <c r="U765" s="9"/>
      <c r="V765" s="9"/>
      <c r="W765" s="9"/>
      <c r="X765" s="18"/>
      <c r="Y765" s="9"/>
      <c r="Z765" s="18"/>
      <c r="AA765" s="9"/>
      <c r="AB765" s="9"/>
      <c r="AC765" s="20">
        <v>11</v>
      </c>
      <c r="AD765" s="21" t="s">
        <v>1127</v>
      </c>
      <c r="AE765" s="21" t="s">
        <v>1128</v>
      </c>
      <c r="AF765" s="22">
        <v>1</v>
      </c>
      <c r="AG765" s="117">
        <v>0.3</v>
      </c>
      <c r="AH765" s="23">
        <v>43511</v>
      </c>
      <c r="AI765" s="23">
        <v>43753</v>
      </c>
      <c r="AJ765" s="32">
        <v>100000000</v>
      </c>
      <c r="AK765" s="33">
        <v>100000000</v>
      </c>
      <c r="AL765" s="26" t="s">
        <v>332</v>
      </c>
    </row>
    <row r="766" spans="1:38" ht="39" customHeight="1" x14ac:dyDescent="0.25">
      <c r="A766" s="238" t="s">
        <v>902</v>
      </c>
      <c r="B766" s="91" t="s">
        <v>33</v>
      </c>
      <c r="C766" s="91" t="s">
        <v>1106</v>
      </c>
      <c r="D766" s="12">
        <v>418</v>
      </c>
      <c r="E766" s="173" t="s">
        <v>1115</v>
      </c>
      <c r="F766" s="173" t="s">
        <v>848</v>
      </c>
      <c r="G766" s="14">
        <v>1</v>
      </c>
      <c r="H766" s="14" t="s">
        <v>37</v>
      </c>
      <c r="I766" s="14">
        <v>1</v>
      </c>
      <c r="J766" s="16">
        <v>0.25</v>
      </c>
      <c r="K766" s="19"/>
      <c r="L766" s="9"/>
      <c r="M766" s="9"/>
      <c r="N766" s="9"/>
      <c r="O766" s="18"/>
      <c r="P766" s="9"/>
      <c r="Q766" s="18"/>
      <c r="R766" s="9"/>
      <c r="S766" s="9"/>
      <c r="T766" s="19"/>
      <c r="U766" s="9"/>
      <c r="V766" s="9"/>
      <c r="W766" s="9"/>
      <c r="X766" s="18"/>
      <c r="Y766" s="9"/>
      <c r="Z766" s="18"/>
      <c r="AA766" s="9"/>
      <c r="AB766" s="9"/>
      <c r="AC766" s="20">
        <v>12</v>
      </c>
      <c r="AD766" s="21" t="s">
        <v>1129</v>
      </c>
      <c r="AE766" s="21" t="s">
        <v>39</v>
      </c>
      <c r="AF766" s="22">
        <v>100</v>
      </c>
      <c r="AG766" s="22">
        <v>50</v>
      </c>
      <c r="AH766" s="23">
        <v>43497</v>
      </c>
      <c r="AI766" s="23" t="s">
        <v>1130</v>
      </c>
      <c r="AJ766" s="32">
        <v>17400000</v>
      </c>
      <c r="AK766" s="33">
        <v>8595540</v>
      </c>
      <c r="AL766" s="26" t="s">
        <v>332</v>
      </c>
    </row>
    <row r="767" spans="1:38" s="246" customFormat="1" ht="39" customHeight="1" x14ac:dyDescent="0.25">
      <c r="A767" s="238" t="s">
        <v>902</v>
      </c>
      <c r="B767" s="91" t="s">
        <v>33</v>
      </c>
      <c r="C767" s="91" t="s">
        <v>1106</v>
      </c>
      <c r="D767" s="12">
        <v>418</v>
      </c>
      <c r="E767" s="173" t="s">
        <v>1115</v>
      </c>
      <c r="F767" s="173" t="s">
        <v>848</v>
      </c>
      <c r="G767" s="14">
        <v>1</v>
      </c>
      <c r="H767" s="14" t="s">
        <v>37</v>
      </c>
      <c r="I767" s="14">
        <v>1</v>
      </c>
      <c r="J767" s="16">
        <v>0.25</v>
      </c>
      <c r="K767" s="19"/>
      <c r="L767" s="9"/>
      <c r="M767" s="9"/>
      <c r="N767" s="9"/>
      <c r="O767" s="18"/>
      <c r="P767" s="9"/>
      <c r="Q767" s="18"/>
      <c r="R767" s="9"/>
      <c r="S767" s="9"/>
      <c r="T767" s="19"/>
      <c r="U767" s="9"/>
      <c r="V767" s="9"/>
      <c r="W767" s="9"/>
      <c r="X767" s="18"/>
      <c r="Y767" s="9"/>
      <c r="Z767" s="18"/>
      <c r="AA767" s="9"/>
      <c r="AB767" s="9"/>
      <c r="AC767" s="20">
        <v>13</v>
      </c>
      <c r="AD767" s="21" t="s">
        <v>1131</v>
      </c>
      <c r="AE767" s="21" t="s">
        <v>39</v>
      </c>
      <c r="AF767" s="22">
        <v>100</v>
      </c>
      <c r="AG767" s="22">
        <v>50</v>
      </c>
      <c r="AH767" s="23" t="s">
        <v>1112</v>
      </c>
      <c r="AI767" s="23">
        <v>43799</v>
      </c>
      <c r="AJ767" s="32">
        <v>45000000</v>
      </c>
      <c r="AK767" s="33">
        <v>45000000</v>
      </c>
      <c r="AL767" s="26" t="s">
        <v>332</v>
      </c>
    </row>
    <row r="768" spans="1:38" ht="39" customHeight="1" x14ac:dyDescent="0.25">
      <c r="A768" s="238" t="s">
        <v>902</v>
      </c>
      <c r="B768" s="91" t="s">
        <v>33</v>
      </c>
      <c r="C768" s="91" t="s">
        <v>1106</v>
      </c>
      <c r="D768" s="12">
        <v>418</v>
      </c>
      <c r="E768" s="173" t="s">
        <v>1115</v>
      </c>
      <c r="F768" s="173" t="s">
        <v>848</v>
      </c>
      <c r="G768" s="14"/>
      <c r="H768" s="14"/>
      <c r="I768" s="14"/>
      <c r="J768" s="16"/>
      <c r="K768" s="19"/>
      <c r="L768" s="9"/>
      <c r="M768" s="9"/>
      <c r="N768" s="9"/>
      <c r="O768" s="18"/>
      <c r="P768" s="9"/>
      <c r="Q768" s="18"/>
      <c r="R768" s="9"/>
      <c r="S768" s="9"/>
      <c r="T768" s="19"/>
      <c r="U768" s="9"/>
      <c r="V768" s="9"/>
      <c r="W768" s="9"/>
      <c r="X768" s="18"/>
      <c r="Y768" s="9"/>
      <c r="Z768" s="18"/>
      <c r="AA768" s="9"/>
      <c r="AB768" s="9"/>
      <c r="AC768" s="177">
        <v>14</v>
      </c>
      <c r="AD768" s="178" t="s">
        <v>1125</v>
      </c>
      <c r="AE768" s="178" t="s">
        <v>39</v>
      </c>
      <c r="AF768" s="179">
        <v>100</v>
      </c>
      <c r="AG768" s="179">
        <v>0</v>
      </c>
      <c r="AH768" s="180">
        <v>43678</v>
      </c>
      <c r="AI768" s="180">
        <v>43708</v>
      </c>
      <c r="AJ768" s="181"/>
      <c r="AK768" s="182"/>
      <c r="AL768" s="26" t="s">
        <v>332</v>
      </c>
    </row>
    <row r="769" spans="1:38" ht="39" customHeight="1" x14ac:dyDescent="0.25">
      <c r="A769" s="238" t="s">
        <v>902</v>
      </c>
      <c r="B769" s="91" t="s">
        <v>33</v>
      </c>
      <c r="C769" s="91" t="s">
        <v>1106</v>
      </c>
      <c r="D769" s="12">
        <v>419</v>
      </c>
      <c r="E769" s="173" t="s">
        <v>1132</v>
      </c>
      <c r="F769" s="173" t="s">
        <v>1133</v>
      </c>
      <c r="G769" s="14">
        <v>0</v>
      </c>
      <c r="H769" s="15" t="s">
        <v>37</v>
      </c>
      <c r="I769" s="14">
        <v>1</v>
      </c>
      <c r="J769" s="16">
        <v>0</v>
      </c>
      <c r="K769" s="19">
        <f t="shared" ref="K769:K775" si="45">+L769+M769+N769+P769+Q769+R769+S769</f>
        <v>0</v>
      </c>
      <c r="L769" s="9">
        <v>0</v>
      </c>
      <c r="M769" s="9">
        <v>0</v>
      </c>
      <c r="N769" s="9">
        <v>0</v>
      </c>
      <c r="O769" s="18"/>
      <c r="P769" s="9">
        <v>0</v>
      </c>
      <c r="Q769" s="18"/>
      <c r="R769" s="9">
        <v>0</v>
      </c>
      <c r="S769" s="9">
        <v>0</v>
      </c>
      <c r="T769" s="19">
        <f t="shared" ref="T769:T775" si="46">+U769+V769+W769+Y769+Z769+AA769+AB769</f>
        <v>0</v>
      </c>
      <c r="U769" s="9"/>
      <c r="V769" s="9"/>
      <c r="W769" s="9"/>
      <c r="X769" s="18"/>
      <c r="Y769" s="9"/>
      <c r="Z769" s="18"/>
      <c r="AA769" s="9"/>
      <c r="AB769" s="9"/>
      <c r="AC769" s="20">
        <v>1</v>
      </c>
      <c r="AD769" s="21"/>
      <c r="AE769" s="21"/>
      <c r="AF769" s="22"/>
      <c r="AG769" s="22"/>
      <c r="AH769" s="23"/>
      <c r="AI769" s="23"/>
      <c r="AJ769" s="32"/>
      <c r="AK769" s="33"/>
      <c r="AL769" s="26" t="s">
        <v>332</v>
      </c>
    </row>
    <row r="770" spans="1:38" ht="39" customHeight="1" x14ac:dyDescent="0.25">
      <c r="A770" s="238" t="s">
        <v>902</v>
      </c>
      <c r="B770" s="91" t="s">
        <v>33</v>
      </c>
      <c r="C770" s="91" t="s">
        <v>1106</v>
      </c>
      <c r="D770" s="12">
        <v>420</v>
      </c>
      <c r="E770" s="173" t="s">
        <v>1134</v>
      </c>
      <c r="F770" s="173" t="s">
        <v>1135</v>
      </c>
      <c r="G770" s="14">
        <v>0</v>
      </c>
      <c r="H770" s="15" t="s">
        <v>37</v>
      </c>
      <c r="I770" s="14">
        <v>1</v>
      </c>
      <c r="J770" s="16">
        <v>0.34</v>
      </c>
      <c r="K770" s="19">
        <f t="shared" si="45"/>
        <v>0</v>
      </c>
      <c r="L770" s="9">
        <v>0</v>
      </c>
      <c r="M770" s="9">
        <v>0</v>
      </c>
      <c r="N770" s="9">
        <v>0</v>
      </c>
      <c r="O770" s="18"/>
      <c r="P770" s="9">
        <v>0</v>
      </c>
      <c r="Q770" s="18"/>
      <c r="R770" s="9">
        <v>0</v>
      </c>
      <c r="S770" s="9">
        <v>0</v>
      </c>
      <c r="T770" s="19">
        <f t="shared" si="46"/>
        <v>0</v>
      </c>
      <c r="U770" s="9"/>
      <c r="V770" s="9"/>
      <c r="W770" s="9"/>
      <c r="X770" s="18"/>
      <c r="Y770" s="9"/>
      <c r="Z770" s="18"/>
      <c r="AA770" s="9"/>
      <c r="AB770" s="9"/>
      <c r="AC770" s="20">
        <v>1</v>
      </c>
      <c r="AD770" s="21"/>
      <c r="AE770" s="21"/>
      <c r="AF770" s="22"/>
      <c r="AG770" s="22"/>
      <c r="AH770" s="23"/>
      <c r="AI770" s="23"/>
      <c r="AJ770" s="32"/>
      <c r="AK770" s="33"/>
      <c r="AL770" s="26" t="s">
        <v>332</v>
      </c>
    </row>
    <row r="771" spans="1:38" ht="39" customHeight="1" x14ac:dyDescent="0.25">
      <c r="A771" s="238" t="s">
        <v>902</v>
      </c>
      <c r="B771" s="91" t="s">
        <v>33</v>
      </c>
      <c r="C771" s="91" t="s">
        <v>1106</v>
      </c>
      <c r="D771" s="12">
        <v>421</v>
      </c>
      <c r="E771" s="173" t="s">
        <v>1136</v>
      </c>
      <c r="F771" s="173" t="s">
        <v>1137</v>
      </c>
      <c r="G771" s="14">
        <v>0</v>
      </c>
      <c r="H771" s="15" t="s">
        <v>37</v>
      </c>
      <c r="I771" s="14">
        <v>4</v>
      </c>
      <c r="J771" s="16">
        <v>1</v>
      </c>
      <c r="K771" s="19">
        <f t="shared" si="45"/>
        <v>0</v>
      </c>
      <c r="L771" s="9">
        <v>0</v>
      </c>
      <c r="M771" s="9">
        <v>0</v>
      </c>
      <c r="N771" s="9">
        <v>0</v>
      </c>
      <c r="O771" s="18"/>
      <c r="P771" s="9">
        <v>0</v>
      </c>
      <c r="Q771" s="18"/>
      <c r="R771" s="9">
        <v>0</v>
      </c>
      <c r="S771" s="9">
        <v>0</v>
      </c>
      <c r="T771" s="19">
        <f t="shared" si="46"/>
        <v>0</v>
      </c>
      <c r="U771" s="9"/>
      <c r="V771" s="9"/>
      <c r="W771" s="9"/>
      <c r="X771" s="18"/>
      <c r="Y771" s="9"/>
      <c r="Z771" s="18"/>
      <c r="AA771" s="9"/>
      <c r="AB771" s="9"/>
      <c r="AC771" s="20">
        <v>1</v>
      </c>
      <c r="AD771" s="21"/>
      <c r="AE771" s="21"/>
      <c r="AF771" s="22"/>
      <c r="AG771" s="22"/>
      <c r="AH771" s="23"/>
      <c r="AI771" s="23"/>
      <c r="AJ771" s="32"/>
      <c r="AK771" s="33"/>
      <c r="AL771" s="26" t="s">
        <v>332</v>
      </c>
    </row>
    <row r="772" spans="1:38" ht="39" customHeight="1" x14ac:dyDescent="0.25">
      <c r="A772" s="238" t="s">
        <v>902</v>
      </c>
      <c r="B772" s="91" t="s">
        <v>33</v>
      </c>
      <c r="C772" s="91" t="s">
        <v>1106</v>
      </c>
      <c r="D772" s="12">
        <v>422</v>
      </c>
      <c r="E772" s="173" t="s">
        <v>1138</v>
      </c>
      <c r="F772" s="173" t="s">
        <v>1139</v>
      </c>
      <c r="G772" s="14">
        <v>75</v>
      </c>
      <c r="H772" s="15" t="s">
        <v>37</v>
      </c>
      <c r="I772" s="14">
        <v>30</v>
      </c>
      <c r="J772" s="16">
        <v>0</v>
      </c>
      <c r="K772" s="19">
        <f t="shared" si="45"/>
        <v>0</v>
      </c>
      <c r="L772" s="9">
        <v>0</v>
      </c>
      <c r="M772" s="9">
        <v>0</v>
      </c>
      <c r="N772" s="9">
        <v>0</v>
      </c>
      <c r="O772" s="18"/>
      <c r="P772" s="9">
        <v>0</v>
      </c>
      <c r="Q772" s="18"/>
      <c r="R772" s="9">
        <v>0</v>
      </c>
      <c r="S772" s="9">
        <v>0</v>
      </c>
      <c r="T772" s="19">
        <f t="shared" si="46"/>
        <v>0</v>
      </c>
      <c r="U772" s="9"/>
      <c r="V772" s="9"/>
      <c r="W772" s="9"/>
      <c r="X772" s="18"/>
      <c r="Y772" s="9"/>
      <c r="Z772" s="18"/>
      <c r="AA772" s="9"/>
      <c r="AB772" s="9"/>
      <c r="AC772" s="20">
        <v>1</v>
      </c>
      <c r="AD772" s="21"/>
      <c r="AE772" s="21"/>
      <c r="AF772" s="22"/>
      <c r="AG772" s="22"/>
      <c r="AH772" s="23"/>
      <c r="AI772" s="23"/>
      <c r="AJ772" s="32"/>
      <c r="AK772" s="33"/>
      <c r="AL772" s="26" t="s">
        <v>332</v>
      </c>
    </row>
    <row r="773" spans="1:38" ht="39" customHeight="1" x14ac:dyDescent="0.25">
      <c r="A773" s="238" t="s">
        <v>902</v>
      </c>
      <c r="B773" s="91" t="s">
        <v>33</v>
      </c>
      <c r="C773" s="91" t="s">
        <v>1106</v>
      </c>
      <c r="D773" s="12">
        <v>423</v>
      </c>
      <c r="E773" s="173" t="s">
        <v>1140</v>
      </c>
      <c r="F773" s="173" t="s">
        <v>1141</v>
      </c>
      <c r="G773" s="14">
        <v>56</v>
      </c>
      <c r="H773" s="15" t="s">
        <v>37</v>
      </c>
      <c r="I773" s="14">
        <v>50</v>
      </c>
      <c r="J773" s="16">
        <v>20</v>
      </c>
      <c r="K773" s="19">
        <f t="shared" si="45"/>
        <v>0</v>
      </c>
      <c r="L773" s="9">
        <v>0</v>
      </c>
      <c r="M773" s="9">
        <v>0</v>
      </c>
      <c r="N773" s="9">
        <v>0</v>
      </c>
      <c r="O773" s="18"/>
      <c r="P773" s="9">
        <v>0</v>
      </c>
      <c r="Q773" s="18"/>
      <c r="R773" s="9">
        <v>0</v>
      </c>
      <c r="S773" s="9">
        <v>0</v>
      </c>
      <c r="T773" s="19">
        <f t="shared" si="46"/>
        <v>0</v>
      </c>
      <c r="U773" s="9"/>
      <c r="V773" s="9"/>
      <c r="W773" s="9"/>
      <c r="X773" s="18"/>
      <c r="Y773" s="9"/>
      <c r="Z773" s="18"/>
      <c r="AA773" s="9"/>
      <c r="AB773" s="9"/>
      <c r="AC773" s="20">
        <v>1</v>
      </c>
      <c r="AD773" s="21"/>
      <c r="AE773" s="21"/>
      <c r="AF773" s="22"/>
      <c r="AG773" s="22"/>
      <c r="AH773" s="23"/>
      <c r="AI773" s="23"/>
      <c r="AJ773" s="32"/>
      <c r="AK773" s="33"/>
      <c r="AL773" s="26" t="s">
        <v>332</v>
      </c>
    </row>
    <row r="774" spans="1:38" ht="39" customHeight="1" x14ac:dyDescent="0.25">
      <c r="A774" s="238" t="s">
        <v>902</v>
      </c>
      <c r="B774" s="91" t="s">
        <v>33</v>
      </c>
      <c r="C774" s="91" t="s">
        <v>1106</v>
      </c>
      <c r="D774" s="12">
        <v>424</v>
      </c>
      <c r="E774" s="173" t="s">
        <v>1142</v>
      </c>
      <c r="F774" s="173" t="s">
        <v>1143</v>
      </c>
      <c r="G774" s="14">
        <v>1440</v>
      </c>
      <c r="H774" s="15" t="s">
        <v>37</v>
      </c>
      <c r="I774" s="14">
        <v>330</v>
      </c>
      <c r="J774" s="16">
        <v>0</v>
      </c>
      <c r="K774" s="19">
        <f t="shared" si="45"/>
        <v>0</v>
      </c>
      <c r="L774" s="9">
        <v>0</v>
      </c>
      <c r="M774" s="9">
        <v>0</v>
      </c>
      <c r="N774" s="9">
        <v>0</v>
      </c>
      <c r="O774" s="18"/>
      <c r="P774" s="9">
        <v>0</v>
      </c>
      <c r="Q774" s="18"/>
      <c r="R774" s="9">
        <v>0</v>
      </c>
      <c r="S774" s="9">
        <v>0</v>
      </c>
      <c r="T774" s="19">
        <f t="shared" si="46"/>
        <v>0</v>
      </c>
      <c r="U774" s="9"/>
      <c r="V774" s="9"/>
      <c r="W774" s="9"/>
      <c r="X774" s="18"/>
      <c r="Y774" s="9"/>
      <c r="Z774" s="18"/>
      <c r="AA774" s="9"/>
      <c r="AB774" s="9"/>
      <c r="AC774" s="20">
        <v>1</v>
      </c>
      <c r="AD774" s="21"/>
      <c r="AE774" s="21"/>
      <c r="AF774" s="22"/>
      <c r="AG774" s="22"/>
      <c r="AH774" s="23"/>
      <c r="AI774" s="23"/>
      <c r="AJ774" s="32"/>
      <c r="AK774" s="33"/>
      <c r="AL774" s="26" t="s">
        <v>332</v>
      </c>
    </row>
    <row r="775" spans="1:38" ht="39" customHeight="1" x14ac:dyDescent="0.25">
      <c r="A775" s="238" t="s">
        <v>902</v>
      </c>
      <c r="B775" s="91" t="s">
        <v>33</v>
      </c>
      <c r="C775" s="91" t="s">
        <v>1106</v>
      </c>
      <c r="D775" s="12">
        <v>425</v>
      </c>
      <c r="E775" s="173" t="s">
        <v>1144</v>
      </c>
      <c r="F775" s="247" t="s">
        <v>1145</v>
      </c>
      <c r="G775" s="14">
        <v>0</v>
      </c>
      <c r="H775" s="15" t="s">
        <v>37</v>
      </c>
      <c r="I775" s="14">
        <v>8</v>
      </c>
      <c r="J775" s="16">
        <v>2</v>
      </c>
      <c r="K775" s="19">
        <f t="shared" si="45"/>
        <v>79827390</v>
      </c>
      <c r="L775" s="9">
        <v>79827390</v>
      </c>
      <c r="M775" s="9">
        <v>0</v>
      </c>
      <c r="N775" s="9">
        <v>0</v>
      </c>
      <c r="O775" s="9">
        <v>0</v>
      </c>
      <c r="P775" s="9">
        <v>0</v>
      </c>
      <c r="Q775" s="9">
        <v>0</v>
      </c>
      <c r="R775" s="9">
        <v>0</v>
      </c>
      <c r="S775" s="9">
        <v>0</v>
      </c>
      <c r="T775" s="19">
        <f t="shared" si="46"/>
        <v>0</v>
      </c>
      <c r="U775" s="9"/>
      <c r="V775" s="9"/>
      <c r="W775" s="9"/>
      <c r="X775" s="18"/>
      <c r="Y775" s="9"/>
      <c r="Z775" s="18"/>
      <c r="AA775" s="9"/>
      <c r="AB775" s="9"/>
      <c r="AC775" s="20">
        <v>1</v>
      </c>
      <c r="AD775" s="21" t="s">
        <v>1146</v>
      </c>
      <c r="AE775" s="21" t="s">
        <v>49</v>
      </c>
      <c r="AF775" s="22">
        <v>2</v>
      </c>
      <c r="AG775" s="22">
        <v>1</v>
      </c>
      <c r="AH775" s="23">
        <v>43466</v>
      </c>
      <c r="AI775" s="23">
        <v>43830</v>
      </c>
      <c r="AJ775" s="32">
        <v>43034122</v>
      </c>
      <c r="AK775" s="33"/>
      <c r="AL775" s="26" t="s">
        <v>332</v>
      </c>
    </row>
    <row r="776" spans="1:38" ht="39" customHeight="1" x14ac:dyDescent="0.25">
      <c r="A776" s="238" t="s">
        <v>902</v>
      </c>
      <c r="B776" s="91" t="s">
        <v>33</v>
      </c>
      <c r="C776" s="91" t="s">
        <v>1106</v>
      </c>
      <c r="D776" s="12">
        <v>425</v>
      </c>
      <c r="E776" s="173" t="s">
        <v>1144</v>
      </c>
      <c r="F776" s="247" t="s">
        <v>1145</v>
      </c>
      <c r="G776" s="14">
        <v>0</v>
      </c>
      <c r="H776" s="15" t="s">
        <v>37</v>
      </c>
      <c r="I776" s="14">
        <v>8</v>
      </c>
      <c r="J776" s="16">
        <v>2</v>
      </c>
      <c r="K776" s="19"/>
      <c r="L776" s="9">
        <v>0</v>
      </c>
      <c r="M776" s="9">
        <v>0</v>
      </c>
      <c r="N776" s="9">
        <v>0</v>
      </c>
      <c r="O776" s="18"/>
      <c r="P776" s="9">
        <v>0</v>
      </c>
      <c r="Q776" s="18"/>
      <c r="R776" s="9">
        <v>0</v>
      </c>
      <c r="S776" s="9">
        <v>0</v>
      </c>
      <c r="T776" s="19"/>
      <c r="U776" s="9"/>
      <c r="V776" s="9"/>
      <c r="W776" s="9"/>
      <c r="X776" s="18"/>
      <c r="Y776" s="9"/>
      <c r="Z776" s="18"/>
      <c r="AA776" s="9"/>
      <c r="AB776" s="10"/>
      <c r="AC776" s="20">
        <v>2</v>
      </c>
      <c r="AD776" s="21" t="s">
        <v>1147</v>
      </c>
      <c r="AE776" s="21" t="s">
        <v>49</v>
      </c>
      <c r="AF776" s="22">
        <v>1</v>
      </c>
      <c r="AG776" s="22">
        <v>0</v>
      </c>
      <c r="AH776" s="23">
        <v>43631</v>
      </c>
      <c r="AI776" s="23">
        <v>43296</v>
      </c>
      <c r="AJ776" s="32">
        <v>3000000</v>
      </c>
      <c r="AK776" s="33"/>
      <c r="AL776" s="26" t="s">
        <v>332</v>
      </c>
    </row>
    <row r="777" spans="1:38" ht="39" customHeight="1" x14ac:dyDescent="0.25">
      <c r="A777" s="238" t="s">
        <v>902</v>
      </c>
      <c r="B777" s="91" t="s">
        <v>33</v>
      </c>
      <c r="C777" s="91" t="s">
        <v>1106</v>
      </c>
      <c r="D777" s="12">
        <v>425</v>
      </c>
      <c r="E777" s="173" t="s">
        <v>1144</v>
      </c>
      <c r="F777" s="247" t="s">
        <v>1145</v>
      </c>
      <c r="G777" s="14">
        <v>0</v>
      </c>
      <c r="H777" s="15" t="s">
        <v>37</v>
      </c>
      <c r="I777" s="14">
        <v>8</v>
      </c>
      <c r="J777" s="16">
        <v>2</v>
      </c>
      <c r="K777" s="19"/>
      <c r="L777" s="9">
        <v>0</v>
      </c>
      <c r="M777" s="9">
        <v>0</v>
      </c>
      <c r="N777" s="9">
        <v>0</v>
      </c>
      <c r="O777" s="18"/>
      <c r="P777" s="9">
        <v>0</v>
      </c>
      <c r="Q777" s="18"/>
      <c r="R777" s="9">
        <v>0</v>
      </c>
      <c r="S777" s="9">
        <v>0</v>
      </c>
      <c r="T777" s="19"/>
      <c r="U777" s="9"/>
      <c r="V777" s="9"/>
      <c r="W777" s="9"/>
      <c r="X777" s="18"/>
      <c r="Y777" s="9"/>
      <c r="Z777" s="18"/>
      <c r="AA777" s="9"/>
      <c r="AB777" s="10"/>
      <c r="AC777" s="20">
        <v>3</v>
      </c>
      <c r="AD777" s="21" t="s">
        <v>1148</v>
      </c>
      <c r="AE777" s="21" t="s">
        <v>49</v>
      </c>
      <c r="AF777" s="22">
        <v>1</v>
      </c>
      <c r="AG777" s="22">
        <v>0</v>
      </c>
      <c r="AH777" s="23">
        <v>43631</v>
      </c>
      <c r="AI777" s="23">
        <v>43661</v>
      </c>
      <c r="AJ777" s="183">
        <v>14295471.51</v>
      </c>
      <c r="AK777" s="33"/>
      <c r="AL777" s="26" t="s">
        <v>332</v>
      </c>
    </row>
    <row r="778" spans="1:38" ht="39" customHeight="1" thickBot="1" x14ac:dyDescent="0.3">
      <c r="A778" s="248" t="s">
        <v>902</v>
      </c>
      <c r="B778" s="249" t="s">
        <v>33</v>
      </c>
      <c r="C778" s="249" t="s">
        <v>1106</v>
      </c>
      <c r="D778" s="184">
        <v>425</v>
      </c>
      <c r="E778" s="185" t="s">
        <v>1144</v>
      </c>
      <c r="F778" s="250" t="s">
        <v>1145</v>
      </c>
      <c r="G778" s="186">
        <v>0</v>
      </c>
      <c r="H778" s="187" t="s">
        <v>37</v>
      </c>
      <c r="I778" s="186">
        <v>8</v>
      </c>
      <c r="J778" s="188">
        <v>2</v>
      </c>
      <c r="K778" s="189"/>
      <c r="L778" s="36">
        <v>0</v>
      </c>
      <c r="M778" s="36">
        <v>0</v>
      </c>
      <c r="N778" s="36">
        <v>0</v>
      </c>
      <c r="O778" s="190"/>
      <c r="P778" s="36">
        <v>0</v>
      </c>
      <c r="Q778" s="190"/>
      <c r="R778" s="36">
        <v>0</v>
      </c>
      <c r="S778" s="36">
        <v>0</v>
      </c>
      <c r="T778" s="189"/>
      <c r="U778" s="36"/>
      <c r="V778" s="36"/>
      <c r="W778" s="36"/>
      <c r="X778" s="190"/>
      <c r="Y778" s="36"/>
      <c r="Z778" s="190"/>
      <c r="AA778" s="36"/>
      <c r="AB778" s="36"/>
      <c r="AC778" s="191">
        <v>4</v>
      </c>
      <c r="AD778" s="192" t="s">
        <v>1149</v>
      </c>
      <c r="AE778" s="192"/>
      <c r="AF778" s="193"/>
      <c r="AG778" s="193"/>
      <c r="AH778" s="194"/>
      <c r="AI778" s="194"/>
      <c r="AJ778" s="195">
        <v>19497796.490000002</v>
      </c>
      <c r="AK778" s="196"/>
      <c r="AL778" s="197" t="s">
        <v>332</v>
      </c>
    </row>
    <row r="779" spans="1:38" ht="39" customHeight="1" thickBot="1" x14ac:dyDescent="0.3">
      <c r="A779" s="198"/>
      <c r="B779" s="199"/>
      <c r="C779" s="199"/>
      <c r="D779" s="199"/>
      <c r="E779" s="200"/>
      <c r="F779" s="200"/>
      <c r="G779" s="199"/>
      <c r="H779" s="199"/>
      <c r="I779" s="199"/>
      <c r="J779" s="201"/>
      <c r="K779" s="202">
        <f>SUM(K3:K778)</f>
        <v>81336373491.929993</v>
      </c>
      <c r="L779" s="202">
        <f t="shared" ref="L779:S779" si="47">SUM(L163:L634)</f>
        <v>12789290335</v>
      </c>
      <c r="M779" s="202">
        <f t="shared" si="47"/>
        <v>4231744661</v>
      </c>
      <c r="N779" s="202">
        <f t="shared" si="47"/>
        <v>238145792</v>
      </c>
      <c r="O779" s="202">
        <f t="shared" si="47"/>
        <v>0</v>
      </c>
      <c r="P779" s="202">
        <f t="shared" si="47"/>
        <v>2845352681</v>
      </c>
      <c r="Q779" s="202">
        <f t="shared" si="47"/>
        <v>0</v>
      </c>
      <c r="R779" s="202">
        <f t="shared" si="47"/>
        <v>0</v>
      </c>
      <c r="S779" s="202">
        <f t="shared" si="47"/>
        <v>3994459484.4700003</v>
      </c>
      <c r="T779" s="202">
        <f>SUM(T3:T778)</f>
        <v>53938058917.319992</v>
      </c>
      <c r="U779" s="202">
        <f t="shared" ref="U779:AB779" si="48">SUM(U163:U634)</f>
        <v>6808939992.0900002</v>
      </c>
      <c r="V779" s="202">
        <f t="shared" si="48"/>
        <v>2405967670</v>
      </c>
      <c r="W779" s="202">
        <f t="shared" si="48"/>
        <v>95972255</v>
      </c>
      <c r="X779" s="202">
        <f t="shared" si="48"/>
        <v>0</v>
      </c>
      <c r="Y779" s="202">
        <f t="shared" si="48"/>
        <v>1595922479.6399999</v>
      </c>
      <c r="Z779" s="202">
        <f t="shared" si="48"/>
        <v>0</v>
      </c>
      <c r="AA779" s="202">
        <f t="shared" si="48"/>
        <v>0</v>
      </c>
      <c r="AB779" s="202">
        <f t="shared" si="48"/>
        <v>1832676512.79</v>
      </c>
      <c r="AC779" s="202"/>
      <c r="AD779" s="203"/>
      <c r="AE779" s="203"/>
      <c r="AF779" s="204"/>
      <c r="AG779" s="204"/>
      <c r="AH779" s="205"/>
      <c r="AI779" s="205"/>
      <c r="AJ779" s="206">
        <f>SUM(AJ3:AJ778)</f>
        <v>81336373491.459991</v>
      </c>
      <c r="AK779" s="207">
        <f>SUM(AK3:AK778)</f>
        <v>53938058917.319992</v>
      </c>
      <c r="AL779" s="208">
        <f>SUM(AL163:AL634)</f>
        <v>0</v>
      </c>
    </row>
    <row r="780" spans="1:38" ht="39" hidden="1" customHeight="1" x14ac:dyDescent="0.25">
      <c r="A780" s="224" t="s">
        <v>1158</v>
      </c>
      <c r="E780" s="57" t="s">
        <v>1150</v>
      </c>
      <c r="K780" s="251">
        <v>1817831668</v>
      </c>
      <c r="T780" s="251">
        <v>1150364745</v>
      </c>
      <c r="AC780" s="211"/>
      <c r="AD780" s="252"/>
      <c r="AE780" s="252"/>
    </row>
    <row r="781" spans="1:38" ht="39" hidden="1" customHeight="1" x14ac:dyDescent="0.25">
      <c r="E781" s="57" t="s">
        <v>1151</v>
      </c>
      <c r="K781" s="251">
        <v>750000000</v>
      </c>
      <c r="T781" s="251">
        <v>413780929</v>
      </c>
      <c r="AC781" s="211"/>
      <c r="AD781" s="252"/>
      <c r="AE781" s="252"/>
    </row>
    <row r="782" spans="1:38" ht="39" hidden="1" customHeight="1" x14ac:dyDescent="0.25">
      <c r="E782" s="57" t="s">
        <v>1152</v>
      </c>
      <c r="K782" s="251">
        <v>3350122274</v>
      </c>
      <c r="T782" s="251">
        <v>1579130558</v>
      </c>
      <c r="AC782" s="211"/>
      <c r="AD782" s="252"/>
      <c r="AE782" s="252"/>
    </row>
    <row r="783" spans="1:38" ht="39" hidden="1" customHeight="1" x14ac:dyDescent="0.25">
      <c r="E783" s="57" t="s">
        <v>1153</v>
      </c>
      <c r="K783" s="251">
        <v>2551235510</v>
      </c>
      <c r="T783" s="251">
        <v>1899678430</v>
      </c>
      <c r="AC783" s="211"/>
      <c r="AD783" s="252"/>
      <c r="AE783" s="252"/>
    </row>
    <row r="784" spans="1:38" ht="39" hidden="1" customHeight="1" x14ac:dyDescent="0.25">
      <c r="E784" s="58" t="s">
        <v>1154</v>
      </c>
      <c r="K784" s="251">
        <v>918582716</v>
      </c>
      <c r="L784" s="251">
        <v>918582716</v>
      </c>
      <c r="T784" s="251">
        <v>0</v>
      </c>
      <c r="AC784" s="211"/>
      <c r="AD784" s="252"/>
      <c r="AE784" s="252"/>
    </row>
    <row r="785" spans="1:257" ht="39" hidden="1" customHeight="1" x14ac:dyDescent="0.25">
      <c r="D785" s="152"/>
      <c r="E785" s="256" t="s">
        <v>1155</v>
      </c>
      <c r="F785" s="214"/>
      <c r="G785" s="212"/>
      <c r="H785" s="212"/>
      <c r="K785" s="251">
        <v>3222165992.3800001</v>
      </c>
      <c r="L785" s="251">
        <v>3222165992.3800001</v>
      </c>
      <c r="T785" s="251">
        <v>2278822608</v>
      </c>
      <c r="AC785" s="211"/>
      <c r="AD785" s="252"/>
      <c r="AE785" s="252"/>
    </row>
    <row r="786" spans="1:257" s="213" customFormat="1" ht="39" hidden="1" customHeight="1" x14ac:dyDescent="0.25">
      <c r="A786" s="224"/>
      <c r="B786" s="224"/>
      <c r="C786" s="224"/>
      <c r="D786" s="152"/>
      <c r="E786" s="256" t="s">
        <v>1156</v>
      </c>
      <c r="F786" s="214"/>
      <c r="G786" s="212"/>
      <c r="H786" s="212"/>
      <c r="I786" s="210"/>
      <c r="J786" s="224"/>
      <c r="K786" s="251">
        <v>2802759891</v>
      </c>
      <c r="L786" s="251">
        <v>2802759891</v>
      </c>
      <c r="M786" s="251"/>
      <c r="N786" s="251"/>
      <c r="O786" s="251"/>
      <c r="P786" s="251"/>
      <c r="Q786" s="251"/>
      <c r="R786" s="251"/>
      <c r="S786" s="251"/>
      <c r="T786" s="251">
        <v>889936306</v>
      </c>
      <c r="U786" s="251"/>
      <c r="V786" s="251"/>
      <c r="W786" s="251"/>
      <c r="X786" s="251"/>
      <c r="Y786" s="251"/>
      <c r="Z786" s="251"/>
      <c r="AA786" s="251"/>
      <c r="AB786" s="251"/>
      <c r="AC786" s="211"/>
      <c r="AD786" s="252"/>
      <c r="AE786" s="252"/>
      <c r="AF786" s="253"/>
      <c r="AG786" s="253"/>
      <c r="AH786" s="254"/>
      <c r="AI786" s="254"/>
      <c r="AJ786" s="255"/>
      <c r="AK786" s="255"/>
      <c r="AL786" s="126"/>
      <c r="AM786" s="224"/>
      <c r="AN786" s="224"/>
      <c r="AO786" s="224"/>
      <c r="AP786" s="224"/>
      <c r="AQ786" s="224"/>
      <c r="AR786" s="224"/>
      <c r="AS786" s="224"/>
      <c r="AT786" s="224"/>
      <c r="AU786" s="224"/>
      <c r="AV786" s="224"/>
      <c r="AW786" s="224"/>
      <c r="AX786" s="224"/>
      <c r="AY786" s="224"/>
      <c r="AZ786" s="224"/>
      <c r="BA786" s="224"/>
      <c r="BB786" s="224"/>
      <c r="BC786" s="224"/>
      <c r="BD786" s="224"/>
      <c r="BE786" s="224"/>
      <c r="BF786" s="224"/>
      <c r="BG786" s="224"/>
      <c r="BH786" s="224"/>
      <c r="BI786" s="224"/>
      <c r="BJ786" s="224"/>
      <c r="BK786" s="224"/>
      <c r="BL786" s="224"/>
      <c r="BM786" s="224"/>
      <c r="BN786" s="224"/>
      <c r="BO786" s="224"/>
      <c r="BP786" s="224"/>
      <c r="BQ786" s="224"/>
      <c r="BR786" s="224"/>
      <c r="BS786" s="224"/>
      <c r="BT786" s="224"/>
      <c r="BU786" s="224"/>
      <c r="BV786" s="224"/>
      <c r="BW786" s="224"/>
      <c r="BX786" s="224"/>
      <c r="BY786" s="224"/>
      <c r="BZ786" s="224"/>
      <c r="CA786" s="224"/>
      <c r="CB786" s="224"/>
      <c r="CC786" s="224"/>
      <c r="CD786" s="224"/>
      <c r="CE786" s="224"/>
      <c r="CF786" s="224"/>
      <c r="CG786" s="224"/>
      <c r="CH786" s="224"/>
      <c r="CI786" s="224"/>
      <c r="CJ786" s="224"/>
      <c r="CK786" s="224"/>
      <c r="CL786" s="224"/>
      <c r="CM786" s="224"/>
      <c r="CN786" s="224"/>
      <c r="CO786" s="224"/>
      <c r="CP786" s="224"/>
      <c r="CQ786" s="224"/>
      <c r="CR786" s="224"/>
      <c r="CS786" s="224"/>
      <c r="CT786" s="224"/>
      <c r="CU786" s="224"/>
      <c r="CV786" s="224"/>
      <c r="CW786" s="224"/>
      <c r="CX786" s="224"/>
      <c r="CY786" s="224"/>
      <c r="CZ786" s="224"/>
      <c r="DA786" s="224"/>
      <c r="DB786" s="224"/>
      <c r="DC786" s="224"/>
      <c r="DD786" s="224"/>
      <c r="DE786" s="224"/>
      <c r="DF786" s="224"/>
      <c r="DG786" s="224"/>
      <c r="DH786" s="224"/>
      <c r="DI786" s="224"/>
      <c r="DJ786" s="224"/>
      <c r="DK786" s="224"/>
      <c r="DL786" s="224"/>
      <c r="DM786" s="224"/>
      <c r="DN786" s="224"/>
      <c r="DO786" s="224"/>
      <c r="DP786" s="224"/>
      <c r="DQ786" s="224"/>
      <c r="DR786" s="224"/>
      <c r="DS786" s="224"/>
      <c r="DT786" s="224"/>
      <c r="DU786" s="224"/>
      <c r="DV786" s="224"/>
      <c r="DW786" s="224"/>
      <c r="DX786" s="224"/>
      <c r="DY786" s="224"/>
      <c r="DZ786" s="224"/>
      <c r="EA786" s="224"/>
      <c r="EB786" s="224"/>
      <c r="EC786" s="224"/>
      <c r="ED786" s="224"/>
      <c r="EE786" s="224"/>
      <c r="EF786" s="224"/>
      <c r="EG786" s="224"/>
      <c r="EH786" s="224"/>
      <c r="EI786" s="224"/>
      <c r="EJ786" s="224"/>
      <c r="EK786" s="224"/>
      <c r="EL786" s="224"/>
      <c r="EM786" s="224"/>
      <c r="EN786" s="224"/>
      <c r="EO786" s="224"/>
      <c r="EP786" s="224"/>
    </row>
    <row r="787" spans="1:257" s="213" customFormat="1" ht="39" hidden="1" customHeight="1" x14ac:dyDescent="0.25">
      <c r="A787" s="224"/>
      <c r="B787" s="224"/>
      <c r="C787" s="224"/>
      <c r="D787" s="152"/>
      <c r="E787" s="256" t="s">
        <v>1157</v>
      </c>
      <c r="F787" s="214"/>
      <c r="G787" s="212"/>
      <c r="H787" s="212"/>
      <c r="I787" s="210"/>
      <c r="J787" s="224"/>
      <c r="K787" s="257">
        <f>89805562944.44+K786+K785+K784</f>
        <v>96749071543.820007</v>
      </c>
      <c r="L787" s="251"/>
      <c r="M787" s="251"/>
      <c r="N787" s="251"/>
      <c r="O787" s="251"/>
      <c r="P787" s="251"/>
      <c r="Q787" s="251"/>
      <c r="R787" s="251"/>
      <c r="S787" s="251"/>
      <c r="T787" s="257">
        <f>58981013579.32+T786+T785+T784</f>
        <v>62149772493.32</v>
      </c>
      <c r="U787" s="251"/>
      <c r="V787" s="251"/>
      <c r="W787" s="251"/>
      <c r="X787" s="251"/>
      <c r="Y787" s="251"/>
      <c r="Z787" s="251"/>
      <c r="AA787" s="251"/>
      <c r="AB787" s="251"/>
      <c r="AC787" s="211"/>
      <c r="AD787" s="252"/>
      <c r="AE787" s="252"/>
      <c r="AF787" s="253"/>
      <c r="AG787" s="253"/>
      <c r="AH787" s="254"/>
      <c r="AI787" s="254"/>
      <c r="AJ787" s="255"/>
      <c r="AK787" s="255"/>
      <c r="AL787" s="126"/>
      <c r="AM787" s="224"/>
      <c r="AN787" s="224"/>
      <c r="AO787" s="224"/>
      <c r="AP787" s="224"/>
      <c r="AQ787" s="224"/>
      <c r="AR787" s="224"/>
      <c r="AS787" s="224"/>
      <c r="AT787" s="224"/>
      <c r="AU787" s="224"/>
      <c r="AV787" s="224"/>
      <c r="AW787" s="224"/>
      <c r="AX787" s="224"/>
      <c r="AY787" s="224"/>
      <c r="AZ787" s="224"/>
      <c r="BA787" s="224"/>
      <c r="BB787" s="224"/>
      <c r="BC787" s="224"/>
      <c r="BD787" s="224"/>
      <c r="BE787" s="224"/>
      <c r="BF787" s="224"/>
      <c r="BG787" s="224"/>
      <c r="BH787" s="224"/>
      <c r="BI787" s="224"/>
      <c r="BJ787" s="224"/>
      <c r="BK787" s="224"/>
      <c r="BL787" s="224"/>
      <c r="BM787" s="224"/>
      <c r="BN787" s="224"/>
      <c r="BO787" s="224"/>
      <c r="BP787" s="224"/>
      <c r="BQ787" s="224"/>
      <c r="BR787" s="224"/>
      <c r="BS787" s="224"/>
      <c r="BT787" s="224"/>
      <c r="BU787" s="224"/>
      <c r="BV787" s="224"/>
      <c r="BW787" s="224"/>
      <c r="BX787" s="224"/>
      <c r="BY787" s="224"/>
      <c r="BZ787" s="224"/>
      <c r="CA787" s="224"/>
      <c r="CB787" s="224"/>
      <c r="CC787" s="224"/>
      <c r="CD787" s="224"/>
      <c r="CE787" s="224"/>
      <c r="CF787" s="224"/>
      <c r="CG787" s="224"/>
      <c r="CH787" s="224"/>
      <c r="CI787" s="224"/>
      <c r="CJ787" s="224"/>
      <c r="CK787" s="224"/>
      <c r="CL787" s="224"/>
      <c r="CM787" s="224"/>
      <c r="CN787" s="224"/>
      <c r="CO787" s="224"/>
      <c r="CP787" s="224"/>
      <c r="CQ787" s="224"/>
      <c r="CR787" s="224"/>
      <c r="CS787" s="224"/>
      <c r="CT787" s="224"/>
      <c r="CU787" s="224"/>
      <c r="CV787" s="224"/>
      <c r="CW787" s="224"/>
      <c r="CX787" s="224"/>
      <c r="CY787" s="224"/>
      <c r="CZ787" s="224"/>
      <c r="DA787" s="224"/>
      <c r="DB787" s="224"/>
      <c r="DC787" s="224"/>
      <c r="DD787" s="224"/>
      <c r="DE787" s="224"/>
      <c r="DF787" s="224"/>
      <c r="DG787" s="224"/>
      <c r="DH787" s="224"/>
      <c r="DI787" s="224"/>
      <c r="DJ787" s="224"/>
      <c r="DK787" s="224"/>
      <c r="DL787" s="224"/>
      <c r="DM787" s="224"/>
      <c r="DN787" s="224"/>
      <c r="DO787" s="224"/>
      <c r="DP787" s="224"/>
      <c r="DQ787" s="224"/>
      <c r="DR787" s="224"/>
      <c r="DS787" s="224"/>
      <c r="DT787" s="224"/>
      <c r="DU787" s="224"/>
      <c r="DV787" s="224"/>
      <c r="DW787" s="224"/>
      <c r="DX787" s="224"/>
      <c r="DY787" s="224"/>
      <c r="DZ787" s="224"/>
      <c r="EA787" s="224"/>
      <c r="EB787" s="224"/>
      <c r="EC787" s="224"/>
      <c r="ED787" s="224"/>
      <c r="EE787" s="224"/>
      <c r="EF787" s="224"/>
      <c r="EG787" s="224"/>
      <c r="EH787" s="224"/>
      <c r="EI787" s="224"/>
      <c r="EJ787" s="224"/>
      <c r="EK787" s="224"/>
      <c r="EL787" s="224"/>
      <c r="EM787" s="224"/>
      <c r="EN787" s="224"/>
      <c r="EO787" s="224"/>
      <c r="EP787" s="224"/>
    </row>
    <row r="788" spans="1:257" s="213" customFormat="1" ht="39" hidden="1" customHeight="1" x14ac:dyDescent="0.25">
      <c r="A788" s="224"/>
      <c r="B788" s="224"/>
      <c r="C788" s="224"/>
      <c r="D788" s="152"/>
      <c r="E788" s="214"/>
      <c r="F788" s="214"/>
      <c r="G788" s="212"/>
      <c r="H788" s="212"/>
      <c r="I788" s="210"/>
      <c r="J788" s="224"/>
      <c r="K788" s="251">
        <f>+K779+K780+K781+K782+K783+K784+K785+K786</f>
        <v>96749071543.309998</v>
      </c>
      <c r="L788" s="251"/>
      <c r="M788" s="251"/>
      <c r="N788" s="251"/>
      <c r="O788" s="251"/>
      <c r="P788" s="251"/>
      <c r="Q788" s="251"/>
      <c r="R788" s="251"/>
      <c r="S788" s="251"/>
      <c r="T788" s="251">
        <f>+T779+T780+T781+T782+T783+T784+T785+T786</f>
        <v>62149772493.319992</v>
      </c>
      <c r="U788" s="251"/>
      <c r="V788" s="251"/>
      <c r="W788" s="251"/>
      <c r="X788" s="251"/>
      <c r="Y788" s="251"/>
      <c r="Z788" s="251"/>
      <c r="AA788" s="251"/>
      <c r="AB788" s="251"/>
      <c r="AC788" s="211"/>
      <c r="AD788" s="252"/>
      <c r="AE788" s="252"/>
      <c r="AF788" s="253"/>
      <c r="AG788" s="253"/>
      <c r="AH788" s="254"/>
      <c r="AI788" s="254"/>
      <c r="AJ788" s="255"/>
      <c r="AK788" s="255"/>
      <c r="AL788" s="126"/>
      <c r="AM788" s="224"/>
      <c r="AN788" s="224"/>
      <c r="AO788" s="224"/>
      <c r="AP788" s="224"/>
      <c r="AQ788" s="224"/>
      <c r="AR788" s="224"/>
      <c r="AS788" s="224"/>
      <c r="AT788" s="224"/>
      <c r="AU788" s="224"/>
      <c r="AV788" s="224"/>
      <c r="AW788" s="224"/>
      <c r="AX788" s="224"/>
      <c r="AY788" s="224"/>
      <c r="AZ788" s="224"/>
      <c r="BA788" s="224"/>
      <c r="BB788" s="224"/>
      <c r="BC788" s="224"/>
      <c r="BD788" s="224"/>
      <c r="BE788" s="224"/>
      <c r="BF788" s="224"/>
      <c r="BG788" s="224"/>
      <c r="BH788" s="224"/>
      <c r="BI788" s="224"/>
      <c r="BJ788" s="224"/>
      <c r="BK788" s="224"/>
      <c r="BL788" s="224"/>
      <c r="BM788" s="224"/>
      <c r="BN788" s="224"/>
      <c r="BO788" s="224"/>
      <c r="BP788" s="224"/>
      <c r="BQ788" s="224"/>
      <c r="BR788" s="224"/>
      <c r="BS788" s="224"/>
      <c r="BT788" s="224"/>
      <c r="BU788" s="224"/>
      <c r="BV788" s="224"/>
      <c r="BW788" s="224"/>
      <c r="BX788" s="224"/>
      <c r="BY788" s="224"/>
      <c r="BZ788" s="224"/>
      <c r="CA788" s="224"/>
      <c r="CB788" s="224"/>
      <c r="CC788" s="224"/>
      <c r="CD788" s="224"/>
      <c r="CE788" s="224"/>
      <c r="CF788" s="224"/>
      <c r="CG788" s="224"/>
      <c r="CH788" s="224"/>
      <c r="CI788" s="224"/>
      <c r="CJ788" s="224"/>
      <c r="CK788" s="224"/>
      <c r="CL788" s="224"/>
      <c r="CM788" s="224"/>
      <c r="CN788" s="224"/>
      <c r="CO788" s="224"/>
      <c r="CP788" s="224"/>
      <c r="CQ788" s="224"/>
      <c r="CR788" s="224"/>
      <c r="CS788" s="224"/>
      <c r="CT788" s="224"/>
      <c r="CU788" s="224"/>
      <c r="CV788" s="224"/>
      <c r="CW788" s="224"/>
      <c r="CX788" s="224"/>
      <c r="CY788" s="224"/>
      <c r="CZ788" s="224"/>
      <c r="DA788" s="224"/>
      <c r="DB788" s="224"/>
      <c r="DC788" s="224"/>
      <c r="DD788" s="224"/>
      <c r="DE788" s="224"/>
      <c r="DF788" s="224"/>
      <c r="DG788" s="224"/>
      <c r="DH788" s="224"/>
      <c r="DI788" s="224"/>
      <c r="DJ788" s="224"/>
      <c r="DK788" s="224"/>
      <c r="DL788" s="224"/>
      <c r="DM788" s="224"/>
      <c r="DN788" s="224"/>
      <c r="DO788" s="224"/>
      <c r="DP788" s="224"/>
      <c r="DQ788" s="224"/>
      <c r="DR788" s="224"/>
      <c r="DS788" s="224"/>
      <c r="DT788" s="224"/>
      <c r="DU788" s="224"/>
      <c r="DV788" s="224"/>
      <c r="DW788" s="224"/>
      <c r="DX788" s="224"/>
      <c r="DY788" s="224"/>
      <c r="DZ788" s="224"/>
      <c r="EA788" s="224"/>
      <c r="EB788" s="224"/>
      <c r="EC788" s="224"/>
      <c r="ED788" s="224"/>
      <c r="EE788" s="224"/>
      <c r="EF788" s="224"/>
      <c r="EG788" s="224"/>
      <c r="EH788" s="224"/>
      <c r="EI788" s="224"/>
      <c r="EJ788" s="224"/>
      <c r="EK788" s="224"/>
      <c r="EL788" s="224"/>
      <c r="EM788" s="224"/>
      <c r="EN788" s="224"/>
      <c r="EO788" s="224"/>
      <c r="EP788" s="224"/>
    </row>
    <row r="789" spans="1:257" s="213" customFormat="1" ht="39" hidden="1" customHeight="1" x14ac:dyDescent="0.25">
      <c r="A789" s="224"/>
      <c r="B789" s="224"/>
      <c r="C789" s="224"/>
      <c r="D789" s="152"/>
      <c r="E789" s="214"/>
      <c r="F789" s="214"/>
      <c r="G789" s="212"/>
      <c r="H789" s="212"/>
      <c r="I789" s="210"/>
      <c r="J789" s="224"/>
      <c r="K789" s="251"/>
      <c r="L789" s="251"/>
      <c r="M789" s="251"/>
      <c r="N789" s="251"/>
      <c r="O789" s="251"/>
      <c r="P789" s="251"/>
      <c r="Q789" s="251"/>
      <c r="R789" s="251"/>
      <c r="S789" s="251"/>
      <c r="T789" s="251"/>
      <c r="U789" s="251"/>
      <c r="V789" s="251"/>
      <c r="W789" s="251"/>
      <c r="X789" s="251"/>
      <c r="Y789" s="251"/>
      <c r="Z789" s="251"/>
      <c r="AA789" s="251"/>
      <c r="AB789" s="251"/>
      <c r="AC789" s="211"/>
      <c r="AD789" s="252"/>
      <c r="AE789" s="252"/>
      <c r="AF789" s="253"/>
      <c r="AG789" s="253"/>
      <c r="AH789" s="254"/>
      <c r="AI789" s="254"/>
      <c r="AJ789" s="255"/>
      <c r="AK789" s="255"/>
      <c r="AL789" s="126"/>
      <c r="AM789" s="224"/>
      <c r="AN789" s="224"/>
      <c r="AO789" s="224"/>
      <c r="AP789" s="224"/>
      <c r="AQ789" s="224"/>
      <c r="AR789" s="224"/>
      <c r="AS789" s="224"/>
      <c r="AT789" s="224"/>
      <c r="AU789" s="224"/>
      <c r="AV789" s="224"/>
      <c r="AW789" s="224"/>
      <c r="AX789" s="224"/>
      <c r="AY789" s="224"/>
      <c r="AZ789" s="224"/>
      <c r="BA789" s="224"/>
      <c r="BB789" s="224"/>
      <c r="BC789" s="224"/>
      <c r="BD789" s="224"/>
      <c r="BE789" s="224"/>
      <c r="BF789" s="224"/>
      <c r="BG789" s="224"/>
      <c r="BH789" s="224"/>
      <c r="BI789" s="224"/>
      <c r="BJ789" s="224"/>
      <c r="BK789" s="224"/>
      <c r="BL789" s="224"/>
      <c r="BM789" s="224"/>
      <c r="BN789" s="224"/>
      <c r="BO789" s="224"/>
      <c r="BP789" s="224"/>
      <c r="BQ789" s="224"/>
      <c r="BR789" s="224"/>
      <c r="BS789" s="224"/>
      <c r="BT789" s="224"/>
      <c r="BU789" s="224"/>
      <c r="BV789" s="224"/>
      <c r="BW789" s="224"/>
      <c r="BX789" s="224"/>
      <c r="BY789" s="224"/>
      <c r="BZ789" s="224"/>
      <c r="CA789" s="224"/>
      <c r="CB789" s="224"/>
      <c r="CC789" s="224"/>
      <c r="CD789" s="224"/>
      <c r="CE789" s="224"/>
      <c r="CF789" s="224"/>
      <c r="CG789" s="224"/>
      <c r="CH789" s="224"/>
      <c r="CI789" s="224"/>
      <c r="CJ789" s="224"/>
      <c r="CK789" s="224"/>
      <c r="CL789" s="224"/>
      <c r="CM789" s="224"/>
      <c r="CN789" s="224"/>
      <c r="CO789" s="224"/>
      <c r="CP789" s="224"/>
      <c r="CQ789" s="224"/>
      <c r="CR789" s="224"/>
      <c r="CS789" s="224"/>
      <c r="CT789" s="224"/>
      <c r="CU789" s="224"/>
      <c r="CV789" s="224"/>
      <c r="CW789" s="224"/>
      <c r="CX789" s="224"/>
      <c r="CY789" s="224"/>
      <c r="CZ789" s="224"/>
      <c r="DA789" s="224"/>
      <c r="DB789" s="224"/>
      <c r="DC789" s="224"/>
      <c r="DD789" s="224"/>
      <c r="DE789" s="224"/>
      <c r="DF789" s="224"/>
      <c r="DG789" s="224"/>
      <c r="DH789" s="224"/>
      <c r="DI789" s="224"/>
      <c r="DJ789" s="224"/>
      <c r="DK789" s="224"/>
      <c r="DL789" s="224"/>
      <c r="DM789" s="224"/>
      <c r="DN789" s="224"/>
      <c r="DO789" s="224"/>
      <c r="DP789" s="224"/>
      <c r="DQ789" s="224"/>
      <c r="DR789" s="224"/>
      <c r="DS789" s="224"/>
      <c r="DT789" s="224"/>
      <c r="DU789" s="224"/>
      <c r="DV789" s="224"/>
      <c r="DW789" s="224"/>
      <c r="DX789" s="224"/>
      <c r="DY789" s="224"/>
      <c r="DZ789" s="224"/>
      <c r="EA789" s="224"/>
      <c r="EB789" s="224"/>
      <c r="EC789" s="224"/>
      <c r="ED789" s="224"/>
      <c r="EE789" s="224"/>
      <c r="EF789" s="224"/>
      <c r="EG789" s="224"/>
      <c r="EH789" s="224"/>
      <c r="EI789" s="224"/>
      <c r="EJ789" s="224"/>
      <c r="EK789" s="224"/>
      <c r="EL789" s="224"/>
      <c r="EM789" s="224"/>
      <c r="EN789" s="224"/>
      <c r="EO789" s="224"/>
      <c r="EP789" s="224"/>
    </row>
    <row r="790" spans="1:257" s="258" customFormat="1" ht="39" hidden="1" customHeight="1" x14ac:dyDescent="0.25">
      <c r="A790" s="224"/>
      <c r="B790" s="224"/>
      <c r="C790" s="224"/>
      <c r="D790" s="209"/>
      <c r="E790" s="57"/>
      <c r="F790" s="57"/>
      <c r="G790" s="210"/>
      <c r="H790" s="210"/>
      <c r="I790" s="210"/>
      <c r="J790" s="224"/>
      <c r="K790" s="251"/>
      <c r="L790" s="251"/>
      <c r="M790" s="251"/>
      <c r="N790" s="251"/>
      <c r="O790" s="251"/>
      <c r="P790" s="251"/>
      <c r="Q790" s="251"/>
      <c r="R790" s="251"/>
      <c r="S790" s="251"/>
      <c r="T790" s="251"/>
      <c r="U790" s="251"/>
      <c r="V790" s="251"/>
      <c r="W790" s="251"/>
      <c r="X790" s="251"/>
      <c r="Y790" s="251"/>
      <c r="Z790" s="251"/>
      <c r="AA790" s="251"/>
      <c r="AB790" s="251"/>
      <c r="AC790" s="211"/>
      <c r="AD790" s="252"/>
      <c r="AE790" s="252"/>
      <c r="AF790" s="253"/>
      <c r="AG790" s="253"/>
      <c r="AH790" s="254"/>
      <c r="AI790" s="254"/>
      <c r="AJ790" s="255"/>
      <c r="AK790" s="255"/>
      <c r="AL790" s="126"/>
      <c r="AM790" s="224"/>
      <c r="AN790" s="224"/>
      <c r="AO790" s="224"/>
      <c r="AP790" s="224"/>
      <c r="AQ790" s="224"/>
      <c r="AR790" s="224"/>
      <c r="AS790" s="224"/>
      <c r="AT790" s="224"/>
      <c r="AU790" s="224"/>
      <c r="AV790" s="224"/>
      <c r="AW790" s="224"/>
      <c r="AX790" s="224"/>
      <c r="AY790" s="224"/>
      <c r="AZ790" s="224"/>
      <c r="BA790" s="224"/>
      <c r="BB790" s="224"/>
      <c r="BC790" s="224"/>
      <c r="BD790" s="224"/>
      <c r="BE790" s="224"/>
      <c r="BF790" s="224"/>
      <c r="BG790" s="224"/>
      <c r="BH790" s="224"/>
      <c r="BI790" s="224"/>
      <c r="BJ790" s="224"/>
      <c r="BK790" s="224"/>
      <c r="BL790" s="224"/>
      <c r="BM790" s="224"/>
      <c r="BN790" s="224"/>
      <c r="BO790" s="224"/>
      <c r="BP790" s="224"/>
      <c r="BQ790" s="224"/>
      <c r="BR790" s="224"/>
      <c r="BS790" s="224"/>
      <c r="BT790" s="224"/>
      <c r="BU790" s="224"/>
      <c r="BV790" s="224"/>
      <c r="BW790" s="224"/>
      <c r="BX790" s="224"/>
      <c r="BY790" s="224"/>
      <c r="BZ790" s="224"/>
      <c r="CA790" s="224"/>
      <c r="CB790" s="224"/>
      <c r="CC790" s="224"/>
      <c r="CD790" s="224"/>
      <c r="CE790" s="224"/>
      <c r="CF790" s="224"/>
      <c r="CG790" s="224"/>
      <c r="CH790" s="224"/>
      <c r="CI790" s="224"/>
      <c r="CJ790" s="224"/>
      <c r="CK790" s="224"/>
      <c r="CL790" s="224"/>
      <c r="CM790" s="224"/>
      <c r="CN790" s="224"/>
      <c r="CO790" s="224"/>
      <c r="CP790" s="224"/>
      <c r="CQ790" s="224"/>
      <c r="CR790" s="224"/>
      <c r="CS790" s="224"/>
      <c r="CT790" s="224"/>
      <c r="CU790" s="224"/>
      <c r="CV790" s="224"/>
      <c r="CW790" s="224"/>
      <c r="CX790" s="224"/>
      <c r="CY790" s="224"/>
      <c r="CZ790" s="224"/>
      <c r="DA790" s="224"/>
      <c r="DB790" s="224"/>
      <c r="DC790" s="224"/>
      <c r="DD790" s="224"/>
      <c r="DE790" s="224"/>
      <c r="DF790" s="224"/>
      <c r="DG790" s="224"/>
      <c r="DH790" s="224"/>
      <c r="DI790" s="224"/>
      <c r="DJ790" s="224"/>
      <c r="DK790" s="224"/>
      <c r="DL790" s="224"/>
      <c r="DM790" s="224"/>
      <c r="DN790" s="224"/>
      <c r="DO790" s="224"/>
      <c r="DP790" s="224"/>
      <c r="DQ790" s="224"/>
      <c r="DR790" s="224"/>
      <c r="DS790" s="224"/>
      <c r="DT790" s="224"/>
      <c r="DU790" s="224"/>
      <c r="DV790" s="224"/>
      <c r="DW790" s="224"/>
      <c r="DX790" s="224"/>
      <c r="DY790" s="224"/>
      <c r="DZ790" s="224"/>
      <c r="EA790" s="224"/>
      <c r="EB790" s="224"/>
      <c r="EC790" s="224"/>
      <c r="ED790" s="224"/>
      <c r="EE790" s="224"/>
      <c r="EF790" s="224"/>
      <c r="EG790" s="224"/>
      <c r="EH790" s="224"/>
      <c r="EI790" s="224"/>
      <c r="EJ790" s="224"/>
      <c r="EK790" s="224"/>
      <c r="EL790" s="224"/>
      <c r="EM790" s="224"/>
      <c r="EN790" s="224"/>
      <c r="EO790" s="224"/>
      <c r="EP790" s="224"/>
      <c r="EQ790" s="224"/>
      <c r="ER790" s="224"/>
      <c r="ES790" s="224"/>
      <c r="ET790" s="224"/>
      <c r="EU790" s="224"/>
      <c r="EV790" s="224"/>
      <c r="EW790" s="224"/>
      <c r="EX790" s="224"/>
      <c r="EY790" s="224"/>
      <c r="EZ790" s="224"/>
      <c r="FA790" s="224"/>
      <c r="FB790" s="224"/>
      <c r="FC790" s="224"/>
      <c r="FD790" s="224"/>
      <c r="FE790" s="224"/>
      <c r="FF790" s="224"/>
      <c r="FG790" s="224"/>
      <c r="FH790" s="224"/>
      <c r="FI790" s="224"/>
      <c r="FJ790" s="224"/>
      <c r="FK790" s="224"/>
      <c r="FL790" s="224"/>
      <c r="FM790" s="224"/>
      <c r="FN790" s="224"/>
      <c r="FO790" s="224"/>
      <c r="FP790" s="224"/>
      <c r="FQ790" s="224"/>
      <c r="FR790" s="224"/>
      <c r="FS790" s="224"/>
      <c r="FT790" s="224"/>
      <c r="FU790" s="224"/>
      <c r="FV790" s="224"/>
      <c r="FW790" s="224"/>
      <c r="FX790" s="224"/>
      <c r="FY790" s="224"/>
      <c r="FZ790" s="224"/>
      <c r="GA790" s="224"/>
      <c r="GB790" s="224"/>
      <c r="GC790" s="224"/>
      <c r="GD790" s="224"/>
      <c r="GE790" s="224"/>
      <c r="GF790" s="224"/>
      <c r="GG790" s="224"/>
      <c r="GH790" s="224"/>
      <c r="GI790" s="224"/>
      <c r="GJ790" s="224"/>
      <c r="GK790" s="224"/>
      <c r="GL790" s="224"/>
      <c r="GM790" s="224"/>
      <c r="GN790" s="224"/>
      <c r="GO790" s="224"/>
      <c r="GP790" s="224"/>
      <c r="GQ790" s="224"/>
      <c r="GR790" s="224"/>
      <c r="GS790" s="224"/>
      <c r="GT790" s="224"/>
      <c r="GU790" s="224"/>
      <c r="GV790" s="224"/>
      <c r="GW790" s="224"/>
      <c r="GX790" s="224"/>
      <c r="GY790" s="224"/>
      <c r="GZ790" s="224"/>
      <c r="HA790" s="224"/>
      <c r="HB790" s="224"/>
      <c r="HC790" s="224"/>
      <c r="HD790" s="224"/>
      <c r="HE790" s="224"/>
      <c r="HF790" s="224"/>
      <c r="HG790" s="224"/>
      <c r="HH790" s="224"/>
      <c r="HI790" s="224"/>
      <c r="HJ790" s="224"/>
      <c r="HK790" s="224"/>
      <c r="HL790" s="224"/>
      <c r="HM790" s="224"/>
      <c r="HN790" s="224"/>
      <c r="HO790" s="224"/>
      <c r="HP790" s="224"/>
      <c r="HQ790" s="224"/>
      <c r="HR790" s="224"/>
      <c r="HS790" s="224"/>
      <c r="HT790" s="224"/>
      <c r="HU790" s="224"/>
      <c r="HV790" s="224"/>
      <c r="HW790" s="224"/>
      <c r="HX790" s="224"/>
      <c r="HY790" s="224"/>
      <c r="HZ790" s="224"/>
      <c r="IA790" s="224"/>
      <c r="IB790" s="224"/>
      <c r="IC790" s="224"/>
      <c r="ID790" s="224"/>
      <c r="IE790" s="224"/>
      <c r="IF790" s="224"/>
      <c r="IG790" s="224"/>
      <c r="IH790" s="224"/>
      <c r="II790" s="224"/>
      <c r="IJ790" s="224"/>
      <c r="IK790" s="224"/>
      <c r="IL790" s="224"/>
      <c r="IM790" s="224"/>
      <c r="IN790" s="224"/>
      <c r="IO790" s="224"/>
      <c r="IP790" s="224"/>
      <c r="IQ790" s="224"/>
      <c r="IR790" s="224"/>
      <c r="IS790" s="224"/>
      <c r="IT790" s="224"/>
      <c r="IU790" s="224"/>
      <c r="IV790" s="224"/>
      <c r="IW790" s="224"/>
    </row>
    <row r="791" spans="1:257" s="258" customFormat="1" ht="39" hidden="1" customHeight="1" x14ac:dyDescent="0.25">
      <c r="A791" s="224"/>
      <c r="B791" s="224"/>
      <c r="C791" s="224"/>
      <c r="D791" s="209"/>
      <c r="E791" s="57"/>
      <c r="F791" s="57"/>
      <c r="G791" s="210"/>
      <c r="H791" s="210"/>
      <c r="I791" s="210"/>
      <c r="J791" s="224"/>
      <c r="K791" s="251">
        <f>+K787-K788</f>
        <v>0.510009765625</v>
      </c>
      <c r="L791" s="251"/>
      <c r="M791" s="251"/>
      <c r="N791" s="251"/>
      <c r="O791" s="251"/>
      <c r="P791" s="251"/>
      <c r="Q791" s="251"/>
      <c r="R791" s="251"/>
      <c r="S791" s="251"/>
      <c r="T791" s="251">
        <f>+T787-T788</f>
        <v>0</v>
      </c>
      <c r="U791" s="251"/>
      <c r="V791" s="251"/>
      <c r="W791" s="251"/>
      <c r="X791" s="251"/>
      <c r="Y791" s="251"/>
      <c r="Z791" s="251"/>
      <c r="AA791" s="251"/>
      <c r="AB791" s="251"/>
      <c r="AC791" s="211"/>
      <c r="AD791" s="252"/>
      <c r="AE791" s="252"/>
      <c r="AF791" s="253"/>
      <c r="AG791" s="253"/>
      <c r="AH791" s="254"/>
      <c r="AI791" s="254"/>
      <c r="AJ791" s="255"/>
      <c r="AK791" s="255"/>
      <c r="AL791" s="126"/>
      <c r="AM791" s="224"/>
      <c r="AN791" s="224"/>
      <c r="AO791" s="224"/>
      <c r="AP791" s="224"/>
      <c r="AQ791" s="224"/>
      <c r="AR791" s="224"/>
      <c r="AS791" s="224"/>
      <c r="AT791" s="224"/>
      <c r="AU791" s="224"/>
      <c r="AV791" s="224"/>
      <c r="AW791" s="224"/>
      <c r="AX791" s="224"/>
      <c r="AY791" s="224"/>
      <c r="AZ791" s="224"/>
      <c r="BA791" s="224"/>
      <c r="BB791" s="224"/>
      <c r="BC791" s="224"/>
      <c r="BD791" s="224"/>
      <c r="BE791" s="224"/>
      <c r="BF791" s="224"/>
      <c r="BG791" s="224"/>
      <c r="BH791" s="224"/>
      <c r="BI791" s="224"/>
      <c r="BJ791" s="224"/>
      <c r="BK791" s="224"/>
      <c r="BL791" s="224"/>
      <c r="BM791" s="224"/>
      <c r="BN791" s="224"/>
      <c r="BO791" s="224"/>
      <c r="BP791" s="224"/>
      <c r="BQ791" s="224"/>
      <c r="BR791" s="224"/>
      <c r="BS791" s="224"/>
      <c r="BT791" s="224"/>
      <c r="BU791" s="224"/>
      <c r="BV791" s="224"/>
      <c r="BW791" s="224"/>
      <c r="BX791" s="224"/>
      <c r="BY791" s="224"/>
      <c r="BZ791" s="224"/>
      <c r="CA791" s="224"/>
      <c r="CB791" s="224"/>
      <c r="CC791" s="224"/>
      <c r="CD791" s="224"/>
      <c r="CE791" s="224"/>
      <c r="CF791" s="224"/>
      <c r="CG791" s="224"/>
      <c r="CH791" s="224"/>
      <c r="CI791" s="224"/>
      <c r="CJ791" s="224"/>
      <c r="CK791" s="224"/>
      <c r="CL791" s="224"/>
      <c r="CM791" s="224"/>
      <c r="CN791" s="224"/>
      <c r="CO791" s="224"/>
      <c r="CP791" s="224"/>
      <c r="CQ791" s="224"/>
      <c r="CR791" s="224"/>
      <c r="CS791" s="224"/>
      <c r="CT791" s="224"/>
      <c r="CU791" s="224"/>
      <c r="CV791" s="224"/>
      <c r="CW791" s="224"/>
      <c r="CX791" s="224"/>
      <c r="CY791" s="224"/>
      <c r="CZ791" s="224"/>
      <c r="DA791" s="224"/>
      <c r="DB791" s="224"/>
      <c r="DC791" s="224"/>
      <c r="DD791" s="224"/>
      <c r="DE791" s="224"/>
      <c r="DF791" s="224"/>
      <c r="DG791" s="224"/>
      <c r="DH791" s="224"/>
      <c r="DI791" s="224"/>
      <c r="DJ791" s="224"/>
      <c r="DK791" s="224"/>
      <c r="DL791" s="224"/>
      <c r="DM791" s="224"/>
      <c r="DN791" s="224"/>
      <c r="DO791" s="224"/>
      <c r="DP791" s="224"/>
      <c r="DQ791" s="224"/>
      <c r="DR791" s="224"/>
      <c r="DS791" s="224"/>
      <c r="DT791" s="224"/>
      <c r="DU791" s="224"/>
      <c r="DV791" s="224"/>
      <c r="DW791" s="224"/>
      <c r="DX791" s="224"/>
      <c r="DY791" s="224"/>
      <c r="DZ791" s="224"/>
      <c r="EA791" s="224"/>
      <c r="EB791" s="224"/>
      <c r="EC791" s="224"/>
      <c r="ED791" s="224"/>
      <c r="EE791" s="224"/>
      <c r="EF791" s="224"/>
      <c r="EG791" s="224"/>
      <c r="EH791" s="224"/>
      <c r="EI791" s="224"/>
      <c r="EJ791" s="224"/>
      <c r="EK791" s="224"/>
      <c r="EL791" s="224"/>
      <c r="EM791" s="224"/>
      <c r="EN791" s="224"/>
      <c r="EO791" s="224"/>
      <c r="EP791" s="224"/>
      <c r="EQ791" s="224"/>
      <c r="ER791" s="224"/>
      <c r="ES791" s="224"/>
      <c r="ET791" s="224"/>
      <c r="EU791" s="224"/>
      <c r="EV791" s="224"/>
      <c r="EW791" s="224"/>
      <c r="EX791" s="224"/>
      <c r="EY791" s="224"/>
      <c r="EZ791" s="224"/>
      <c r="FA791" s="224"/>
      <c r="FB791" s="224"/>
      <c r="FC791" s="224"/>
      <c r="FD791" s="224"/>
      <c r="FE791" s="224"/>
      <c r="FF791" s="224"/>
      <c r="FG791" s="224"/>
      <c r="FH791" s="224"/>
      <c r="FI791" s="224"/>
      <c r="FJ791" s="224"/>
      <c r="FK791" s="224"/>
      <c r="FL791" s="224"/>
      <c r="FM791" s="224"/>
      <c r="FN791" s="224"/>
      <c r="FO791" s="224"/>
      <c r="FP791" s="224"/>
      <c r="FQ791" s="224"/>
      <c r="FR791" s="224"/>
      <c r="FS791" s="224"/>
      <c r="FT791" s="224"/>
      <c r="FU791" s="224"/>
      <c r="FV791" s="224"/>
      <c r="FW791" s="224"/>
      <c r="FX791" s="224"/>
      <c r="FY791" s="224"/>
      <c r="FZ791" s="224"/>
      <c r="GA791" s="224"/>
      <c r="GB791" s="224"/>
      <c r="GC791" s="224"/>
      <c r="GD791" s="224"/>
      <c r="GE791" s="224"/>
      <c r="GF791" s="224"/>
      <c r="GG791" s="224"/>
      <c r="GH791" s="224"/>
      <c r="GI791" s="224"/>
      <c r="GJ791" s="224"/>
      <c r="GK791" s="224"/>
      <c r="GL791" s="224"/>
      <c r="GM791" s="224"/>
      <c r="GN791" s="224"/>
      <c r="GO791" s="224"/>
      <c r="GP791" s="224"/>
      <c r="GQ791" s="224"/>
      <c r="GR791" s="224"/>
      <c r="GS791" s="224"/>
      <c r="GT791" s="224"/>
      <c r="GU791" s="224"/>
      <c r="GV791" s="224"/>
      <c r="GW791" s="224"/>
      <c r="GX791" s="224"/>
      <c r="GY791" s="224"/>
      <c r="GZ791" s="224"/>
      <c r="HA791" s="224"/>
      <c r="HB791" s="224"/>
      <c r="HC791" s="224"/>
      <c r="HD791" s="224"/>
      <c r="HE791" s="224"/>
      <c r="HF791" s="224"/>
      <c r="HG791" s="224"/>
      <c r="HH791" s="224"/>
      <c r="HI791" s="224"/>
      <c r="HJ791" s="224"/>
      <c r="HK791" s="224"/>
      <c r="HL791" s="224"/>
      <c r="HM791" s="224"/>
      <c r="HN791" s="224"/>
      <c r="HO791" s="224"/>
      <c r="HP791" s="224"/>
      <c r="HQ791" s="224"/>
      <c r="HR791" s="224"/>
      <c r="HS791" s="224"/>
      <c r="HT791" s="224"/>
      <c r="HU791" s="224"/>
      <c r="HV791" s="224"/>
      <c r="HW791" s="224"/>
      <c r="HX791" s="224"/>
      <c r="HY791" s="224"/>
      <c r="HZ791" s="224"/>
      <c r="IA791" s="224"/>
      <c r="IB791" s="224"/>
      <c r="IC791" s="224"/>
      <c r="ID791" s="224"/>
      <c r="IE791" s="224"/>
      <c r="IF791" s="224"/>
      <c r="IG791" s="224"/>
      <c r="IH791" s="224"/>
      <c r="II791" s="224"/>
      <c r="IJ791" s="224"/>
      <c r="IK791" s="224"/>
      <c r="IL791" s="224"/>
      <c r="IM791" s="224"/>
      <c r="IN791" s="224"/>
      <c r="IO791" s="224"/>
      <c r="IP791" s="224"/>
      <c r="IQ791" s="224"/>
      <c r="IR791" s="224"/>
      <c r="IS791" s="224"/>
      <c r="IT791" s="224"/>
      <c r="IU791" s="224"/>
      <c r="IV791" s="224"/>
      <c r="IW791" s="224"/>
    </row>
    <row r="792" spans="1:257" s="258" customFormat="1" ht="39" hidden="1" customHeight="1" x14ac:dyDescent="0.25">
      <c r="A792" s="224"/>
      <c r="B792" s="224"/>
      <c r="C792" s="224"/>
      <c r="D792" s="209"/>
      <c r="E792" s="57"/>
      <c r="F792" s="57"/>
      <c r="G792" s="210"/>
      <c r="H792" s="210"/>
      <c r="I792" s="210"/>
      <c r="J792" s="224"/>
      <c r="K792" s="251"/>
      <c r="L792" s="251"/>
      <c r="M792" s="251"/>
      <c r="N792" s="251"/>
      <c r="O792" s="251"/>
      <c r="P792" s="251"/>
      <c r="Q792" s="251"/>
      <c r="R792" s="251"/>
      <c r="S792" s="251"/>
      <c r="T792" s="251"/>
      <c r="U792" s="251"/>
      <c r="V792" s="251"/>
      <c r="W792" s="251"/>
      <c r="X792" s="251"/>
      <c r="Y792" s="251"/>
      <c r="Z792" s="251"/>
      <c r="AA792" s="251"/>
      <c r="AB792" s="251"/>
      <c r="AC792" s="211"/>
      <c r="AD792" s="252"/>
      <c r="AE792" s="252"/>
      <c r="AF792" s="253"/>
      <c r="AG792" s="253"/>
      <c r="AH792" s="254"/>
      <c r="AI792" s="254"/>
      <c r="AJ792" s="255"/>
      <c r="AK792" s="255"/>
      <c r="AL792" s="126"/>
      <c r="AM792" s="224"/>
      <c r="AN792" s="224"/>
      <c r="AO792" s="224"/>
      <c r="AP792" s="224"/>
      <c r="AQ792" s="224"/>
      <c r="AR792" s="224"/>
      <c r="AS792" s="224"/>
      <c r="AT792" s="224"/>
      <c r="AU792" s="224"/>
      <c r="AV792" s="224"/>
      <c r="AW792" s="224"/>
      <c r="AX792" s="224"/>
      <c r="AY792" s="224"/>
      <c r="AZ792" s="224"/>
      <c r="BA792" s="224"/>
      <c r="BB792" s="224"/>
      <c r="BC792" s="224"/>
      <c r="BD792" s="224"/>
      <c r="BE792" s="224"/>
      <c r="BF792" s="224"/>
      <c r="BG792" s="224"/>
      <c r="BH792" s="224"/>
      <c r="BI792" s="224"/>
      <c r="BJ792" s="224"/>
      <c r="BK792" s="224"/>
      <c r="BL792" s="224"/>
      <c r="BM792" s="224"/>
      <c r="BN792" s="224"/>
      <c r="BO792" s="224"/>
      <c r="BP792" s="224"/>
      <c r="BQ792" s="224"/>
      <c r="BR792" s="224"/>
      <c r="BS792" s="224"/>
      <c r="BT792" s="224"/>
      <c r="BU792" s="224"/>
      <c r="BV792" s="224"/>
      <c r="BW792" s="224"/>
      <c r="BX792" s="224"/>
      <c r="BY792" s="224"/>
      <c r="BZ792" s="224"/>
      <c r="CA792" s="224"/>
      <c r="CB792" s="224"/>
      <c r="CC792" s="224"/>
      <c r="CD792" s="224"/>
      <c r="CE792" s="224"/>
      <c r="CF792" s="224"/>
      <c r="CG792" s="224"/>
      <c r="CH792" s="224"/>
      <c r="CI792" s="224"/>
      <c r="CJ792" s="224"/>
      <c r="CK792" s="224"/>
      <c r="CL792" s="224"/>
      <c r="CM792" s="224"/>
      <c r="CN792" s="224"/>
      <c r="CO792" s="224"/>
      <c r="CP792" s="224"/>
      <c r="CQ792" s="224"/>
      <c r="CR792" s="224"/>
      <c r="CS792" s="224"/>
      <c r="CT792" s="224"/>
      <c r="CU792" s="224"/>
      <c r="CV792" s="224"/>
      <c r="CW792" s="224"/>
      <c r="CX792" s="224"/>
      <c r="CY792" s="224"/>
      <c r="CZ792" s="224"/>
      <c r="DA792" s="224"/>
      <c r="DB792" s="224"/>
      <c r="DC792" s="224"/>
      <c r="DD792" s="224"/>
      <c r="DE792" s="224"/>
      <c r="DF792" s="224"/>
      <c r="DG792" s="224"/>
      <c r="DH792" s="224"/>
      <c r="DI792" s="224"/>
      <c r="DJ792" s="224"/>
      <c r="DK792" s="224"/>
      <c r="DL792" s="224"/>
      <c r="DM792" s="224"/>
      <c r="DN792" s="224"/>
      <c r="DO792" s="224"/>
      <c r="DP792" s="224"/>
      <c r="DQ792" s="224"/>
      <c r="DR792" s="224"/>
      <c r="DS792" s="224"/>
      <c r="DT792" s="224"/>
      <c r="DU792" s="224"/>
      <c r="DV792" s="224"/>
      <c r="DW792" s="224"/>
      <c r="DX792" s="224"/>
      <c r="DY792" s="224"/>
      <c r="DZ792" s="224"/>
      <c r="EA792" s="224"/>
      <c r="EB792" s="224"/>
      <c r="EC792" s="224"/>
      <c r="ED792" s="224"/>
      <c r="EE792" s="224"/>
      <c r="EF792" s="224"/>
      <c r="EG792" s="224"/>
      <c r="EH792" s="224"/>
      <c r="EI792" s="224"/>
      <c r="EJ792" s="224"/>
      <c r="EK792" s="224"/>
      <c r="EL792" s="224"/>
      <c r="EM792" s="224"/>
      <c r="EN792" s="224"/>
      <c r="EO792" s="224"/>
      <c r="EP792" s="224"/>
      <c r="EQ792" s="224"/>
      <c r="ER792" s="224"/>
      <c r="ES792" s="224"/>
      <c r="ET792" s="224"/>
      <c r="EU792" s="224"/>
      <c r="EV792" s="224"/>
      <c r="EW792" s="224"/>
      <c r="EX792" s="224"/>
      <c r="EY792" s="224"/>
      <c r="EZ792" s="224"/>
      <c r="FA792" s="224"/>
      <c r="FB792" s="224"/>
      <c r="FC792" s="224"/>
      <c r="FD792" s="224"/>
      <c r="FE792" s="224"/>
      <c r="FF792" s="224"/>
      <c r="FG792" s="224"/>
      <c r="FH792" s="224"/>
      <c r="FI792" s="224"/>
      <c r="FJ792" s="224"/>
      <c r="FK792" s="224"/>
      <c r="FL792" s="224"/>
      <c r="FM792" s="224"/>
      <c r="FN792" s="224"/>
      <c r="FO792" s="224"/>
      <c r="FP792" s="224"/>
      <c r="FQ792" s="224"/>
      <c r="FR792" s="224"/>
      <c r="FS792" s="224"/>
      <c r="FT792" s="224"/>
      <c r="FU792" s="224"/>
      <c r="FV792" s="224"/>
      <c r="FW792" s="224"/>
      <c r="FX792" s="224"/>
      <c r="FY792" s="224"/>
      <c r="FZ792" s="224"/>
      <c r="GA792" s="224"/>
      <c r="GB792" s="224"/>
      <c r="GC792" s="224"/>
      <c r="GD792" s="224"/>
      <c r="GE792" s="224"/>
      <c r="GF792" s="224"/>
      <c r="GG792" s="224"/>
      <c r="GH792" s="224"/>
      <c r="GI792" s="224"/>
      <c r="GJ792" s="224"/>
      <c r="GK792" s="224"/>
      <c r="GL792" s="224"/>
      <c r="GM792" s="224"/>
      <c r="GN792" s="224"/>
      <c r="GO792" s="224"/>
      <c r="GP792" s="224"/>
      <c r="GQ792" s="224"/>
      <c r="GR792" s="224"/>
      <c r="GS792" s="224"/>
      <c r="GT792" s="224"/>
      <c r="GU792" s="224"/>
      <c r="GV792" s="224"/>
      <c r="GW792" s="224"/>
      <c r="GX792" s="224"/>
      <c r="GY792" s="224"/>
      <c r="GZ792" s="224"/>
      <c r="HA792" s="224"/>
      <c r="HB792" s="224"/>
      <c r="HC792" s="224"/>
      <c r="HD792" s="224"/>
      <c r="HE792" s="224"/>
      <c r="HF792" s="224"/>
      <c r="HG792" s="224"/>
      <c r="HH792" s="224"/>
      <c r="HI792" s="224"/>
      <c r="HJ792" s="224"/>
      <c r="HK792" s="224"/>
      <c r="HL792" s="224"/>
      <c r="HM792" s="224"/>
      <c r="HN792" s="224"/>
      <c r="HO792" s="224"/>
      <c r="HP792" s="224"/>
      <c r="HQ792" s="224"/>
      <c r="HR792" s="224"/>
      <c r="HS792" s="224"/>
      <c r="HT792" s="224"/>
      <c r="HU792" s="224"/>
      <c r="HV792" s="224"/>
      <c r="HW792" s="224"/>
      <c r="HX792" s="224"/>
      <c r="HY792" s="224"/>
      <c r="HZ792" s="224"/>
      <c r="IA792" s="224"/>
      <c r="IB792" s="224"/>
      <c r="IC792" s="224"/>
      <c r="ID792" s="224"/>
      <c r="IE792" s="224"/>
      <c r="IF792" s="224"/>
      <c r="IG792" s="224"/>
      <c r="IH792" s="224"/>
      <c r="II792" s="224"/>
      <c r="IJ792" s="224"/>
      <c r="IK792" s="224"/>
      <c r="IL792" s="224"/>
      <c r="IM792" s="224"/>
      <c r="IN792" s="224"/>
      <c r="IO792" s="224"/>
      <c r="IP792" s="224"/>
      <c r="IQ792" s="224"/>
      <c r="IR792" s="224"/>
      <c r="IS792" s="224"/>
      <c r="IT792" s="224"/>
      <c r="IU792" s="224"/>
      <c r="IV792" s="224"/>
      <c r="IW792" s="224"/>
    </row>
    <row r="793" spans="1:257" s="258" customFormat="1" ht="39" hidden="1" customHeight="1" x14ac:dyDescent="0.25">
      <c r="A793" s="224"/>
      <c r="B793" s="224"/>
      <c r="C793" s="224"/>
      <c r="D793" s="209"/>
      <c r="E793" s="57"/>
      <c r="F793" s="57"/>
      <c r="G793" s="210"/>
      <c r="H793" s="210"/>
      <c r="I793" s="210"/>
      <c r="J793" s="224"/>
      <c r="K793" s="251"/>
      <c r="L793" s="251"/>
      <c r="M793" s="251"/>
      <c r="N793" s="251"/>
      <c r="O793" s="251"/>
      <c r="P793" s="251"/>
      <c r="Q793" s="251"/>
      <c r="R793" s="251"/>
      <c r="S793" s="251"/>
      <c r="T793" s="251"/>
      <c r="U793" s="251"/>
      <c r="V793" s="251"/>
      <c r="W793" s="251"/>
      <c r="X793" s="251"/>
      <c r="Y793" s="251"/>
      <c r="Z793" s="251"/>
      <c r="AA793" s="251"/>
      <c r="AB793" s="251"/>
      <c r="AC793" s="211"/>
      <c r="AD793" s="252"/>
      <c r="AE793" s="252"/>
      <c r="AF793" s="253"/>
      <c r="AG793" s="253"/>
      <c r="AH793" s="254"/>
      <c r="AI793" s="254"/>
      <c r="AJ793" s="255"/>
      <c r="AK793" s="255"/>
      <c r="AL793" s="126"/>
      <c r="AM793" s="224"/>
      <c r="AN793" s="224"/>
      <c r="AO793" s="224"/>
      <c r="AP793" s="224"/>
      <c r="AQ793" s="224"/>
      <c r="AR793" s="224"/>
      <c r="AS793" s="224"/>
      <c r="AT793" s="224"/>
      <c r="AU793" s="224"/>
      <c r="AV793" s="224"/>
      <c r="AW793" s="224"/>
      <c r="AX793" s="224"/>
      <c r="AY793" s="224"/>
      <c r="AZ793" s="224"/>
      <c r="BA793" s="224"/>
      <c r="BB793" s="224"/>
      <c r="BC793" s="224"/>
      <c r="BD793" s="224"/>
      <c r="BE793" s="224"/>
      <c r="BF793" s="224"/>
      <c r="BG793" s="224"/>
      <c r="BH793" s="224"/>
      <c r="BI793" s="224"/>
      <c r="BJ793" s="224"/>
      <c r="BK793" s="224"/>
      <c r="BL793" s="224"/>
      <c r="BM793" s="224"/>
      <c r="BN793" s="224"/>
      <c r="BO793" s="224"/>
      <c r="BP793" s="224"/>
      <c r="BQ793" s="224"/>
      <c r="BR793" s="224"/>
      <c r="BS793" s="224"/>
      <c r="BT793" s="224"/>
      <c r="BU793" s="224"/>
      <c r="BV793" s="224"/>
      <c r="BW793" s="224"/>
      <c r="BX793" s="224"/>
      <c r="BY793" s="224"/>
      <c r="BZ793" s="224"/>
      <c r="CA793" s="224"/>
      <c r="CB793" s="224"/>
      <c r="CC793" s="224"/>
      <c r="CD793" s="224"/>
      <c r="CE793" s="224"/>
      <c r="CF793" s="224"/>
      <c r="CG793" s="224"/>
      <c r="CH793" s="224"/>
      <c r="CI793" s="224"/>
      <c r="CJ793" s="224"/>
      <c r="CK793" s="224"/>
      <c r="CL793" s="224"/>
      <c r="CM793" s="224"/>
      <c r="CN793" s="224"/>
      <c r="CO793" s="224"/>
      <c r="CP793" s="224"/>
      <c r="CQ793" s="224"/>
      <c r="CR793" s="224"/>
      <c r="CS793" s="224"/>
      <c r="CT793" s="224"/>
      <c r="CU793" s="224"/>
      <c r="CV793" s="224"/>
      <c r="CW793" s="224"/>
      <c r="CX793" s="224"/>
      <c r="CY793" s="224"/>
      <c r="CZ793" s="224"/>
      <c r="DA793" s="224"/>
      <c r="DB793" s="224"/>
      <c r="DC793" s="224"/>
      <c r="DD793" s="224"/>
      <c r="DE793" s="224"/>
      <c r="DF793" s="224"/>
      <c r="DG793" s="224"/>
      <c r="DH793" s="224"/>
      <c r="DI793" s="224"/>
      <c r="DJ793" s="224"/>
      <c r="DK793" s="224"/>
      <c r="DL793" s="224"/>
      <c r="DM793" s="224"/>
      <c r="DN793" s="224"/>
      <c r="DO793" s="224"/>
      <c r="DP793" s="224"/>
      <c r="DQ793" s="224"/>
      <c r="DR793" s="224"/>
      <c r="DS793" s="224"/>
      <c r="DT793" s="224"/>
      <c r="DU793" s="224"/>
      <c r="DV793" s="224"/>
      <c r="DW793" s="224"/>
      <c r="DX793" s="224"/>
      <c r="DY793" s="224"/>
      <c r="DZ793" s="224"/>
      <c r="EA793" s="224"/>
      <c r="EB793" s="224"/>
      <c r="EC793" s="224"/>
      <c r="ED793" s="224"/>
      <c r="EE793" s="224"/>
      <c r="EF793" s="224"/>
      <c r="EG793" s="224"/>
      <c r="EH793" s="224"/>
      <c r="EI793" s="224"/>
      <c r="EJ793" s="224"/>
      <c r="EK793" s="224"/>
      <c r="EL793" s="224"/>
      <c r="EM793" s="224"/>
      <c r="EN793" s="224"/>
      <c r="EO793" s="224"/>
      <c r="EP793" s="224"/>
      <c r="EQ793" s="224"/>
      <c r="ER793" s="224"/>
      <c r="ES793" s="224"/>
      <c r="ET793" s="224"/>
      <c r="EU793" s="224"/>
      <c r="EV793" s="224"/>
      <c r="EW793" s="224"/>
      <c r="EX793" s="224"/>
      <c r="EY793" s="224"/>
      <c r="EZ793" s="224"/>
      <c r="FA793" s="224"/>
      <c r="FB793" s="224"/>
      <c r="FC793" s="224"/>
      <c r="FD793" s="224"/>
      <c r="FE793" s="224"/>
      <c r="FF793" s="224"/>
      <c r="FG793" s="224"/>
      <c r="FH793" s="224"/>
      <c r="FI793" s="224"/>
      <c r="FJ793" s="224"/>
      <c r="FK793" s="224"/>
      <c r="FL793" s="224"/>
      <c r="FM793" s="224"/>
      <c r="FN793" s="224"/>
      <c r="FO793" s="224"/>
      <c r="FP793" s="224"/>
      <c r="FQ793" s="224"/>
      <c r="FR793" s="224"/>
      <c r="FS793" s="224"/>
      <c r="FT793" s="224"/>
      <c r="FU793" s="224"/>
      <c r="FV793" s="224"/>
      <c r="FW793" s="224"/>
      <c r="FX793" s="224"/>
      <c r="FY793" s="224"/>
      <c r="FZ793" s="224"/>
      <c r="GA793" s="224"/>
      <c r="GB793" s="224"/>
      <c r="GC793" s="224"/>
      <c r="GD793" s="224"/>
      <c r="GE793" s="224"/>
      <c r="GF793" s="224"/>
      <c r="GG793" s="224"/>
      <c r="GH793" s="224"/>
      <c r="GI793" s="224"/>
      <c r="GJ793" s="224"/>
      <c r="GK793" s="224"/>
      <c r="GL793" s="224"/>
      <c r="GM793" s="224"/>
      <c r="GN793" s="224"/>
      <c r="GO793" s="224"/>
      <c r="GP793" s="224"/>
      <c r="GQ793" s="224"/>
      <c r="GR793" s="224"/>
      <c r="GS793" s="224"/>
      <c r="GT793" s="224"/>
      <c r="GU793" s="224"/>
      <c r="GV793" s="224"/>
      <c r="GW793" s="224"/>
      <c r="GX793" s="224"/>
      <c r="GY793" s="224"/>
      <c r="GZ793" s="224"/>
      <c r="HA793" s="224"/>
      <c r="HB793" s="224"/>
      <c r="HC793" s="224"/>
      <c r="HD793" s="224"/>
      <c r="HE793" s="224"/>
      <c r="HF793" s="224"/>
      <c r="HG793" s="224"/>
      <c r="HH793" s="224"/>
      <c r="HI793" s="224"/>
      <c r="HJ793" s="224"/>
      <c r="HK793" s="224"/>
      <c r="HL793" s="224"/>
      <c r="HM793" s="224"/>
      <c r="HN793" s="224"/>
      <c r="HO793" s="224"/>
      <c r="HP793" s="224"/>
      <c r="HQ793" s="224"/>
      <c r="HR793" s="224"/>
      <c r="HS793" s="224"/>
      <c r="HT793" s="224"/>
      <c r="HU793" s="224"/>
      <c r="HV793" s="224"/>
      <c r="HW793" s="224"/>
      <c r="HX793" s="224"/>
      <c r="HY793" s="224"/>
      <c r="HZ793" s="224"/>
      <c r="IA793" s="224"/>
      <c r="IB793" s="224"/>
      <c r="IC793" s="224"/>
      <c r="ID793" s="224"/>
      <c r="IE793" s="224"/>
      <c r="IF793" s="224"/>
      <c r="IG793" s="224"/>
      <c r="IH793" s="224"/>
      <c r="II793" s="224"/>
      <c r="IJ793" s="224"/>
      <c r="IK793" s="224"/>
      <c r="IL793" s="224"/>
      <c r="IM793" s="224"/>
      <c r="IN793" s="224"/>
      <c r="IO793" s="224"/>
      <c r="IP793" s="224"/>
      <c r="IQ793" s="224"/>
      <c r="IR793" s="224"/>
      <c r="IS793" s="224"/>
      <c r="IT793" s="224"/>
      <c r="IU793" s="224"/>
      <c r="IV793" s="224"/>
      <c r="IW793" s="224"/>
    </row>
    <row r="794" spans="1:257" s="258" customFormat="1" ht="39" hidden="1" customHeight="1" x14ac:dyDescent="0.25">
      <c r="A794" s="224"/>
      <c r="B794" s="224"/>
      <c r="C794" s="224"/>
      <c r="D794" s="209"/>
      <c r="E794" s="57"/>
      <c r="F794" s="57"/>
      <c r="G794" s="210"/>
      <c r="H794" s="210"/>
      <c r="I794" s="210"/>
      <c r="J794" s="224"/>
      <c r="K794" s="251"/>
      <c r="L794" s="251"/>
      <c r="M794" s="251"/>
      <c r="N794" s="251"/>
      <c r="O794" s="251"/>
      <c r="P794" s="251"/>
      <c r="Q794" s="251"/>
      <c r="R794" s="251"/>
      <c r="S794" s="251"/>
      <c r="T794" s="251"/>
      <c r="U794" s="251"/>
      <c r="V794" s="251"/>
      <c r="W794" s="251"/>
      <c r="X794" s="251"/>
      <c r="Y794" s="251"/>
      <c r="Z794" s="251"/>
      <c r="AA794" s="251"/>
      <c r="AB794" s="251"/>
      <c r="AC794" s="211"/>
      <c r="AD794" s="252"/>
      <c r="AE794" s="252"/>
      <c r="AF794" s="253"/>
      <c r="AG794" s="253"/>
      <c r="AH794" s="254"/>
      <c r="AI794" s="254"/>
      <c r="AJ794" s="255"/>
      <c r="AK794" s="255"/>
      <c r="AL794" s="126"/>
      <c r="AM794" s="224"/>
      <c r="AN794" s="224"/>
      <c r="AO794" s="224"/>
      <c r="AP794" s="224"/>
      <c r="AQ794" s="224"/>
      <c r="AR794" s="224"/>
      <c r="AS794" s="224"/>
      <c r="AT794" s="224"/>
      <c r="AU794" s="224"/>
      <c r="AV794" s="224"/>
      <c r="AW794" s="224"/>
      <c r="AX794" s="224"/>
      <c r="AY794" s="224"/>
      <c r="AZ794" s="224"/>
      <c r="BA794" s="224"/>
      <c r="BB794" s="224"/>
      <c r="BC794" s="224"/>
      <c r="BD794" s="224"/>
      <c r="BE794" s="224"/>
      <c r="BF794" s="224"/>
      <c r="BG794" s="224"/>
      <c r="BH794" s="224"/>
      <c r="BI794" s="224"/>
      <c r="BJ794" s="224"/>
      <c r="BK794" s="224"/>
      <c r="BL794" s="224"/>
      <c r="BM794" s="224"/>
      <c r="BN794" s="224"/>
      <c r="BO794" s="224"/>
      <c r="BP794" s="224"/>
      <c r="BQ794" s="224"/>
      <c r="BR794" s="224"/>
      <c r="BS794" s="224"/>
      <c r="BT794" s="224"/>
      <c r="BU794" s="224"/>
      <c r="BV794" s="224"/>
      <c r="BW794" s="224"/>
      <c r="BX794" s="224"/>
      <c r="BY794" s="224"/>
      <c r="BZ794" s="224"/>
      <c r="CA794" s="224"/>
      <c r="CB794" s="224"/>
      <c r="CC794" s="224"/>
      <c r="CD794" s="224"/>
      <c r="CE794" s="224"/>
      <c r="CF794" s="224"/>
      <c r="CG794" s="224"/>
      <c r="CH794" s="224"/>
      <c r="CI794" s="224"/>
      <c r="CJ794" s="224"/>
      <c r="CK794" s="224"/>
      <c r="CL794" s="224"/>
      <c r="CM794" s="224"/>
      <c r="CN794" s="224"/>
      <c r="CO794" s="224"/>
      <c r="CP794" s="224"/>
      <c r="CQ794" s="224"/>
      <c r="CR794" s="224"/>
      <c r="CS794" s="224"/>
      <c r="CT794" s="224"/>
      <c r="CU794" s="224"/>
      <c r="CV794" s="224"/>
      <c r="CW794" s="224"/>
      <c r="CX794" s="224"/>
      <c r="CY794" s="224"/>
      <c r="CZ794" s="224"/>
      <c r="DA794" s="224"/>
      <c r="DB794" s="224"/>
      <c r="DC794" s="224"/>
      <c r="DD794" s="224"/>
      <c r="DE794" s="224"/>
      <c r="DF794" s="224"/>
      <c r="DG794" s="224"/>
      <c r="DH794" s="224"/>
      <c r="DI794" s="224"/>
      <c r="DJ794" s="224"/>
      <c r="DK794" s="224"/>
      <c r="DL794" s="224"/>
      <c r="DM794" s="224"/>
      <c r="DN794" s="224"/>
      <c r="DO794" s="224"/>
      <c r="DP794" s="224"/>
      <c r="DQ794" s="224"/>
      <c r="DR794" s="224"/>
      <c r="DS794" s="224"/>
      <c r="DT794" s="224"/>
      <c r="DU794" s="224"/>
      <c r="DV794" s="224"/>
      <c r="DW794" s="224"/>
      <c r="DX794" s="224"/>
      <c r="DY794" s="224"/>
      <c r="DZ794" s="224"/>
      <c r="EA794" s="224"/>
      <c r="EB794" s="224"/>
      <c r="EC794" s="224"/>
      <c r="ED794" s="224"/>
      <c r="EE794" s="224"/>
      <c r="EF794" s="224"/>
      <c r="EG794" s="224"/>
      <c r="EH794" s="224"/>
      <c r="EI794" s="224"/>
      <c r="EJ794" s="224"/>
      <c r="EK794" s="224"/>
      <c r="EL794" s="224"/>
      <c r="EM794" s="224"/>
      <c r="EN794" s="224"/>
      <c r="EO794" s="224"/>
      <c r="EP794" s="224"/>
      <c r="EQ794" s="224"/>
      <c r="ER794" s="224"/>
      <c r="ES794" s="224"/>
      <c r="ET794" s="224"/>
      <c r="EU794" s="224"/>
      <c r="EV794" s="224"/>
      <c r="EW794" s="224"/>
      <c r="EX794" s="224"/>
      <c r="EY794" s="224"/>
      <c r="EZ794" s="224"/>
      <c r="FA794" s="224"/>
      <c r="FB794" s="224"/>
      <c r="FC794" s="224"/>
      <c r="FD794" s="224"/>
      <c r="FE794" s="224"/>
      <c r="FF794" s="224"/>
      <c r="FG794" s="224"/>
      <c r="FH794" s="224"/>
      <c r="FI794" s="224"/>
      <c r="FJ794" s="224"/>
      <c r="FK794" s="224"/>
      <c r="FL794" s="224"/>
      <c r="FM794" s="224"/>
      <c r="FN794" s="224"/>
      <c r="FO794" s="224"/>
      <c r="FP794" s="224"/>
      <c r="FQ794" s="224"/>
      <c r="FR794" s="224"/>
      <c r="FS794" s="224"/>
      <c r="FT794" s="224"/>
      <c r="FU794" s="224"/>
      <c r="FV794" s="224"/>
      <c r="FW794" s="224"/>
      <c r="FX794" s="224"/>
      <c r="FY794" s="224"/>
      <c r="FZ794" s="224"/>
      <c r="GA794" s="224"/>
      <c r="GB794" s="224"/>
      <c r="GC794" s="224"/>
      <c r="GD794" s="224"/>
      <c r="GE794" s="224"/>
      <c r="GF794" s="224"/>
      <c r="GG794" s="224"/>
      <c r="GH794" s="224"/>
      <c r="GI794" s="224"/>
      <c r="GJ794" s="224"/>
      <c r="GK794" s="224"/>
      <c r="GL794" s="224"/>
      <c r="GM794" s="224"/>
      <c r="GN794" s="224"/>
      <c r="GO794" s="224"/>
      <c r="GP794" s="224"/>
      <c r="GQ794" s="224"/>
      <c r="GR794" s="224"/>
      <c r="GS794" s="224"/>
      <c r="GT794" s="224"/>
      <c r="GU794" s="224"/>
      <c r="GV794" s="224"/>
      <c r="GW794" s="224"/>
      <c r="GX794" s="224"/>
      <c r="GY794" s="224"/>
      <c r="GZ794" s="224"/>
      <c r="HA794" s="224"/>
      <c r="HB794" s="224"/>
      <c r="HC794" s="224"/>
      <c r="HD794" s="224"/>
      <c r="HE794" s="224"/>
      <c r="HF794" s="224"/>
      <c r="HG794" s="224"/>
      <c r="HH794" s="224"/>
      <c r="HI794" s="224"/>
      <c r="HJ794" s="224"/>
      <c r="HK794" s="224"/>
      <c r="HL794" s="224"/>
      <c r="HM794" s="224"/>
      <c r="HN794" s="224"/>
      <c r="HO794" s="224"/>
      <c r="HP794" s="224"/>
      <c r="HQ794" s="224"/>
      <c r="HR794" s="224"/>
      <c r="HS794" s="224"/>
      <c r="HT794" s="224"/>
      <c r="HU794" s="224"/>
      <c r="HV794" s="224"/>
      <c r="HW794" s="224"/>
      <c r="HX794" s="224"/>
      <c r="HY794" s="224"/>
      <c r="HZ794" s="224"/>
      <c r="IA794" s="224"/>
      <c r="IB794" s="224"/>
      <c r="IC794" s="224"/>
      <c r="ID794" s="224"/>
      <c r="IE794" s="224"/>
      <c r="IF794" s="224"/>
      <c r="IG794" s="224"/>
      <c r="IH794" s="224"/>
      <c r="II794" s="224"/>
      <c r="IJ794" s="224"/>
      <c r="IK794" s="224"/>
      <c r="IL794" s="224"/>
      <c r="IM794" s="224"/>
      <c r="IN794" s="224"/>
      <c r="IO794" s="224"/>
      <c r="IP794" s="224"/>
      <c r="IQ794" s="224"/>
      <c r="IR794" s="224"/>
      <c r="IS794" s="224"/>
      <c r="IT794" s="224"/>
      <c r="IU794" s="224"/>
      <c r="IV794" s="224"/>
      <c r="IW794" s="224"/>
    </row>
    <row r="795" spans="1:257" s="258" customFormat="1" ht="39" hidden="1" customHeight="1" x14ac:dyDescent="0.25">
      <c r="A795" s="224"/>
      <c r="B795" s="224"/>
      <c r="C795" s="224"/>
      <c r="D795" s="209"/>
      <c r="E795" s="57"/>
      <c r="F795" s="57"/>
      <c r="G795" s="210"/>
      <c r="H795" s="210"/>
      <c r="I795" s="210"/>
      <c r="J795" s="224"/>
      <c r="K795" s="251"/>
      <c r="L795" s="251"/>
      <c r="M795" s="251"/>
      <c r="N795" s="251"/>
      <c r="O795" s="251"/>
      <c r="P795" s="251"/>
      <c r="Q795" s="251"/>
      <c r="R795" s="251"/>
      <c r="S795" s="251"/>
      <c r="T795" s="251"/>
      <c r="U795" s="251"/>
      <c r="V795" s="251"/>
      <c r="W795" s="251"/>
      <c r="X795" s="251"/>
      <c r="Y795" s="251"/>
      <c r="Z795" s="251"/>
      <c r="AA795" s="251"/>
      <c r="AB795" s="251"/>
      <c r="AC795" s="211"/>
      <c r="AD795" s="252"/>
      <c r="AE795" s="252"/>
      <c r="AF795" s="253"/>
      <c r="AG795" s="253"/>
      <c r="AH795" s="254"/>
      <c r="AI795" s="254"/>
      <c r="AJ795" s="255"/>
      <c r="AK795" s="255"/>
      <c r="AL795" s="126"/>
      <c r="AM795" s="224"/>
      <c r="AN795" s="224"/>
      <c r="AO795" s="224"/>
      <c r="AP795" s="224"/>
      <c r="AQ795" s="224"/>
      <c r="AR795" s="224"/>
      <c r="AS795" s="224"/>
      <c r="AT795" s="224"/>
      <c r="AU795" s="224"/>
      <c r="AV795" s="224"/>
      <c r="AW795" s="224"/>
      <c r="AX795" s="224"/>
      <c r="AY795" s="224"/>
      <c r="AZ795" s="224"/>
      <c r="BA795" s="224"/>
      <c r="BB795" s="224"/>
      <c r="BC795" s="224"/>
      <c r="BD795" s="224"/>
      <c r="BE795" s="224"/>
      <c r="BF795" s="224"/>
      <c r="BG795" s="224"/>
      <c r="BH795" s="224"/>
      <c r="BI795" s="224"/>
      <c r="BJ795" s="224"/>
      <c r="BK795" s="224"/>
      <c r="BL795" s="224"/>
      <c r="BM795" s="224"/>
      <c r="BN795" s="224"/>
      <c r="BO795" s="224"/>
      <c r="BP795" s="224"/>
      <c r="BQ795" s="224"/>
      <c r="BR795" s="224"/>
      <c r="BS795" s="224"/>
      <c r="BT795" s="224"/>
      <c r="BU795" s="224"/>
      <c r="BV795" s="224"/>
      <c r="BW795" s="224"/>
      <c r="BX795" s="224"/>
      <c r="BY795" s="224"/>
      <c r="BZ795" s="224"/>
      <c r="CA795" s="224"/>
      <c r="CB795" s="224"/>
      <c r="CC795" s="224"/>
      <c r="CD795" s="224"/>
      <c r="CE795" s="224"/>
      <c r="CF795" s="224"/>
      <c r="CG795" s="224"/>
      <c r="CH795" s="224"/>
      <c r="CI795" s="224"/>
      <c r="CJ795" s="224"/>
      <c r="CK795" s="224"/>
      <c r="CL795" s="224"/>
      <c r="CM795" s="224"/>
      <c r="CN795" s="224"/>
      <c r="CO795" s="224"/>
      <c r="CP795" s="224"/>
      <c r="CQ795" s="224"/>
      <c r="CR795" s="224"/>
      <c r="CS795" s="224"/>
      <c r="CT795" s="224"/>
      <c r="CU795" s="224"/>
      <c r="CV795" s="224"/>
      <c r="CW795" s="224"/>
      <c r="CX795" s="224"/>
      <c r="CY795" s="224"/>
      <c r="CZ795" s="224"/>
      <c r="DA795" s="224"/>
      <c r="DB795" s="224"/>
      <c r="DC795" s="224"/>
      <c r="DD795" s="224"/>
      <c r="DE795" s="224"/>
      <c r="DF795" s="224"/>
      <c r="DG795" s="224"/>
      <c r="DH795" s="224"/>
      <c r="DI795" s="224"/>
      <c r="DJ795" s="224"/>
      <c r="DK795" s="224"/>
      <c r="DL795" s="224"/>
      <c r="DM795" s="224"/>
      <c r="DN795" s="224"/>
      <c r="DO795" s="224"/>
      <c r="DP795" s="224"/>
      <c r="DQ795" s="224"/>
      <c r="DR795" s="224"/>
      <c r="DS795" s="224"/>
      <c r="DT795" s="224"/>
      <c r="DU795" s="224"/>
      <c r="DV795" s="224"/>
      <c r="DW795" s="224"/>
      <c r="DX795" s="224"/>
      <c r="DY795" s="224"/>
      <c r="DZ795" s="224"/>
      <c r="EA795" s="224"/>
      <c r="EB795" s="224"/>
      <c r="EC795" s="224"/>
      <c r="ED795" s="224"/>
      <c r="EE795" s="224"/>
      <c r="EF795" s="224"/>
      <c r="EG795" s="224"/>
      <c r="EH795" s="224"/>
      <c r="EI795" s="224"/>
      <c r="EJ795" s="224"/>
      <c r="EK795" s="224"/>
      <c r="EL795" s="224"/>
      <c r="EM795" s="224"/>
      <c r="EN795" s="224"/>
      <c r="EO795" s="224"/>
      <c r="EP795" s="224"/>
      <c r="EQ795" s="224"/>
      <c r="ER795" s="224"/>
      <c r="ES795" s="224"/>
      <c r="ET795" s="224"/>
      <c r="EU795" s="224"/>
      <c r="EV795" s="224"/>
      <c r="EW795" s="224"/>
      <c r="EX795" s="224"/>
      <c r="EY795" s="224"/>
      <c r="EZ795" s="224"/>
      <c r="FA795" s="224"/>
      <c r="FB795" s="224"/>
      <c r="FC795" s="224"/>
      <c r="FD795" s="224"/>
      <c r="FE795" s="224"/>
      <c r="FF795" s="224"/>
      <c r="FG795" s="224"/>
      <c r="FH795" s="224"/>
      <c r="FI795" s="224"/>
      <c r="FJ795" s="224"/>
      <c r="FK795" s="224"/>
      <c r="FL795" s="224"/>
      <c r="FM795" s="224"/>
      <c r="FN795" s="224"/>
      <c r="FO795" s="224"/>
      <c r="FP795" s="224"/>
      <c r="FQ795" s="224"/>
      <c r="FR795" s="224"/>
      <c r="FS795" s="224"/>
      <c r="FT795" s="224"/>
      <c r="FU795" s="224"/>
      <c r="FV795" s="224"/>
      <c r="FW795" s="224"/>
      <c r="FX795" s="224"/>
      <c r="FY795" s="224"/>
      <c r="FZ795" s="224"/>
      <c r="GA795" s="224"/>
      <c r="GB795" s="224"/>
      <c r="GC795" s="224"/>
      <c r="GD795" s="224"/>
      <c r="GE795" s="224"/>
      <c r="GF795" s="224"/>
      <c r="GG795" s="224"/>
      <c r="GH795" s="224"/>
      <c r="GI795" s="224"/>
      <c r="GJ795" s="224"/>
      <c r="GK795" s="224"/>
      <c r="GL795" s="224"/>
      <c r="GM795" s="224"/>
      <c r="GN795" s="224"/>
      <c r="GO795" s="224"/>
      <c r="GP795" s="224"/>
      <c r="GQ795" s="224"/>
      <c r="GR795" s="224"/>
      <c r="GS795" s="224"/>
      <c r="GT795" s="224"/>
      <c r="GU795" s="224"/>
      <c r="GV795" s="224"/>
      <c r="GW795" s="224"/>
      <c r="GX795" s="224"/>
      <c r="GY795" s="224"/>
      <c r="GZ795" s="224"/>
      <c r="HA795" s="224"/>
      <c r="HB795" s="224"/>
      <c r="HC795" s="224"/>
      <c r="HD795" s="224"/>
      <c r="HE795" s="224"/>
      <c r="HF795" s="224"/>
      <c r="HG795" s="224"/>
      <c r="HH795" s="224"/>
      <c r="HI795" s="224"/>
      <c r="HJ795" s="224"/>
      <c r="HK795" s="224"/>
      <c r="HL795" s="224"/>
      <c r="HM795" s="224"/>
      <c r="HN795" s="224"/>
      <c r="HO795" s="224"/>
      <c r="HP795" s="224"/>
      <c r="HQ795" s="224"/>
      <c r="HR795" s="224"/>
      <c r="HS795" s="224"/>
      <c r="HT795" s="224"/>
      <c r="HU795" s="224"/>
      <c r="HV795" s="224"/>
      <c r="HW795" s="224"/>
      <c r="HX795" s="224"/>
      <c r="HY795" s="224"/>
      <c r="HZ795" s="224"/>
      <c r="IA795" s="224"/>
      <c r="IB795" s="224"/>
      <c r="IC795" s="224"/>
      <c r="ID795" s="224"/>
      <c r="IE795" s="224"/>
      <c r="IF795" s="224"/>
      <c r="IG795" s="224"/>
      <c r="IH795" s="224"/>
      <c r="II795" s="224"/>
      <c r="IJ795" s="224"/>
      <c r="IK795" s="224"/>
      <c r="IL795" s="224"/>
      <c r="IM795" s="224"/>
      <c r="IN795" s="224"/>
      <c r="IO795" s="224"/>
      <c r="IP795" s="224"/>
      <c r="IQ795" s="224"/>
      <c r="IR795" s="224"/>
      <c r="IS795" s="224"/>
      <c r="IT795" s="224"/>
      <c r="IU795" s="224"/>
      <c r="IV795" s="224"/>
      <c r="IW795" s="224"/>
    </row>
    <row r="796" spans="1:257" s="258" customFormat="1" ht="39" hidden="1" customHeight="1" x14ac:dyDescent="0.25">
      <c r="A796" s="224"/>
      <c r="B796" s="224"/>
      <c r="C796" s="224"/>
      <c r="D796" s="209"/>
      <c r="E796" s="57"/>
      <c r="F796" s="57"/>
      <c r="G796" s="210"/>
      <c r="H796" s="210"/>
      <c r="I796" s="210"/>
      <c r="J796" s="224"/>
      <c r="K796" s="251"/>
      <c r="L796" s="251"/>
      <c r="M796" s="251"/>
      <c r="N796" s="251"/>
      <c r="O796" s="251"/>
      <c r="P796" s="251"/>
      <c r="Q796" s="251"/>
      <c r="R796" s="251"/>
      <c r="S796" s="251"/>
      <c r="T796" s="251"/>
      <c r="U796" s="251"/>
      <c r="V796" s="251"/>
      <c r="W796" s="251"/>
      <c r="X796" s="251"/>
      <c r="Y796" s="251"/>
      <c r="Z796" s="251"/>
      <c r="AA796" s="251"/>
      <c r="AB796" s="251"/>
      <c r="AC796" s="211"/>
      <c r="AD796" s="252"/>
      <c r="AE796" s="252"/>
      <c r="AF796" s="253"/>
      <c r="AG796" s="253"/>
      <c r="AH796" s="254"/>
      <c r="AI796" s="254"/>
      <c r="AJ796" s="255"/>
      <c r="AK796" s="255"/>
      <c r="AL796" s="126"/>
      <c r="AM796" s="224"/>
      <c r="AN796" s="224"/>
      <c r="AO796" s="224"/>
      <c r="AP796" s="224"/>
      <c r="AQ796" s="224"/>
      <c r="AR796" s="224"/>
      <c r="AS796" s="224"/>
      <c r="AT796" s="224"/>
      <c r="AU796" s="224"/>
      <c r="AV796" s="224"/>
      <c r="AW796" s="224"/>
      <c r="AX796" s="224"/>
      <c r="AY796" s="224"/>
      <c r="AZ796" s="224"/>
      <c r="BA796" s="224"/>
      <c r="BB796" s="224"/>
      <c r="BC796" s="224"/>
      <c r="BD796" s="224"/>
      <c r="BE796" s="224"/>
      <c r="BF796" s="224"/>
      <c r="BG796" s="224"/>
      <c r="BH796" s="224"/>
      <c r="BI796" s="224"/>
      <c r="BJ796" s="224"/>
      <c r="BK796" s="224"/>
      <c r="BL796" s="224"/>
      <c r="BM796" s="224"/>
      <c r="BN796" s="224"/>
      <c r="BO796" s="224"/>
      <c r="BP796" s="224"/>
      <c r="BQ796" s="224"/>
      <c r="BR796" s="224"/>
      <c r="BS796" s="224"/>
      <c r="BT796" s="224"/>
      <c r="BU796" s="224"/>
      <c r="BV796" s="224"/>
      <c r="BW796" s="224"/>
      <c r="BX796" s="224"/>
      <c r="BY796" s="224"/>
      <c r="BZ796" s="224"/>
      <c r="CA796" s="224"/>
      <c r="CB796" s="224"/>
      <c r="CC796" s="224"/>
      <c r="CD796" s="224"/>
      <c r="CE796" s="224"/>
      <c r="CF796" s="224"/>
      <c r="CG796" s="224"/>
      <c r="CH796" s="224"/>
      <c r="CI796" s="224"/>
      <c r="CJ796" s="224"/>
      <c r="CK796" s="224"/>
      <c r="CL796" s="224"/>
      <c r="CM796" s="224"/>
      <c r="CN796" s="224"/>
      <c r="CO796" s="224"/>
      <c r="CP796" s="224"/>
      <c r="CQ796" s="224"/>
      <c r="CR796" s="224"/>
      <c r="CS796" s="224"/>
      <c r="CT796" s="224"/>
      <c r="CU796" s="224"/>
      <c r="CV796" s="224"/>
      <c r="CW796" s="224"/>
      <c r="CX796" s="224"/>
      <c r="CY796" s="224"/>
      <c r="CZ796" s="224"/>
      <c r="DA796" s="224"/>
      <c r="DB796" s="224"/>
      <c r="DC796" s="224"/>
      <c r="DD796" s="224"/>
      <c r="DE796" s="224"/>
      <c r="DF796" s="224"/>
      <c r="DG796" s="224"/>
      <c r="DH796" s="224"/>
      <c r="DI796" s="224"/>
      <c r="DJ796" s="224"/>
      <c r="DK796" s="224"/>
      <c r="DL796" s="224"/>
      <c r="DM796" s="224"/>
      <c r="DN796" s="224"/>
      <c r="DO796" s="224"/>
      <c r="DP796" s="224"/>
      <c r="DQ796" s="224"/>
      <c r="DR796" s="224"/>
      <c r="DS796" s="224"/>
      <c r="DT796" s="224"/>
      <c r="DU796" s="224"/>
      <c r="DV796" s="224"/>
      <c r="DW796" s="224"/>
      <c r="DX796" s="224"/>
      <c r="DY796" s="224"/>
      <c r="DZ796" s="224"/>
      <c r="EA796" s="224"/>
      <c r="EB796" s="224"/>
      <c r="EC796" s="224"/>
      <c r="ED796" s="224"/>
      <c r="EE796" s="224"/>
      <c r="EF796" s="224"/>
      <c r="EG796" s="224"/>
      <c r="EH796" s="224"/>
      <c r="EI796" s="224"/>
      <c r="EJ796" s="224"/>
      <c r="EK796" s="224"/>
      <c r="EL796" s="224"/>
      <c r="EM796" s="224"/>
      <c r="EN796" s="224"/>
      <c r="EO796" s="224"/>
      <c r="EP796" s="224"/>
      <c r="EQ796" s="224"/>
      <c r="ER796" s="224"/>
      <c r="ES796" s="224"/>
      <c r="ET796" s="224"/>
      <c r="EU796" s="224"/>
      <c r="EV796" s="224"/>
      <c r="EW796" s="224"/>
      <c r="EX796" s="224"/>
      <c r="EY796" s="224"/>
      <c r="EZ796" s="224"/>
      <c r="FA796" s="224"/>
      <c r="FB796" s="224"/>
      <c r="FC796" s="224"/>
      <c r="FD796" s="224"/>
      <c r="FE796" s="224"/>
      <c r="FF796" s="224"/>
      <c r="FG796" s="224"/>
      <c r="FH796" s="224"/>
      <c r="FI796" s="224"/>
      <c r="FJ796" s="224"/>
      <c r="FK796" s="224"/>
      <c r="FL796" s="224"/>
      <c r="FM796" s="224"/>
      <c r="FN796" s="224"/>
      <c r="FO796" s="224"/>
      <c r="FP796" s="224"/>
      <c r="FQ796" s="224"/>
      <c r="FR796" s="224"/>
      <c r="FS796" s="224"/>
      <c r="FT796" s="224"/>
      <c r="FU796" s="224"/>
      <c r="FV796" s="224"/>
      <c r="FW796" s="224"/>
      <c r="FX796" s="224"/>
      <c r="FY796" s="224"/>
      <c r="FZ796" s="224"/>
      <c r="GA796" s="224"/>
      <c r="GB796" s="224"/>
      <c r="GC796" s="224"/>
      <c r="GD796" s="224"/>
      <c r="GE796" s="224"/>
      <c r="GF796" s="224"/>
      <c r="GG796" s="224"/>
      <c r="GH796" s="224"/>
      <c r="GI796" s="224"/>
      <c r="GJ796" s="224"/>
      <c r="GK796" s="224"/>
      <c r="GL796" s="224"/>
      <c r="GM796" s="224"/>
      <c r="GN796" s="224"/>
      <c r="GO796" s="224"/>
      <c r="GP796" s="224"/>
      <c r="GQ796" s="224"/>
      <c r="GR796" s="224"/>
      <c r="GS796" s="224"/>
      <c r="GT796" s="224"/>
      <c r="GU796" s="224"/>
      <c r="GV796" s="224"/>
      <c r="GW796" s="224"/>
      <c r="GX796" s="224"/>
      <c r="GY796" s="224"/>
      <c r="GZ796" s="224"/>
      <c r="HA796" s="224"/>
      <c r="HB796" s="224"/>
      <c r="HC796" s="224"/>
      <c r="HD796" s="224"/>
      <c r="HE796" s="224"/>
      <c r="HF796" s="224"/>
      <c r="HG796" s="224"/>
      <c r="HH796" s="224"/>
      <c r="HI796" s="224"/>
      <c r="HJ796" s="224"/>
      <c r="HK796" s="224"/>
      <c r="HL796" s="224"/>
      <c r="HM796" s="224"/>
      <c r="HN796" s="224"/>
      <c r="HO796" s="224"/>
      <c r="HP796" s="224"/>
      <c r="HQ796" s="224"/>
      <c r="HR796" s="224"/>
      <c r="HS796" s="224"/>
      <c r="HT796" s="224"/>
      <c r="HU796" s="224"/>
      <c r="HV796" s="224"/>
      <c r="HW796" s="224"/>
      <c r="HX796" s="224"/>
      <c r="HY796" s="224"/>
      <c r="HZ796" s="224"/>
      <c r="IA796" s="224"/>
      <c r="IB796" s="224"/>
      <c r="IC796" s="224"/>
      <c r="ID796" s="224"/>
      <c r="IE796" s="224"/>
      <c r="IF796" s="224"/>
      <c r="IG796" s="224"/>
      <c r="IH796" s="224"/>
      <c r="II796" s="224"/>
      <c r="IJ796" s="224"/>
      <c r="IK796" s="224"/>
      <c r="IL796" s="224"/>
      <c r="IM796" s="224"/>
      <c r="IN796" s="224"/>
      <c r="IO796" s="224"/>
      <c r="IP796" s="224"/>
      <c r="IQ796" s="224"/>
      <c r="IR796" s="224"/>
      <c r="IS796" s="224"/>
      <c r="IT796" s="224"/>
      <c r="IU796" s="224"/>
      <c r="IV796" s="224"/>
      <c r="IW796" s="224"/>
    </row>
    <row r="797" spans="1:257" s="258" customFormat="1" ht="39" hidden="1" customHeight="1" x14ac:dyDescent="0.25">
      <c r="A797" s="224"/>
      <c r="B797" s="224"/>
      <c r="C797" s="224"/>
      <c r="D797" s="209"/>
      <c r="E797" s="57"/>
      <c r="F797" s="57"/>
      <c r="G797" s="210"/>
      <c r="H797" s="210"/>
      <c r="I797" s="210"/>
      <c r="J797" s="224"/>
      <c r="K797" s="251"/>
      <c r="L797" s="251"/>
      <c r="M797" s="251"/>
      <c r="N797" s="251"/>
      <c r="O797" s="251"/>
      <c r="P797" s="251"/>
      <c r="Q797" s="251"/>
      <c r="R797" s="251"/>
      <c r="S797" s="251"/>
      <c r="T797" s="251"/>
      <c r="U797" s="251"/>
      <c r="V797" s="251"/>
      <c r="W797" s="251"/>
      <c r="X797" s="251"/>
      <c r="Y797" s="251"/>
      <c r="Z797" s="251"/>
      <c r="AA797" s="251"/>
      <c r="AB797" s="251"/>
      <c r="AC797" s="211"/>
      <c r="AD797" s="252"/>
      <c r="AE797" s="252"/>
      <c r="AF797" s="253"/>
      <c r="AG797" s="253"/>
      <c r="AH797" s="254"/>
      <c r="AI797" s="254"/>
      <c r="AJ797" s="255"/>
      <c r="AK797" s="255"/>
      <c r="AL797" s="126"/>
      <c r="AM797" s="224"/>
      <c r="AN797" s="224"/>
      <c r="AO797" s="224"/>
      <c r="AP797" s="224"/>
      <c r="AQ797" s="224"/>
      <c r="AR797" s="224"/>
      <c r="AS797" s="224"/>
      <c r="AT797" s="224"/>
      <c r="AU797" s="224"/>
      <c r="AV797" s="224"/>
      <c r="AW797" s="224"/>
      <c r="AX797" s="224"/>
      <c r="AY797" s="224"/>
      <c r="AZ797" s="224"/>
      <c r="BA797" s="224"/>
      <c r="BB797" s="224"/>
      <c r="BC797" s="224"/>
      <c r="BD797" s="224"/>
      <c r="BE797" s="224"/>
      <c r="BF797" s="224"/>
      <c r="BG797" s="224"/>
      <c r="BH797" s="224"/>
      <c r="BI797" s="224"/>
      <c r="BJ797" s="224"/>
      <c r="BK797" s="224"/>
      <c r="BL797" s="224"/>
      <c r="BM797" s="224"/>
      <c r="BN797" s="224"/>
      <c r="BO797" s="224"/>
      <c r="BP797" s="224"/>
      <c r="BQ797" s="224"/>
      <c r="BR797" s="224"/>
      <c r="BS797" s="224"/>
      <c r="BT797" s="224"/>
      <c r="BU797" s="224"/>
      <c r="BV797" s="224"/>
      <c r="BW797" s="224"/>
      <c r="BX797" s="224"/>
      <c r="BY797" s="224"/>
      <c r="BZ797" s="224"/>
      <c r="CA797" s="224"/>
      <c r="CB797" s="224"/>
      <c r="CC797" s="224"/>
      <c r="CD797" s="224"/>
      <c r="CE797" s="224"/>
      <c r="CF797" s="224"/>
      <c r="CG797" s="224"/>
      <c r="CH797" s="224"/>
      <c r="CI797" s="224"/>
      <c r="CJ797" s="224"/>
      <c r="CK797" s="224"/>
      <c r="CL797" s="224"/>
      <c r="CM797" s="224"/>
      <c r="CN797" s="224"/>
      <c r="CO797" s="224"/>
      <c r="CP797" s="224"/>
      <c r="CQ797" s="224"/>
      <c r="CR797" s="224"/>
      <c r="CS797" s="224"/>
      <c r="CT797" s="224"/>
      <c r="CU797" s="224"/>
      <c r="CV797" s="224"/>
      <c r="CW797" s="224"/>
      <c r="CX797" s="224"/>
      <c r="CY797" s="224"/>
      <c r="CZ797" s="224"/>
      <c r="DA797" s="224"/>
      <c r="DB797" s="224"/>
      <c r="DC797" s="224"/>
      <c r="DD797" s="224"/>
      <c r="DE797" s="224"/>
      <c r="DF797" s="224"/>
      <c r="DG797" s="224"/>
      <c r="DH797" s="224"/>
      <c r="DI797" s="224"/>
      <c r="DJ797" s="224"/>
      <c r="DK797" s="224"/>
      <c r="DL797" s="224"/>
      <c r="DM797" s="224"/>
      <c r="DN797" s="224"/>
      <c r="DO797" s="224"/>
      <c r="DP797" s="224"/>
      <c r="DQ797" s="224"/>
      <c r="DR797" s="224"/>
      <c r="DS797" s="224"/>
      <c r="DT797" s="224"/>
      <c r="DU797" s="224"/>
      <c r="DV797" s="224"/>
      <c r="DW797" s="224"/>
      <c r="DX797" s="224"/>
      <c r="DY797" s="224"/>
      <c r="DZ797" s="224"/>
      <c r="EA797" s="224"/>
      <c r="EB797" s="224"/>
      <c r="EC797" s="224"/>
      <c r="ED797" s="224"/>
      <c r="EE797" s="224"/>
      <c r="EF797" s="224"/>
      <c r="EG797" s="224"/>
      <c r="EH797" s="224"/>
      <c r="EI797" s="224"/>
      <c r="EJ797" s="224"/>
      <c r="EK797" s="224"/>
      <c r="EL797" s="224"/>
      <c r="EM797" s="224"/>
      <c r="EN797" s="224"/>
      <c r="EO797" s="224"/>
      <c r="EP797" s="224"/>
      <c r="EQ797" s="224"/>
      <c r="ER797" s="224"/>
      <c r="ES797" s="224"/>
      <c r="ET797" s="224"/>
      <c r="EU797" s="224"/>
      <c r="EV797" s="224"/>
      <c r="EW797" s="224"/>
      <c r="EX797" s="224"/>
      <c r="EY797" s="224"/>
      <c r="EZ797" s="224"/>
      <c r="FA797" s="224"/>
      <c r="FB797" s="224"/>
      <c r="FC797" s="224"/>
      <c r="FD797" s="224"/>
      <c r="FE797" s="224"/>
      <c r="FF797" s="224"/>
      <c r="FG797" s="224"/>
      <c r="FH797" s="224"/>
      <c r="FI797" s="224"/>
      <c r="FJ797" s="224"/>
      <c r="FK797" s="224"/>
      <c r="FL797" s="224"/>
      <c r="FM797" s="224"/>
      <c r="FN797" s="224"/>
      <c r="FO797" s="224"/>
      <c r="FP797" s="224"/>
      <c r="FQ797" s="224"/>
      <c r="FR797" s="224"/>
      <c r="FS797" s="224"/>
      <c r="FT797" s="224"/>
      <c r="FU797" s="224"/>
      <c r="FV797" s="224"/>
      <c r="FW797" s="224"/>
      <c r="FX797" s="224"/>
      <c r="FY797" s="224"/>
      <c r="FZ797" s="224"/>
      <c r="GA797" s="224"/>
      <c r="GB797" s="224"/>
      <c r="GC797" s="224"/>
      <c r="GD797" s="224"/>
      <c r="GE797" s="224"/>
      <c r="GF797" s="224"/>
      <c r="GG797" s="224"/>
      <c r="GH797" s="224"/>
      <c r="GI797" s="224"/>
      <c r="GJ797" s="224"/>
      <c r="GK797" s="224"/>
      <c r="GL797" s="224"/>
      <c r="GM797" s="224"/>
      <c r="GN797" s="224"/>
      <c r="GO797" s="224"/>
      <c r="GP797" s="224"/>
      <c r="GQ797" s="224"/>
      <c r="GR797" s="224"/>
      <c r="GS797" s="224"/>
      <c r="GT797" s="224"/>
      <c r="GU797" s="224"/>
      <c r="GV797" s="224"/>
      <c r="GW797" s="224"/>
      <c r="GX797" s="224"/>
      <c r="GY797" s="224"/>
      <c r="GZ797" s="224"/>
      <c r="HA797" s="224"/>
      <c r="HB797" s="224"/>
      <c r="HC797" s="224"/>
      <c r="HD797" s="224"/>
      <c r="HE797" s="224"/>
      <c r="HF797" s="224"/>
      <c r="HG797" s="224"/>
      <c r="HH797" s="224"/>
      <c r="HI797" s="224"/>
      <c r="HJ797" s="224"/>
      <c r="HK797" s="224"/>
      <c r="HL797" s="224"/>
      <c r="HM797" s="224"/>
      <c r="HN797" s="224"/>
      <c r="HO797" s="224"/>
      <c r="HP797" s="224"/>
      <c r="HQ797" s="224"/>
      <c r="HR797" s="224"/>
      <c r="HS797" s="224"/>
      <c r="HT797" s="224"/>
      <c r="HU797" s="224"/>
      <c r="HV797" s="224"/>
      <c r="HW797" s="224"/>
      <c r="HX797" s="224"/>
      <c r="HY797" s="224"/>
      <c r="HZ797" s="224"/>
      <c r="IA797" s="224"/>
      <c r="IB797" s="224"/>
      <c r="IC797" s="224"/>
      <c r="ID797" s="224"/>
      <c r="IE797" s="224"/>
      <c r="IF797" s="224"/>
      <c r="IG797" s="224"/>
      <c r="IH797" s="224"/>
      <c r="II797" s="224"/>
      <c r="IJ797" s="224"/>
      <c r="IK797" s="224"/>
      <c r="IL797" s="224"/>
      <c r="IM797" s="224"/>
      <c r="IN797" s="224"/>
      <c r="IO797" s="224"/>
      <c r="IP797" s="224"/>
      <c r="IQ797" s="224"/>
      <c r="IR797" s="224"/>
      <c r="IS797" s="224"/>
      <c r="IT797" s="224"/>
      <c r="IU797" s="224"/>
      <c r="IV797" s="224"/>
      <c r="IW797" s="224"/>
    </row>
    <row r="798" spans="1:257" s="258" customFormat="1" ht="39" hidden="1" customHeight="1" x14ac:dyDescent="0.25">
      <c r="A798" s="224"/>
      <c r="B798" s="224"/>
      <c r="C798" s="224"/>
      <c r="D798" s="209"/>
      <c r="E798" s="57"/>
      <c r="F798" s="57"/>
      <c r="G798" s="210"/>
      <c r="H798" s="210"/>
      <c r="I798" s="210"/>
      <c r="J798" s="224"/>
      <c r="K798" s="251"/>
      <c r="L798" s="251"/>
      <c r="M798" s="251"/>
      <c r="N798" s="251"/>
      <c r="O798" s="251"/>
      <c r="P798" s="251"/>
      <c r="Q798" s="251"/>
      <c r="R798" s="251"/>
      <c r="S798" s="251"/>
      <c r="T798" s="251"/>
      <c r="U798" s="251"/>
      <c r="V798" s="251"/>
      <c r="W798" s="251"/>
      <c r="X798" s="251"/>
      <c r="Y798" s="251"/>
      <c r="Z798" s="251"/>
      <c r="AA798" s="251"/>
      <c r="AB798" s="251"/>
      <c r="AC798" s="211"/>
      <c r="AD798" s="252"/>
      <c r="AE798" s="252"/>
      <c r="AF798" s="253"/>
      <c r="AG798" s="253"/>
      <c r="AH798" s="254"/>
      <c r="AI798" s="254"/>
      <c r="AJ798" s="255"/>
      <c r="AK798" s="255"/>
      <c r="AL798" s="126"/>
      <c r="AM798" s="224"/>
      <c r="AN798" s="224"/>
      <c r="AO798" s="224"/>
      <c r="AP798" s="224"/>
      <c r="AQ798" s="224"/>
      <c r="AR798" s="224"/>
      <c r="AS798" s="224"/>
      <c r="AT798" s="224"/>
      <c r="AU798" s="224"/>
      <c r="AV798" s="224"/>
      <c r="AW798" s="224"/>
      <c r="AX798" s="224"/>
      <c r="AY798" s="224"/>
      <c r="AZ798" s="224"/>
      <c r="BA798" s="224"/>
      <c r="BB798" s="224"/>
      <c r="BC798" s="224"/>
      <c r="BD798" s="224"/>
      <c r="BE798" s="224"/>
      <c r="BF798" s="224"/>
      <c r="BG798" s="224"/>
      <c r="BH798" s="224"/>
      <c r="BI798" s="224"/>
      <c r="BJ798" s="224"/>
      <c r="BK798" s="224"/>
      <c r="BL798" s="224"/>
      <c r="BM798" s="224"/>
      <c r="BN798" s="224"/>
      <c r="BO798" s="224"/>
      <c r="BP798" s="224"/>
      <c r="BQ798" s="224"/>
      <c r="BR798" s="224"/>
      <c r="BS798" s="224"/>
      <c r="BT798" s="224"/>
      <c r="BU798" s="224"/>
      <c r="BV798" s="224"/>
      <c r="BW798" s="224"/>
      <c r="BX798" s="224"/>
      <c r="BY798" s="224"/>
      <c r="BZ798" s="224"/>
      <c r="CA798" s="224"/>
      <c r="CB798" s="224"/>
      <c r="CC798" s="224"/>
      <c r="CD798" s="224"/>
      <c r="CE798" s="224"/>
      <c r="CF798" s="224"/>
      <c r="CG798" s="224"/>
      <c r="CH798" s="224"/>
      <c r="CI798" s="224"/>
      <c r="CJ798" s="224"/>
      <c r="CK798" s="224"/>
      <c r="CL798" s="224"/>
      <c r="CM798" s="224"/>
      <c r="CN798" s="224"/>
      <c r="CO798" s="224"/>
      <c r="CP798" s="224"/>
      <c r="CQ798" s="224"/>
      <c r="CR798" s="224"/>
      <c r="CS798" s="224"/>
      <c r="CT798" s="224"/>
      <c r="CU798" s="224"/>
      <c r="CV798" s="224"/>
      <c r="CW798" s="224"/>
      <c r="CX798" s="224"/>
      <c r="CY798" s="224"/>
      <c r="CZ798" s="224"/>
      <c r="DA798" s="224"/>
      <c r="DB798" s="224"/>
      <c r="DC798" s="224"/>
      <c r="DD798" s="224"/>
      <c r="DE798" s="224"/>
      <c r="DF798" s="224"/>
      <c r="DG798" s="224"/>
      <c r="DH798" s="224"/>
      <c r="DI798" s="224"/>
      <c r="DJ798" s="224"/>
      <c r="DK798" s="224"/>
      <c r="DL798" s="224"/>
      <c r="DM798" s="224"/>
      <c r="DN798" s="224"/>
      <c r="DO798" s="224"/>
      <c r="DP798" s="224"/>
      <c r="DQ798" s="224"/>
      <c r="DR798" s="224"/>
      <c r="DS798" s="224"/>
      <c r="DT798" s="224"/>
      <c r="DU798" s="224"/>
      <c r="DV798" s="224"/>
      <c r="DW798" s="224"/>
      <c r="DX798" s="224"/>
      <c r="DY798" s="224"/>
      <c r="DZ798" s="224"/>
      <c r="EA798" s="224"/>
      <c r="EB798" s="224"/>
      <c r="EC798" s="224"/>
      <c r="ED798" s="224"/>
      <c r="EE798" s="224"/>
      <c r="EF798" s="224"/>
      <c r="EG798" s="224"/>
      <c r="EH798" s="224"/>
      <c r="EI798" s="224"/>
      <c r="EJ798" s="224"/>
      <c r="EK798" s="224"/>
      <c r="EL798" s="224"/>
      <c r="EM798" s="224"/>
      <c r="EN798" s="224"/>
      <c r="EO798" s="224"/>
      <c r="EP798" s="224"/>
      <c r="EQ798" s="224"/>
      <c r="ER798" s="224"/>
      <c r="ES798" s="224"/>
      <c r="ET798" s="224"/>
      <c r="EU798" s="224"/>
      <c r="EV798" s="224"/>
      <c r="EW798" s="224"/>
      <c r="EX798" s="224"/>
      <c r="EY798" s="224"/>
      <c r="EZ798" s="224"/>
      <c r="FA798" s="224"/>
      <c r="FB798" s="224"/>
      <c r="FC798" s="224"/>
      <c r="FD798" s="224"/>
      <c r="FE798" s="224"/>
      <c r="FF798" s="224"/>
      <c r="FG798" s="224"/>
      <c r="FH798" s="224"/>
      <c r="FI798" s="224"/>
      <c r="FJ798" s="224"/>
      <c r="FK798" s="224"/>
      <c r="FL798" s="224"/>
      <c r="FM798" s="224"/>
      <c r="FN798" s="224"/>
      <c r="FO798" s="224"/>
      <c r="FP798" s="224"/>
      <c r="FQ798" s="224"/>
      <c r="FR798" s="224"/>
      <c r="FS798" s="224"/>
      <c r="FT798" s="224"/>
      <c r="FU798" s="224"/>
      <c r="FV798" s="224"/>
      <c r="FW798" s="224"/>
      <c r="FX798" s="224"/>
      <c r="FY798" s="224"/>
      <c r="FZ798" s="224"/>
      <c r="GA798" s="224"/>
      <c r="GB798" s="224"/>
      <c r="GC798" s="224"/>
      <c r="GD798" s="224"/>
      <c r="GE798" s="224"/>
      <c r="GF798" s="224"/>
      <c r="GG798" s="224"/>
      <c r="GH798" s="224"/>
      <c r="GI798" s="224"/>
      <c r="GJ798" s="224"/>
      <c r="GK798" s="224"/>
      <c r="GL798" s="224"/>
      <c r="GM798" s="224"/>
      <c r="GN798" s="224"/>
      <c r="GO798" s="224"/>
      <c r="GP798" s="224"/>
      <c r="GQ798" s="224"/>
      <c r="GR798" s="224"/>
      <c r="GS798" s="224"/>
      <c r="GT798" s="224"/>
      <c r="GU798" s="224"/>
      <c r="GV798" s="224"/>
      <c r="GW798" s="224"/>
      <c r="GX798" s="224"/>
      <c r="GY798" s="224"/>
      <c r="GZ798" s="224"/>
      <c r="HA798" s="224"/>
      <c r="HB798" s="224"/>
      <c r="HC798" s="224"/>
      <c r="HD798" s="224"/>
      <c r="HE798" s="224"/>
      <c r="HF798" s="224"/>
      <c r="HG798" s="224"/>
      <c r="HH798" s="224"/>
      <c r="HI798" s="224"/>
      <c r="HJ798" s="224"/>
      <c r="HK798" s="224"/>
      <c r="HL798" s="224"/>
      <c r="HM798" s="224"/>
      <c r="HN798" s="224"/>
      <c r="HO798" s="224"/>
      <c r="HP798" s="224"/>
      <c r="HQ798" s="224"/>
      <c r="HR798" s="224"/>
      <c r="HS798" s="224"/>
      <c r="HT798" s="224"/>
      <c r="HU798" s="224"/>
      <c r="HV798" s="224"/>
      <c r="HW798" s="224"/>
      <c r="HX798" s="224"/>
      <c r="HY798" s="224"/>
      <c r="HZ798" s="224"/>
      <c r="IA798" s="224"/>
      <c r="IB798" s="224"/>
      <c r="IC798" s="224"/>
      <c r="ID798" s="224"/>
      <c r="IE798" s="224"/>
      <c r="IF798" s="224"/>
      <c r="IG798" s="224"/>
      <c r="IH798" s="224"/>
      <c r="II798" s="224"/>
      <c r="IJ798" s="224"/>
      <c r="IK798" s="224"/>
      <c r="IL798" s="224"/>
      <c r="IM798" s="224"/>
      <c r="IN798" s="224"/>
      <c r="IO798" s="224"/>
      <c r="IP798" s="224"/>
      <c r="IQ798" s="224"/>
      <c r="IR798" s="224"/>
      <c r="IS798" s="224"/>
      <c r="IT798" s="224"/>
      <c r="IU798" s="224"/>
      <c r="IV798" s="224"/>
      <c r="IW798" s="224"/>
    </row>
    <row r="799" spans="1:257" s="258" customFormat="1" ht="39" hidden="1" customHeight="1" x14ac:dyDescent="0.25">
      <c r="A799" s="224"/>
      <c r="B799" s="224"/>
      <c r="C799" s="224"/>
      <c r="D799" s="209"/>
      <c r="E799" s="57"/>
      <c r="F799" s="57"/>
      <c r="G799" s="210"/>
      <c r="H799" s="210"/>
      <c r="I799" s="210"/>
      <c r="J799" s="224"/>
      <c r="K799" s="251"/>
      <c r="L799" s="251"/>
      <c r="M799" s="251"/>
      <c r="N799" s="251"/>
      <c r="O799" s="251"/>
      <c r="P799" s="251"/>
      <c r="Q799" s="251"/>
      <c r="R799" s="251"/>
      <c r="S799" s="251"/>
      <c r="T799" s="251"/>
      <c r="U799" s="251"/>
      <c r="V799" s="251"/>
      <c r="W799" s="251"/>
      <c r="X799" s="251"/>
      <c r="Y799" s="251"/>
      <c r="Z799" s="251"/>
      <c r="AA799" s="251"/>
      <c r="AB799" s="251"/>
      <c r="AC799" s="211"/>
      <c r="AD799" s="252"/>
      <c r="AE799" s="252"/>
      <c r="AF799" s="253"/>
      <c r="AG799" s="253"/>
      <c r="AH799" s="254"/>
      <c r="AI799" s="254"/>
      <c r="AJ799" s="255"/>
      <c r="AK799" s="255"/>
      <c r="AL799" s="126"/>
      <c r="AM799" s="224"/>
      <c r="AN799" s="224"/>
      <c r="AO799" s="224"/>
      <c r="AP799" s="224"/>
      <c r="AQ799" s="224"/>
      <c r="AR799" s="224"/>
      <c r="AS799" s="224"/>
      <c r="AT799" s="224"/>
      <c r="AU799" s="224"/>
      <c r="AV799" s="224"/>
      <c r="AW799" s="224"/>
      <c r="AX799" s="224"/>
      <c r="AY799" s="224"/>
      <c r="AZ799" s="224"/>
      <c r="BA799" s="224"/>
      <c r="BB799" s="224"/>
      <c r="BC799" s="224"/>
      <c r="BD799" s="224"/>
      <c r="BE799" s="224"/>
      <c r="BF799" s="224"/>
      <c r="BG799" s="224"/>
      <c r="BH799" s="224"/>
      <c r="BI799" s="224"/>
      <c r="BJ799" s="224"/>
      <c r="BK799" s="224"/>
      <c r="BL799" s="224"/>
      <c r="BM799" s="224"/>
      <c r="BN799" s="224"/>
      <c r="BO799" s="224"/>
      <c r="BP799" s="224"/>
      <c r="BQ799" s="224"/>
      <c r="BR799" s="224"/>
      <c r="BS799" s="224"/>
      <c r="BT799" s="224"/>
      <c r="BU799" s="224"/>
      <c r="BV799" s="224"/>
      <c r="BW799" s="224"/>
      <c r="BX799" s="224"/>
      <c r="BY799" s="224"/>
      <c r="BZ799" s="224"/>
      <c r="CA799" s="224"/>
      <c r="CB799" s="224"/>
      <c r="CC799" s="224"/>
      <c r="CD799" s="224"/>
      <c r="CE799" s="224"/>
      <c r="CF799" s="224"/>
      <c r="CG799" s="224"/>
      <c r="CH799" s="224"/>
      <c r="CI799" s="224"/>
      <c r="CJ799" s="224"/>
      <c r="CK799" s="224"/>
      <c r="CL799" s="224"/>
      <c r="CM799" s="224"/>
      <c r="CN799" s="224"/>
      <c r="CO799" s="224"/>
      <c r="CP799" s="224"/>
      <c r="CQ799" s="224"/>
      <c r="CR799" s="224"/>
      <c r="CS799" s="224"/>
      <c r="CT799" s="224"/>
      <c r="CU799" s="224"/>
      <c r="CV799" s="224"/>
      <c r="CW799" s="224"/>
      <c r="CX799" s="224"/>
      <c r="CY799" s="224"/>
      <c r="CZ799" s="224"/>
      <c r="DA799" s="224"/>
      <c r="DB799" s="224"/>
      <c r="DC799" s="224"/>
      <c r="DD799" s="224"/>
      <c r="DE799" s="224"/>
      <c r="DF799" s="224"/>
      <c r="DG799" s="224"/>
      <c r="DH799" s="224"/>
      <c r="DI799" s="224"/>
      <c r="DJ799" s="224"/>
      <c r="DK799" s="224"/>
      <c r="DL799" s="224"/>
      <c r="DM799" s="224"/>
      <c r="DN799" s="224"/>
      <c r="DO799" s="224"/>
      <c r="DP799" s="224"/>
      <c r="DQ799" s="224"/>
      <c r="DR799" s="224"/>
      <c r="DS799" s="224"/>
      <c r="DT799" s="224"/>
      <c r="DU799" s="224"/>
      <c r="DV799" s="224"/>
      <c r="DW799" s="224"/>
      <c r="DX799" s="224"/>
      <c r="DY799" s="224"/>
      <c r="DZ799" s="224"/>
      <c r="EA799" s="224"/>
      <c r="EB799" s="224"/>
      <c r="EC799" s="224"/>
      <c r="ED799" s="224"/>
      <c r="EE799" s="224"/>
      <c r="EF799" s="224"/>
      <c r="EG799" s="224"/>
      <c r="EH799" s="224"/>
      <c r="EI799" s="224"/>
      <c r="EJ799" s="224"/>
      <c r="EK799" s="224"/>
      <c r="EL799" s="224"/>
      <c r="EM799" s="224"/>
      <c r="EN799" s="224"/>
      <c r="EO799" s="224"/>
      <c r="EP799" s="224"/>
      <c r="EQ799" s="224"/>
      <c r="ER799" s="224"/>
      <c r="ES799" s="224"/>
      <c r="ET799" s="224"/>
      <c r="EU799" s="224"/>
      <c r="EV799" s="224"/>
      <c r="EW799" s="224"/>
      <c r="EX799" s="224"/>
      <c r="EY799" s="224"/>
      <c r="EZ799" s="224"/>
      <c r="FA799" s="224"/>
      <c r="FB799" s="224"/>
      <c r="FC799" s="224"/>
      <c r="FD799" s="224"/>
      <c r="FE799" s="224"/>
      <c r="FF799" s="224"/>
      <c r="FG799" s="224"/>
      <c r="FH799" s="224"/>
      <c r="FI799" s="224"/>
      <c r="FJ799" s="224"/>
      <c r="FK799" s="224"/>
      <c r="FL799" s="224"/>
      <c r="FM799" s="224"/>
      <c r="FN799" s="224"/>
      <c r="FO799" s="224"/>
      <c r="FP799" s="224"/>
      <c r="FQ799" s="224"/>
      <c r="FR799" s="224"/>
      <c r="FS799" s="224"/>
      <c r="FT799" s="224"/>
      <c r="FU799" s="224"/>
      <c r="FV799" s="224"/>
      <c r="FW799" s="224"/>
      <c r="FX799" s="224"/>
      <c r="FY799" s="224"/>
      <c r="FZ799" s="224"/>
      <c r="GA799" s="224"/>
      <c r="GB799" s="224"/>
      <c r="GC799" s="224"/>
      <c r="GD799" s="224"/>
      <c r="GE799" s="224"/>
      <c r="GF799" s="224"/>
      <c r="GG799" s="224"/>
      <c r="GH799" s="224"/>
      <c r="GI799" s="224"/>
      <c r="GJ799" s="224"/>
      <c r="GK799" s="224"/>
      <c r="GL799" s="224"/>
      <c r="GM799" s="224"/>
      <c r="GN799" s="224"/>
      <c r="GO799" s="224"/>
      <c r="GP799" s="224"/>
      <c r="GQ799" s="224"/>
      <c r="GR799" s="224"/>
      <c r="GS799" s="224"/>
      <c r="GT799" s="224"/>
      <c r="GU799" s="224"/>
      <c r="GV799" s="224"/>
      <c r="GW799" s="224"/>
      <c r="GX799" s="224"/>
      <c r="GY799" s="224"/>
      <c r="GZ799" s="224"/>
      <c r="HA799" s="224"/>
      <c r="HB799" s="224"/>
      <c r="HC799" s="224"/>
      <c r="HD799" s="224"/>
      <c r="HE799" s="224"/>
      <c r="HF799" s="224"/>
      <c r="HG799" s="224"/>
      <c r="HH799" s="224"/>
      <c r="HI799" s="224"/>
      <c r="HJ799" s="224"/>
      <c r="HK799" s="224"/>
      <c r="HL799" s="224"/>
      <c r="HM799" s="224"/>
      <c r="HN799" s="224"/>
      <c r="HO799" s="224"/>
      <c r="HP799" s="224"/>
      <c r="HQ799" s="224"/>
      <c r="HR799" s="224"/>
      <c r="HS799" s="224"/>
      <c r="HT799" s="224"/>
      <c r="HU799" s="224"/>
      <c r="HV799" s="224"/>
      <c r="HW799" s="224"/>
      <c r="HX799" s="224"/>
      <c r="HY799" s="224"/>
      <c r="HZ799" s="224"/>
      <c r="IA799" s="224"/>
      <c r="IB799" s="224"/>
      <c r="IC799" s="224"/>
      <c r="ID799" s="224"/>
      <c r="IE799" s="224"/>
      <c r="IF799" s="224"/>
      <c r="IG799" s="224"/>
      <c r="IH799" s="224"/>
      <c r="II799" s="224"/>
      <c r="IJ799" s="224"/>
      <c r="IK799" s="224"/>
      <c r="IL799" s="224"/>
      <c r="IM799" s="224"/>
      <c r="IN799" s="224"/>
      <c r="IO799" s="224"/>
      <c r="IP799" s="224"/>
      <c r="IQ799" s="224"/>
      <c r="IR799" s="224"/>
      <c r="IS799" s="224"/>
      <c r="IT799" s="224"/>
      <c r="IU799" s="224"/>
      <c r="IV799" s="224"/>
      <c r="IW799" s="224"/>
    </row>
    <row r="800" spans="1:257" s="258" customFormat="1" ht="39" hidden="1" customHeight="1" x14ac:dyDescent="0.25">
      <c r="A800" s="224"/>
      <c r="B800" s="224"/>
      <c r="C800" s="224"/>
      <c r="D800" s="209"/>
      <c r="E800" s="57"/>
      <c r="F800" s="57"/>
      <c r="G800" s="210"/>
      <c r="H800" s="210"/>
      <c r="I800" s="210"/>
      <c r="J800" s="224"/>
      <c r="K800" s="251"/>
      <c r="L800" s="251"/>
      <c r="M800" s="251"/>
      <c r="N800" s="251"/>
      <c r="O800" s="251"/>
      <c r="P800" s="251"/>
      <c r="Q800" s="251"/>
      <c r="R800" s="251"/>
      <c r="S800" s="251"/>
      <c r="T800" s="251"/>
      <c r="U800" s="251"/>
      <c r="V800" s="251"/>
      <c r="W800" s="251"/>
      <c r="X800" s="251"/>
      <c r="Y800" s="251"/>
      <c r="Z800" s="251"/>
      <c r="AA800" s="251"/>
      <c r="AB800" s="251"/>
      <c r="AC800" s="211"/>
      <c r="AD800" s="252"/>
      <c r="AE800" s="252"/>
      <c r="AF800" s="253"/>
      <c r="AG800" s="253"/>
      <c r="AH800" s="254"/>
      <c r="AI800" s="254"/>
      <c r="AJ800" s="255"/>
      <c r="AK800" s="255"/>
      <c r="AL800" s="126"/>
      <c r="AM800" s="224"/>
      <c r="AN800" s="224"/>
      <c r="AO800" s="224"/>
      <c r="AP800" s="224"/>
      <c r="AQ800" s="224"/>
      <c r="AR800" s="224"/>
      <c r="AS800" s="224"/>
      <c r="AT800" s="224"/>
      <c r="AU800" s="224"/>
      <c r="AV800" s="224"/>
      <c r="AW800" s="224"/>
      <c r="AX800" s="224"/>
      <c r="AY800" s="224"/>
      <c r="AZ800" s="224"/>
      <c r="BA800" s="224"/>
      <c r="BB800" s="224"/>
      <c r="BC800" s="224"/>
      <c r="BD800" s="224"/>
      <c r="BE800" s="224"/>
      <c r="BF800" s="224"/>
      <c r="BG800" s="224"/>
      <c r="BH800" s="224"/>
      <c r="BI800" s="224"/>
      <c r="BJ800" s="224"/>
      <c r="BK800" s="224"/>
      <c r="BL800" s="224"/>
      <c r="BM800" s="224"/>
      <c r="BN800" s="224"/>
      <c r="BO800" s="224"/>
      <c r="BP800" s="224"/>
      <c r="BQ800" s="224"/>
      <c r="BR800" s="224"/>
      <c r="BS800" s="224"/>
      <c r="BT800" s="224"/>
      <c r="BU800" s="224"/>
      <c r="BV800" s="224"/>
      <c r="BW800" s="224"/>
      <c r="BX800" s="224"/>
      <c r="BY800" s="224"/>
      <c r="BZ800" s="224"/>
      <c r="CA800" s="224"/>
      <c r="CB800" s="224"/>
      <c r="CC800" s="224"/>
      <c r="CD800" s="224"/>
      <c r="CE800" s="224"/>
      <c r="CF800" s="224"/>
      <c r="CG800" s="224"/>
      <c r="CH800" s="224"/>
      <c r="CI800" s="224"/>
      <c r="CJ800" s="224"/>
      <c r="CK800" s="224"/>
      <c r="CL800" s="224"/>
      <c r="CM800" s="224"/>
      <c r="CN800" s="224"/>
      <c r="CO800" s="224"/>
      <c r="CP800" s="224"/>
      <c r="CQ800" s="224"/>
      <c r="CR800" s="224"/>
      <c r="CS800" s="224"/>
      <c r="CT800" s="224"/>
      <c r="CU800" s="224"/>
      <c r="CV800" s="224"/>
      <c r="CW800" s="224"/>
      <c r="CX800" s="224"/>
      <c r="CY800" s="224"/>
      <c r="CZ800" s="224"/>
      <c r="DA800" s="224"/>
      <c r="DB800" s="224"/>
      <c r="DC800" s="224"/>
      <c r="DD800" s="224"/>
      <c r="DE800" s="224"/>
      <c r="DF800" s="224"/>
      <c r="DG800" s="224"/>
      <c r="DH800" s="224"/>
      <c r="DI800" s="224"/>
      <c r="DJ800" s="224"/>
      <c r="DK800" s="224"/>
      <c r="DL800" s="224"/>
      <c r="DM800" s="224"/>
      <c r="DN800" s="224"/>
      <c r="DO800" s="224"/>
      <c r="DP800" s="224"/>
      <c r="DQ800" s="224"/>
      <c r="DR800" s="224"/>
      <c r="DS800" s="224"/>
      <c r="DT800" s="224"/>
      <c r="DU800" s="224"/>
      <c r="DV800" s="224"/>
      <c r="DW800" s="224"/>
      <c r="DX800" s="224"/>
      <c r="DY800" s="224"/>
      <c r="DZ800" s="224"/>
      <c r="EA800" s="224"/>
      <c r="EB800" s="224"/>
      <c r="EC800" s="224"/>
      <c r="ED800" s="224"/>
      <c r="EE800" s="224"/>
      <c r="EF800" s="224"/>
      <c r="EG800" s="224"/>
      <c r="EH800" s="224"/>
      <c r="EI800" s="224"/>
      <c r="EJ800" s="224"/>
      <c r="EK800" s="224"/>
      <c r="EL800" s="224"/>
      <c r="EM800" s="224"/>
      <c r="EN800" s="224"/>
      <c r="EO800" s="224"/>
      <c r="EP800" s="224"/>
      <c r="EQ800" s="224"/>
      <c r="ER800" s="224"/>
      <c r="ES800" s="224"/>
      <c r="ET800" s="224"/>
      <c r="EU800" s="224"/>
      <c r="EV800" s="224"/>
      <c r="EW800" s="224"/>
      <c r="EX800" s="224"/>
      <c r="EY800" s="224"/>
      <c r="EZ800" s="224"/>
      <c r="FA800" s="224"/>
      <c r="FB800" s="224"/>
      <c r="FC800" s="224"/>
      <c r="FD800" s="224"/>
      <c r="FE800" s="224"/>
      <c r="FF800" s="224"/>
      <c r="FG800" s="224"/>
      <c r="FH800" s="224"/>
      <c r="FI800" s="224"/>
      <c r="FJ800" s="224"/>
      <c r="FK800" s="224"/>
      <c r="FL800" s="224"/>
      <c r="FM800" s="224"/>
      <c r="FN800" s="224"/>
      <c r="FO800" s="224"/>
      <c r="FP800" s="224"/>
      <c r="FQ800" s="224"/>
      <c r="FR800" s="224"/>
      <c r="FS800" s="224"/>
      <c r="FT800" s="224"/>
      <c r="FU800" s="224"/>
      <c r="FV800" s="224"/>
      <c r="FW800" s="224"/>
      <c r="FX800" s="224"/>
      <c r="FY800" s="224"/>
      <c r="FZ800" s="224"/>
      <c r="GA800" s="224"/>
      <c r="GB800" s="224"/>
      <c r="GC800" s="224"/>
      <c r="GD800" s="224"/>
      <c r="GE800" s="224"/>
      <c r="GF800" s="224"/>
      <c r="GG800" s="224"/>
      <c r="GH800" s="224"/>
      <c r="GI800" s="224"/>
      <c r="GJ800" s="224"/>
      <c r="GK800" s="224"/>
      <c r="GL800" s="224"/>
      <c r="GM800" s="224"/>
      <c r="GN800" s="224"/>
      <c r="GO800" s="224"/>
      <c r="GP800" s="224"/>
      <c r="GQ800" s="224"/>
      <c r="GR800" s="224"/>
      <c r="GS800" s="224"/>
      <c r="GT800" s="224"/>
      <c r="GU800" s="224"/>
      <c r="GV800" s="224"/>
      <c r="GW800" s="224"/>
      <c r="GX800" s="224"/>
      <c r="GY800" s="224"/>
      <c r="GZ800" s="224"/>
      <c r="HA800" s="224"/>
      <c r="HB800" s="224"/>
      <c r="HC800" s="224"/>
      <c r="HD800" s="224"/>
      <c r="HE800" s="224"/>
      <c r="HF800" s="224"/>
      <c r="HG800" s="224"/>
      <c r="HH800" s="224"/>
      <c r="HI800" s="224"/>
      <c r="HJ800" s="224"/>
      <c r="HK800" s="224"/>
      <c r="HL800" s="224"/>
      <c r="HM800" s="224"/>
      <c r="HN800" s="224"/>
      <c r="HO800" s="224"/>
      <c r="HP800" s="224"/>
      <c r="HQ800" s="224"/>
      <c r="HR800" s="224"/>
      <c r="HS800" s="224"/>
      <c r="HT800" s="224"/>
      <c r="HU800" s="224"/>
      <c r="HV800" s="224"/>
      <c r="HW800" s="224"/>
      <c r="HX800" s="224"/>
      <c r="HY800" s="224"/>
      <c r="HZ800" s="224"/>
      <c r="IA800" s="224"/>
      <c r="IB800" s="224"/>
      <c r="IC800" s="224"/>
      <c r="ID800" s="224"/>
      <c r="IE800" s="224"/>
      <c r="IF800" s="224"/>
      <c r="IG800" s="224"/>
      <c r="IH800" s="224"/>
      <c r="II800" s="224"/>
      <c r="IJ800" s="224"/>
      <c r="IK800" s="224"/>
      <c r="IL800" s="224"/>
      <c r="IM800" s="224"/>
      <c r="IN800" s="224"/>
      <c r="IO800" s="224"/>
      <c r="IP800" s="224"/>
      <c r="IQ800" s="224"/>
      <c r="IR800" s="224"/>
      <c r="IS800" s="224"/>
      <c r="IT800" s="224"/>
      <c r="IU800" s="224"/>
      <c r="IV800" s="224"/>
      <c r="IW800" s="224"/>
    </row>
    <row r="801" spans="1:257" s="258" customFormat="1" ht="39" hidden="1" customHeight="1" x14ac:dyDescent="0.25">
      <c r="A801" s="224"/>
      <c r="B801" s="224"/>
      <c r="C801" s="224"/>
      <c r="D801" s="209"/>
      <c r="E801" s="57"/>
      <c r="F801" s="57"/>
      <c r="G801" s="210"/>
      <c r="H801" s="210"/>
      <c r="I801" s="210"/>
      <c r="J801" s="224"/>
      <c r="K801" s="251"/>
      <c r="L801" s="251"/>
      <c r="M801" s="251"/>
      <c r="N801" s="251"/>
      <c r="O801" s="251"/>
      <c r="P801" s="251"/>
      <c r="Q801" s="251"/>
      <c r="R801" s="251"/>
      <c r="S801" s="251"/>
      <c r="T801" s="251"/>
      <c r="U801" s="251"/>
      <c r="V801" s="251"/>
      <c r="W801" s="251"/>
      <c r="X801" s="251"/>
      <c r="Y801" s="251"/>
      <c r="Z801" s="251"/>
      <c r="AA801" s="251"/>
      <c r="AB801" s="251"/>
      <c r="AC801" s="211"/>
      <c r="AD801" s="252"/>
      <c r="AE801" s="252"/>
      <c r="AF801" s="253"/>
      <c r="AG801" s="253"/>
      <c r="AH801" s="254"/>
      <c r="AI801" s="254"/>
      <c r="AJ801" s="255"/>
      <c r="AK801" s="255"/>
      <c r="AL801" s="126"/>
      <c r="AM801" s="224"/>
      <c r="AN801" s="224"/>
      <c r="AO801" s="224"/>
      <c r="AP801" s="224"/>
      <c r="AQ801" s="224"/>
      <c r="AR801" s="224"/>
      <c r="AS801" s="224"/>
      <c r="AT801" s="224"/>
      <c r="AU801" s="224"/>
      <c r="AV801" s="224"/>
      <c r="AW801" s="224"/>
      <c r="AX801" s="224"/>
      <c r="AY801" s="224"/>
      <c r="AZ801" s="224"/>
      <c r="BA801" s="224"/>
      <c r="BB801" s="224"/>
      <c r="BC801" s="224"/>
      <c r="BD801" s="224"/>
      <c r="BE801" s="224"/>
      <c r="BF801" s="224"/>
      <c r="BG801" s="224"/>
      <c r="BH801" s="224"/>
      <c r="BI801" s="224"/>
      <c r="BJ801" s="224"/>
      <c r="BK801" s="224"/>
      <c r="BL801" s="224"/>
      <c r="BM801" s="224"/>
      <c r="BN801" s="224"/>
      <c r="BO801" s="224"/>
      <c r="BP801" s="224"/>
      <c r="BQ801" s="224"/>
      <c r="BR801" s="224"/>
      <c r="BS801" s="224"/>
      <c r="BT801" s="224"/>
      <c r="BU801" s="224"/>
      <c r="BV801" s="224"/>
      <c r="BW801" s="224"/>
      <c r="BX801" s="224"/>
      <c r="BY801" s="224"/>
      <c r="BZ801" s="224"/>
      <c r="CA801" s="224"/>
      <c r="CB801" s="224"/>
      <c r="CC801" s="224"/>
      <c r="CD801" s="224"/>
      <c r="CE801" s="224"/>
      <c r="CF801" s="224"/>
      <c r="CG801" s="224"/>
      <c r="CH801" s="224"/>
      <c r="CI801" s="224"/>
      <c r="CJ801" s="224"/>
      <c r="CK801" s="224"/>
      <c r="CL801" s="224"/>
      <c r="CM801" s="224"/>
      <c r="CN801" s="224"/>
      <c r="CO801" s="224"/>
      <c r="CP801" s="224"/>
      <c r="CQ801" s="224"/>
      <c r="CR801" s="224"/>
      <c r="CS801" s="224"/>
      <c r="CT801" s="224"/>
      <c r="CU801" s="224"/>
      <c r="CV801" s="224"/>
      <c r="CW801" s="224"/>
      <c r="CX801" s="224"/>
      <c r="CY801" s="224"/>
      <c r="CZ801" s="224"/>
      <c r="DA801" s="224"/>
      <c r="DB801" s="224"/>
      <c r="DC801" s="224"/>
      <c r="DD801" s="224"/>
      <c r="DE801" s="224"/>
      <c r="DF801" s="224"/>
      <c r="DG801" s="224"/>
      <c r="DH801" s="224"/>
      <c r="DI801" s="224"/>
      <c r="DJ801" s="224"/>
      <c r="DK801" s="224"/>
      <c r="DL801" s="224"/>
      <c r="DM801" s="224"/>
      <c r="DN801" s="224"/>
      <c r="DO801" s="224"/>
      <c r="DP801" s="224"/>
      <c r="DQ801" s="224"/>
      <c r="DR801" s="224"/>
      <c r="DS801" s="224"/>
      <c r="DT801" s="224"/>
      <c r="DU801" s="224"/>
      <c r="DV801" s="224"/>
      <c r="DW801" s="224"/>
      <c r="DX801" s="224"/>
      <c r="DY801" s="224"/>
      <c r="DZ801" s="224"/>
      <c r="EA801" s="224"/>
      <c r="EB801" s="224"/>
      <c r="EC801" s="224"/>
      <c r="ED801" s="224"/>
      <c r="EE801" s="224"/>
      <c r="EF801" s="224"/>
      <c r="EG801" s="224"/>
      <c r="EH801" s="224"/>
      <c r="EI801" s="224"/>
      <c r="EJ801" s="224"/>
      <c r="EK801" s="224"/>
      <c r="EL801" s="224"/>
      <c r="EM801" s="224"/>
      <c r="EN801" s="224"/>
      <c r="EO801" s="224"/>
      <c r="EP801" s="224"/>
      <c r="EQ801" s="224"/>
      <c r="ER801" s="224"/>
      <c r="ES801" s="224"/>
      <c r="ET801" s="224"/>
      <c r="EU801" s="224"/>
      <c r="EV801" s="224"/>
      <c r="EW801" s="224"/>
      <c r="EX801" s="224"/>
      <c r="EY801" s="224"/>
      <c r="EZ801" s="224"/>
      <c r="FA801" s="224"/>
      <c r="FB801" s="224"/>
      <c r="FC801" s="224"/>
      <c r="FD801" s="224"/>
      <c r="FE801" s="224"/>
      <c r="FF801" s="224"/>
      <c r="FG801" s="224"/>
      <c r="FH801" s="224"/>
      <c r="FI801" s="224"/>
      <c r="FJ801" s="224"/>
      <c r="FK801" s="224"/>
      <c r="FL801" s="224"/>
      <c r="FM801" s="224"/>
      <c r="FN801" s="224"/>
      <c r="FO801" s="224"/>
      <c r="FP801" s="224"/>
      <c r="FQ801" s="224"/>
      <c r="FR801" s="224"/>
      <c r="FS801" s="224"/>
      <c r="FT801" s="224"/>
      <c r="FU801" s="224"/>
      <c r="FV801" s="224"/>
      <c r="FW801" s="224"/>
      <c r="FX801" s="224"/>
      <c r="FY801" s="224"/>
      <c r="FZ801" s="224"/>
      <c r="GA801" s="224"/>
      <c r="GB801" s="224"/>
      <c r="GC801" s="224"/>
      <c r="GD801" s="224"/>
      <c r="GE801" s="224"/>
      <c r="GF801" s="224"/>
      <c r="GG801" s="224"/>
      <c r="GH801" s="224"/>
      <c r="GI801" s="224"/>
      <c r="GJ801" s="224"/>
      <c r="GK801" s="224"/>
      <c r="GL801" s="224"/>
      <c r="GM801" s="224"/>
      <c r="GN801" s="224"/>
      <c r="GO801" s="224"/>
      <c r="GP801" s="224"/>
      <c r="GQ801" s="224"/>
      <c r="GR801" s="224"/>
      <c r="GS801" s="224"/>
      <c r="GT801" s="224"/>
      <c r="GU801" s="224"/>
      <c r="GV801" s="224"/>
      <c r="GW801" s="224"/>
      <c r="GX801" s="224"/>
      <c r="GY801" s="224"/>
      <c r="GZ801" s="224"/>
      <c r="HA801" s="224"/>
      <c r="HB801" s="224"/>
      <c r="HC801" s="224"/>
      <c r="HD801" s="224"/>
      <c r="HE801" s="224"/>
      <c r="HF801" s="224"/>
      <c r="HG801" s="224"/>
      <c r="HH801" s="224"/>
      <c r="HI801" s="224"/>
      <c r="HJ801" s="224"/>
      <c r="HK801" s="224"/>
      <c r="HL801" s="224"/>
      <c r="HM801" s="224"/>
      <c r="HN801" s="224"/>
      <c r="HO801" s="224"/>
      <c r="HP801" s="224"/>
      <c r="HQ801" s="224"/>
      <c r="HR801" s="224"/>
      <c r="HS801" s="224"/>
      <c r="HT801" s="224"/>
      <c r="HU801" s="224"/>
      <c r="HV801" s="224"/>
      <c r="HW801" s="224"/>
      <c r="HX801" s="224"/>
      <c r="HY801" s="224"/>
      <c r="HZ801" s="224"/>
      <c r="IA801" s="224"/>
      <c r="IB801" s="224"/>
      <c r="IC801" s="224"/>
      <c r="ID801" s="224"/>
      <c r="IE801" s="224"/>
      <c r="IF801" s="224"/>
      <c r="IG801" s="224"/>
      <c r="IH801" s="224"/>
      <c r="II801" s="224"/>
      <c r="IJ801" s="224"/>
      <c r="IK801" s="224"/>
      <c r="IL801" s="224"/>
      <c r="IM801" s="224"/>
      <c r="IN801" s="224"/>
      <c r="IO801" s="224"/>
      <c r="IP801" s="224"/>
      <c r="IQ801" s="224"/>
      <c r="IR801" s="224"/>
      <c r="IS801" s="224"/>
      <c r="IT801" s="224"/>
      <c r="IU801" s="224"/>
      <c r="IV801" s="224"/>
      <c r="IW801" s="224"/>
    </row>
    <row r="802" spans="1:257" s="258" customFormat="1" ht="39" hidden="1" customHeight="1" x14ac:dyDescent="0.25">
      <c r="A802" s="224"/>
      <c r="B802" s="224"/>
      <c r="C802" s="224"/>
      <c r="D802" s="209"/>
      <c r="E802" s="57"/>
      <c r="F802" s="57"/>
      <c r="G802" s="210"/>
      <c r="H802" s="210"/>
      <c r="I802" s="210"/>
      <c r="J802" s="224"/>
      <c r="K802" s="251"/>
      <c r="L802" s="251"/>
      <c r="M802" s="251"/>
      <c r="N802" s="251"/>
      <c r="O802" s="251"/>
      <c r="P802" s="251"/>
      <c r="Q802" s="251"/>
      <c r="R802" s="251"/>
      <c r="S802" s="251"/>
      <c r="T802" s="251"/>
      <c r="U802" s="251"/>
      <c r="V802" s="251"/>
      <c r="W802" s="251"/>
      <c r="X802" s="251"/>
      <c r="Y802" s="251"/>
      <c r="Z802" s="251"/>
      <c r="AA802" s="251"/>
      <c r="AB802" s="251"/>
      <c r="AC802" s="211"/>
      <c r="AD802" s="252"/>
      <c r="AE802" s="252"/>
      <c r="AF802" s="253"/>
      <c r="AG802" s="253"/>
      <c r="AH802" s="254"/>
      <c r="AI802" s="254"/>
      <c r="AJ802" s="255"/>
      <c r="AK802" s="255"/>
      <c r="AL802" s="126"/>
      <c r="AM802" s="224"/>
      <c r="AN802" s="224"/>
      <c r="AO802" s="224"/>
      <c r="AP802" s="224"/>
      <c r="AQ802" s="224"/>
      <c r="AR802" s="224"/>
      <c r="AS802" s="224"/>
      <c r="AT802" s="224"/>
      <c r="AU802" s="224"/>
      <c r="AV802" s="224"/>
      <c r="AW802" s="224"/>
      <c r="AX802" s="224"/>
      <c r="AY802" s="224"/>
      <c r="AZ802" s="224"/>
      <c r="BA802" s="224"/>
      <c r="BB802" s="224"/>
      <c r="BC802" s="224"/>
      <c r="BD802" s="224"/>
      <c r="BE802" s="224"/>
      <c r="BF802" s="224"/>
      <c r="BG802" s="224"/>
      <c r="BH802" s="224"/>
      <c r="BI802" s="224"/>
      <c r="BJ802" s="224"/>
      <c r="BK802" s="224"/>
      <c r="BL802" s="224"/>
      <c r="BM802" s="224"/>
      <c r="BN802" s="224"/>
      <c r="BO802" s="224"/>
      <c r="BP802" s="224"/>
      <c r="BQ802" s="224"/>
      <c r="BR802" s="224"/>
      <c r="BS802" s="224"/>
      <c r="BT802" s="224"/>
      <c r="BU802" s="224"/>
      <c r="BV802" s="224"/>
      <c r="BW802" s="224"/>
      <c r="BX802" s="224"/>
      <c r="BY802" s="224"/>
      <c r="BZ802" s="224"/>
      <c r="CA802" s="224"/>
      <c r="CB802" s="224"/>
      <c r="CC802" s="224"/>
      <c r="CD802" s="224"/>
      <c r="CE802" s="224"/>
      <c r="CF802" s="224"/>
      <c r="CG802" s="224"/>
      <c r="CH802" s="224"/>
      <c r="CI802" s="224"/>
      <c r="CJ802" s="224"/>
      <c r="CK802" s="224"/>
      <c r="CL802" s="224"/>
      <c r="CM802" s="224"/>
      <c r="CN802" s="224"/>
      <c r="CO802" s="224"/>
      <c r="CP802" s="224"/>
      <c r="CQ802" s="224"/>
      <c r="CR802" s="224"/>
      <c r="CS802" s="224"/>
      <c r="CT802" s="224"/>
      <c r="CU802" s="224"/>
      <c r="CV802" s="224"/>
      <c r="CW802" s="224"/>
      <c r="CX802" s="224"/>
      <c r="CY802" s="224"/>
      <c r="CZ802" s="224"/>
      <c r="DA802" s="224"/>
      <c r="DB802" s="224"/>
      <c r="DC802" s="224"/>
      <c r="DD802" s="224"/>
      <c r="DE802" s="224"/>
      <c r="DF802" s="224"/>
      <c r="DG802" s="224"/>
      <c r="DH802" s="224"/>
      <c r="DI802" s="224"/>
      <c r="DJ802" s="224"/>
      <c r="DK802" s="224"/>
      <c r="DL802" s="224"/>
      <c r="DM802" s="224"/>
      <c r="DN802" s="224"/>
      <c r="DO802" s="224"/>
      <c r="DP802" s="224"/>
      <c r="DQ802" s="224"/>
      <c r="DR802" s="224"/>
      <c r="DS802" s="224"/>
      <c r="DT802" s="224"/>
      <c r="DU802" s="224"/>
      <c r="DV802" s="224"/>
      <c r="DW802" s="224"/>
      <c r="DX802" s="224"/>
      <c r="DY802" s="224"/>
      <c r="DZ802" s="224"/>
      <c r="EA802" s="224"/>
      <c r="EB802" s="224"/>
      <c r="EC802" s="224"/>
      <c r="ED802" s="224"/>
      <c r="EE802" s="224"/>
      <c r="EF802" s="224"/>
      <c r="EG802" s="224"/>
      <c r="EH802" s="224"/>
      <c r="EI802" s="224"/>
      <c r="EJ802" s="224"/>
      <c r="EK802" s="224"/>
      <c r="EL802" s="224"/>
      <c r="EM802" s="224"/>
      <c r="EN802" s="224"/>
      <c r="EO802" s="224"/>
      <c r="EP802" s="224"/>
      <c r="EQ802" s="224"/>
      <c r="ER802" s="224"/>
      <c r="ES802" s="224"/>
      <c r="ET802" s="224"/>
      <c r="EU802" s="224"/>
      <c r="EV802" s="224"/>
      <c r="EW802" s="224"/>
      <c r="EX802" s="224"/>
      <c r="EY802" s="224"/>
      <c r="EZ802" s="224"/>
      <c r="FA802" s="224"/>
      <c r="FB802" s="224"/>
      <c r="FC802" s="224"/>
      <c r="FD802" s="224"/>
      <c r="FE802" s="224"/>
      <c r="FF802" s="224"/>
      <c r="FG802" s="224"/>
      <c r="FH802" s="224"/>
      <c r="FI802" s="224"/>
      <c r="FJ802" s="224"/>
      <c r="FK802" s="224"/>
      <c r="FL802" s="224"/>
      <c r="FM802" s="224"/>
      <c r="FN802" s="224"/>
      <c r="FO802" s="224"/>
      <c r="FP802" s="224"/>
      <c r="FQ802" s="224"/>
      <c r="FR802" s="224"/>
      <c r="FS802" s="224"/>
      <c r="FT802" s="224"/>
      <c r="FU802" s="224"/>
      <c r="FV802" s="224"/>
      <c r="FW802" s="224"/>
      <c r="FX802" s="224"/>
      <c r="FY802" s="224"/>
      <c r="FZ802" s="224"/>
      <c r="GA802" s="224"/>
      <c r="GB802" s="224"/>
      <c r="GC802" s="224"/>
      <c r="GD802" s="224"/>
      <c r="GE802" s="224"/>
      <c r="GF802" s="224"/>
      <c r="GG802" s="224"/>
      <c r="GH802" s="224"/>
      <c r="GI802" s="224"/>
      <c r="GJ802" s="224"/>
      <c r="GK802" s="224"/>
      <c r="GL802" s="224"/>
      <c r="GM802" s="224"/>
      <c r="GN802" s="224"/>
      <c r="GO802" s="224"/>
      <c r="GP802" s="224"/>
      <c r="GQ802" s="224"/>
      <c r="GR802" s="224"/>
      <c r="GS802" s="224"/>
      <c r="GT802" s="224"/>
      <c r="GU802" s="224"/>
      <c r="GV802" s="224"/>
      <c r="GW802" s="224"/>
      <c r="GX802" s="224"/>
      <c r="GY802" s="224"/>
      <c r="GZ802" s="224"/>
      <c r="HA802" s="224"/>
      <c r="HB802" s="224"/>
      <c r="HC802" s="224"/>
      <c r="HD802" s="224"/>
      <c r="HE802" s="224"/>
      <c r="HF802" s="224"/>
      <c r="HG802" s="224"/>
      <c r="HH802" s="224"/>
      <c r="HI802" s="224"/>
      <c r="HJ802" s="224"/>
      <c r="HK802" s="224"/>
      <c r="HL802" s="224"/>
      <c r="HM802" s="224"/>
      <c r="HN802" s="224"/>
      <c r="HO802" s="224"/>
      <c r="HP802" s="224"/>
      <c r="HQ802" s="224"/>
      <c r="HR802" s="224"/>
      <c r="HS802" s="224"/>
      <c r="HT802" s="224"/>
      <c r="HU802" s="224"/>
      <c r="HV802" s="224"/>
      <c r="HW802" s="224"/>
      <c r="HX802" s="224"/>
      <c r="HY802" s="224"/>
      <c r="HZ802" s="224"/>
      <c r="IA802" s="224"/>
      <c r="IB802" s="224"/>
      <c r="IC802" s="224"/>
      <c r="ID802" s="224"/>
      <c r="IE802" s="224"/>
      <c r="IF802" s="224"/>
      <c r="IG802" s="224"/>
      <c r="IH802" s="224"/>
      <c r="II802" s="224"/>
      <c r="IJ802" s="224"/>
      <c r="IK802" s="224"/>
      <c r="IL802" s="224"/>
      <c r="IM802" s="224"/>
      <c r="IN802" s="224"/>
      <c r="IO802" s="224"/>
      <c r="IP802" s="224"/>
      <c r="IQ802" s="224"/>
      <c r="IR802" s="224"/>
      <c r="IS802" s="224"/>
      <c r="IT802" s="224"/>
      <c r="IU802" s="224"/>
      <c r="IV802" s="224"/>
      <c r="IW802" s="224"/>
    </row>
    <row r="803" spans="1:257" s="258" customFormat="1" ht="39" hidden="1" customHeight="1" x14ac:dyDescent="0.25">
      <c r="A803" s="224"/>
      <c r="B803" s="224"/>
      <c r="C803" s="224"/>
      <c r="D803" s="209"/>
      <c r="E803" s="57"/>
      <c r="F803" s="57"/>
      <c r="G803" s="210"/>
      <c r="H803" s="210"/>
      <c r="I803" s="210"/>
      <c r="J803" s="224"/>
      <c r="K803" s="251"/>
      <c r="L803" s="251"/>
      <c r="M803" s="251"/>
      <c r="N803" s="251"/>
      <c r="O803" s="251"/>
      <c r="P803" s="251"/>
      <c r="Q803" s="251"/>
      <c r="R803" s="251"/>
      <c r="S803" s="251"/>
      <c r="T803" s="251"/>
      <c r="U803" s="251"/>
      <c r="V803" s="251"/>
      <c r="W803" s="251"/>
      <c r="X803" s="251"/>
      <c r="Y803" s="251"/>
      <c r="Z803" s="251"/>
      <c r="AA803" s="251"/>
      <c r="AB803" s="251"/>
      <c r="AC803" s="211"/>
      <c r="AD803" s="252"/>
      <c r="AE803" s="252"/>
      <c r="AF803" s="253"/>
      <c r="AG803" s="253"/>
      <c r="AH803" s="254"/>
      <c r="AI803" s="254"/>
      <c r="AJ803" s="255"/>
      <c r="AK803" s="255"/>
      <c r="AL803" s="126"/>
      <c r="AM803" s="224"/>
      <c r="AN803" s="224"/>
      <c r="AO803" s="224"/>
      <c r="AP803" s="224"/>
      <c r="AQ803" s="224"/>
      <c r="AR803" s="224"/>
      <c r="AS803" s="224"/>
      <c r="AT803" s="224"/>
      <c r="AU803" s="224"/>
      <c r="AV803" s="224"/>
      <c r="AW803" s="224"/>
      <c r="AX803" s="224"/>
      <c r="AY803" s="224"/>
      <c r="AZ803" s="224"/>
      <c r="BA803" s="224"/>
      <c r="BB803" s="224"/>
      <c r="BC803" s="224"/>
      <c r="BD803" s="224"/>
      <c r="BE803" s="224"/>
      <c r="BF803" s="224"/>
      <c r="BG803" s="224"/>
      <c r="BH803" s="224"/>
      <c r="BI803" s="224"/>
      <c r="BJ803" s="224"/>
      <c r="BK803" s="224"/>
      <c r="BL803" s="224"/>
      <c r="BM803" s="224"/>
      <c r="BN803" s="224"/>
      <c r="BO803" s="224"/>
      <c r="BP803" s="224"/>
      <c r="BQ803" s="224"/>
      <c r="BR803" s="224"/>
      <c r="BS803" s="224"/>
      <c r="BT803" s="224"/>
      <c r="BU803" s="224"/>
      <c r="BV803" s="224"/>
      <c r="BW803" s="224"/>
      <c r="BX803" s="224"/>
      <c r="BY803" s="224"/>
      <c r="BZ803" s="224"/>
      <c r="CA803" s="224"/>
      <c r="CB803" s="224"/>
      <c r="CC803" s="224"/>
      <c r="CD803" s="224"/>
      <c r="CE803" s="224"/>
      <c r="CF803" s="224"/>
      <c r="CG803" s="224"/>
      <c r="CH803" s="224"/>
      <c r="CI803" s="224"/>
      <c r="CJ803" s="224"/>
      <c r="CK803" s="224"/>
      <c r="CL803" s="224"/>
      <c r="CM803" s="224"/>
      <c r="CN803" s="224"/>
      <c r="CO803" s="224"/>
      <c r="CP803" s="224"/>
      <c r="CQ803" s="224"/>
      <c r="CR803" s="224"/>
      <c r="CS803" s="224"/>
      <c r="CT803" s="224"/>
      <c r="CU803" s="224"/>
      <c r="CV803" s="224"/>
      <c r="CW803" s="224"/>
      <c r="CX803" s="224"/>
      <c r="CY803" s="224"/>
      <c r="CZ803" s="224"/>
      <c r="DA803" s="224"/>
      <c r="DB803" s="224"/>
      <c r="DC803" s="224"/>
      <c r="DD803" s="224"/>
      <c r="DE803" s="224"/>
      <c r="DF803" s="224"/>
      <c r="DG803" s="224"/>
      <c r="DH803" s="224"/>
      <c r="DI803" s="224"/>
      <c r="DJ803" s="224"/>
      <c r="DK803" s="224"/>
      <c r="DL803" s="224"/>
      <c r="DM803" s="224"/>
      <c r="DN803" s="224"/>
      <c r="DO803" s="224"/>
      <c r="DP803" s="224"/>
      <c r="DQ803" s="224"/>
      <c r="DR803" s="224"/>
      <c r="DS803" s="224"/>
      <c r="DT803" s="224"/>
      <c r="DU803" s="224"/>
      <c r="DV803" s="224"/>
      <c r="DW803" s="224"/>
      <c r="DX803" s="224"/>
      <c r="DY803" s="224"/>
      <c r="DZ803" s="224"/>
      <c r="EA803" s="224"/>
      <c r="EB803" s="224"/>
      <c r="EC803" s="224"/>
      <c r="ED803" s="224"/>
      <c r="EE803" s="224"/>
      <c r="EF803" s="224"/>
      <c r="EG803" s="224"/>
      <c r="EH803" s="224"/>
      <c r="EI803" s="224"/>
      <c r="EJ803" s="224"/>
      <c r="EK803" s="224"/>
      <c r="EL803" s="224"/>
      <c r="EM803" s="224"/>
      <c r="EN803" s="224"/>
      <c r="EO803" s="224"/>
      <c r="EP803" s="224"/>
      <c r="EQ803" s="224"/>
      <c r="ER803" s="224"/>
      <c r="ES803" s="224"/>
      <c r="ET803" s="224"/>
      <c r="EU803" s="224"/>
      <c r="EV803" s="224"/>
      <c r="EW803" s="224"/>
      <c r="EX803" s="224"/>
      <c r="EY803" s="224"/>
      <c r="EZ803" s="224"/>
      <c r="FA803" s="224"/>
      <c r="FB803" s="224"/>
      <c r="FC803" s="224"/>
      <c r="FD803" s="224"/>
      <c r="FE803" s="224"/>
      <c r="FF803" s="224"/>
      <c r="FG803" s="224"/>
      <c r="FH803" s="224"/>
      <c r="FI803" s="224"/>
      <c r="FJ803" s="224"/>
      <c r="FK803" s="224"/>
      <c r="FL803" s="224"/>
      <c r="FM803" s="224"/>
      <c r="FN803" s="224"/>
      <c r="FO803" s="224"/>
      <c r="FP803" s="224"/>
      <c r="FQ803" s="224"/>
      <c r="FR803" s="224"/>
      <c r="FS803" s="224"/>
      <c r="FT803" s="224"/>
      <c r="FU803" s="224"/>
      <c r="FV803" s="224"/>
      <c r="FW803" s="224"/>
      <c r="FX803" s="224"/>
      <c r="FY803" s="224"/>
      <c r="FZ803" s="224"/>
      <c r="GA803" s="224"/>
      <c r="GB803" s="224"/>
      <c r="GC803" s="224"/>
      <c r="GD803" s="224"/>
      <c r="GE803" s="224"/>
      <c r="GF803" s="224"/>
      <c r="GG803" s="224"/>
      <c r="GH803" s="224"/>
      <c r="GI803" s="224"/>
      <c r="GJ803" s="224"/>
      <c r="GK803" s="224"/>
      <c r="GL803" s="224"/>
      <c r="GM803" s="224"/>
      <c r="GN803" s="224"/>
      <c r="GO803" s="224"/>
      <c r="GP803" s="224"/>
      <c r="GQ803" s="224"/>
      <c r="GR803" s="224"/>
      <c r="GS803" s="224"/>
      <c r="GT803" s="224"/>
      <c r="GU803" s="224"/>
      <c r="GV803" s="224"/>
      <c r="GW803" s="224"/>
      <c r="GX803" s="224"/>
      <c r="GY803" s="224"/>
      <c r="GZ803" s="224"/>
      <c r="HA803" s="224"/>
      <c r="HB803" s="224"/>
      <c r="HC803" s="224"/>
      <c r="HD803" s="224"/>
      <c r="HE803" s="224"/>
      <c r="HF803" s="224"/>
      <c r="HG803" s="224"/>
      <c r="HH803" s="224"/>
      <c r="HI803" s="224"/>
      <c r="HJ803" s="224"/>
      <c r="HK803" s="224"/>
      <c r="HL803" s="224"/>
      <c r="HM803" s="224"/>
      <c r="HN803" s="224"/>
      <c r="HO803" s="224"/>
      <c r="HP803" s="224"/>
      <c r="HQ803" s="224"/>
      <c r="HR803" s="224"/>
      <c r="HS803" s="224"/>
      <c r="HT803" s="224"/>
      <c r="HU803" s="224"/>
      <c r="HV803" s="224"/>
      <c r="HW803" s="224"/>
      <c r="HX803" s="224"/>
      <c r="HY803" s="224"/>
      <c r="HZ803" s="224"/>
      <c r="IA803" s="224"/>
      <c r="IB803" s="224"/>
      <c r="IC803" s="224"/>
      <c r="ID803" s="224"/>
      <c r="IE803" s="224"/>
      <c r="IF803" s="224"/>
      <c r="IG803" s="224"/>
      <c r="IH803" s="224"/>
      <c r="II803" s="224"/>
      <c r="IJ803" s="224"/>
      <c r="IK803" s="224"/>
      <c r="IL803" s="224"/>
      <c r="IM803" s="224"/>
      <c r="IN803" s="224"/>
      <c r="IO803" s="224"/>
      <c r="IP803" s="224"/>
      <c r="IQ803" s="224"/>
      <c r="IR803" s="224"/>
      <c r="IS803" s="224"/>
      <c r="IT803" s="224"/>
      <c r="IU803" s="224"/>
      <c r="IV803" s="224"/>
      <c r="IW803" s="224"/>
    </row>
    <row r="804" spans="1:257" s="258" customFormat="1" ht="39" hidden="1" customHeight="1" x14ac:dyDescent="0.25">
      <c r="A804" s="224"/>
      <c r="B804" s="224"/>
      <c r="C804" s="224"/>
      <c r="D804" s="209"/>
      <c r="E804" s="57"/>
      <c r="F804" s="57"/>
      <c r="G804" s="210"/>
      <c r="H804" s="210"/>
      <c r="I804" s="210"/>
      <c r="J804" s="224"/>
      <c r="K804" s="251"/>
      <c r="L804" s="251"/>
      <c r="M804" s="251"/>
      <c r="N804" s="251"/>
      <c r="O804" s="251"/>
      <c r="P804" s="251"/>
      <c r="Q804" s="251"/>
      <c r="R804" s="251"/>
      <c r="S804" s="251"/>
      <c r="T804" s="251"/>
      <c r="U804" s="251"/>
      <c r="V804" s="251"/>
      <c r="W804" s="251"/>
      <c r="X804" s="251"/>
      <c r="Y804" s="251"/>
      <c r="Z804" s="251"/>
      <c r="AA804" s="251"/>
      <c r="AB804" s="251"/>
      <c r="AC804" s="211"/>
      <c r="AD804" s="252"/>
      <c r="AE804" s="252"/>
      <c r="AF804" s="253"/>
      <c r="AG804" s="253"/>
      <c r="AH804" s="254"/>
      <c r="AI804" s="254"/>
      <c r="AJ804" s="255"/>
      <c r="AK804" s="255"/>
      <c r="AL804" s="126"/>
      <c r="AM804" s="224"/>
      <c r="AN804" s="224"/>
      <c r="AO804" s="224"/>
      <c r="AP804" s="224"/>
      <c r="AQ804" s="224"/>
      <c r="AR804" s="224"/>
      <c r="AS804" s="224"/>
      <c r="AT804" s="224"/>
      <c r="AU804" s="224"/>
      <c r="AV804" s="224"/>
      <c r="AW804" s="224"/>
      <c r="AX804" s="224"/>
      <c r="AY804" s="224"/>
      <c r="AZ804" s="224"/>
      <c r="BA804" s="224"/>
      <c r="BB804" s="224"/>
      <c r="BC804" s="224"/>
      <c r="BD804" s="224"/>
      <c r="BE804" s="224"/>
      <c r="BF804" s="224"/>
      <c r="BG804" s="224"/>
      <c r="BH804" s="224"/>
      <c r="BI804" s="224"/>
      <c r="BJ804" s="224"/>
      <c r="BK804" s="224"/>
      <c r="BL804" s="224"/>
      <c r="BM804" s="224"/>
      <c r="BN804" s="224"/>
      <c r="BO804" s="224"/>
      <c r="BP804" s="224"/>
      <c r="BQ804" s="224"/>
      <c r="BR804" s="224"/>
      <c r="BS804" s="224"/>
      <c r="BT804" s="224"/>
      <c r="BU804" s="224"/>
      <c r="BV804" s="224"/>
      <c r="BW804" s="224"/>
      <c r="BX804" s="224"/>
      <c r="BY804" s="224"/>
      <c r="BZ804" s="224"/>
      <c r="CA804" s="224"/>
      <c r="CB804" s="224"/>
      <c r="CC804" s="224"/>
      <c r="CD804" s="224"/>
      <c r="CE804" s="224"/>
      <c r="CF804" s="224"/>
      <c r="CG804" s="224"/>
      <c r="CH804" s="224"/>
      <c r="CI804" s="224"/>
      <c r="CJ804" s="224"/>
      <c r="CK804" s="224"/>
      <c r="CL804" s="224"/>
      <c r="CM804" s="224"/>
      <c r="CN804" s="224"/>
      <c r="CO804" s="224"/>
      <c r="CP804" s="224"/>
      <c r="CQ804" s="224"/>
      <c r="CR804" s="224"/>
      <c r="CS804" s="224"/>
      <c r="CT804" s="224"/>
      <c r="CU804" s="224"/>
      <c r="CV804" s="224"/>
      <c r="CW804" s="224"/>
      <c r="CX804" s="224"/>
      <c r="CY804" s="224"/>
      <c r="CZ804" s="224"/>
      <c r="DA804" s="224"/>
      <c r="DB804" s="224"/>
      <c r="DC804" s="224"/>
      <c r="DD804" s="224"/>
      <c r="DE804" s="224"/>
      <c r="DF804" s="224"/>
      <c r="DG804" s="224"/>
      <c r="DH804" s="224"/>
      <c r="DI804" s="224"/>
      <c r="DJ804" s="224"/>
      <c r="DK804" s="224"/>
      <c r="DL804" s="224"/>
      <c r="DM804" s="224"/>
      <c r="DN804" s="224"/>
      <c r="DO804" s="224"/>
      <c r="DP804" s="224"/>
      <c r="DQ804" s="224"/>
      <c r="DR804" s="224"/>
      <c r="DS804" s="224"/>
      <c r="DT804" s="224"/>
      <c r="DU804" s="224"/>
      <c r="DV804" s="224"/>
      <c r="DW804" s="224"/>
      <c r="DX804" s="224"/>
      <c r="DY804" s="224"/>
      <c r="DZ804" s="224"/>
      <c r="EA804" s="224"/>
      <c r="EB804" s="224"/>
      <c r="EC804" s="224"/>
      <c r="ED804" s="224"/>
      <c r="EE804" s="224"/>
      <c r="EF804" s="224"/>
      <c r="EG804" s="224"/>
      <c r="EH804" s="224"/>
      <c r="EI804" s="224"/>
      <c r="EJ804" s="224"/>
      <c r="EK804" s="224"/>
      <c r="EL804" s="224"/>
      <c r="EM804" s="224"/>
      <c r="EN804" s="224"/>
      <c r="EO804" s="224"/>
      <c r="EP804" s="224"/>
      <c r="EQ804" s="224"/>
      <c r="ER804" s="224"/>
      <c r="ES804" s="224"/>
      <c r="ET804" s="224"/>
      <c r="EU804" s="224"/>
      <c r="EV804" s="224"/>
      <c r="EW804" s="224"/>
      <c r="EX804" s="224"/>
      <c r="EY804" s="224"/>
      <c r="EZ804" s="224"/>
      <c r="FA804" s="224"/>
      <c r="FB804" s="224"/>
      <c r="FC804" s="224"/>
      <c r="FD804" s="224"/>
      <c r="FE804" s="224"/>
      <c r="FF804" s="224"/>
      <c r="FG804" s="224"/>
      <c r="FH804" s="224"/>
      <c r="FI804" s="224"/>
      <c r="FJ804" s="224"/>
      <c r="FK804" s="224"/>
      <c r="FL804" s="224"/>
      <c r="FM804" s="224"/>
      <c r="FN804" s="224"/>
      <c r="FO804" s="224"/>
      <c r="FP804" s="224"/>
      <c r="FQ804" s="224"/>
      <c r="FR804" s="224"/>
      <c r="FS804" s="224"/>
      <c r="FT804" s="224"/>
      <c r="FU804" s="224"/>
      <c r="FV804" s="224"/>
      <c r="FW804" s="224"/>
      <c r="FX804" s="224"/>
      <c r="FY804" s="224"/>
      <c r="FZ804" s="224"/>
      <c r="GA804" s="224"/>
      <c r="GB804" s="224"/>
      <c r="GC804" s="224"/>
      <c r="GD804" s="224"/>
      <c r="GE804" s="224"/>
      <c r="GF804" s="224"/>
      <c r="GG804" s="224"/>
      <c r="GH804" s="224"/>
      <c r="GI804" s="224"/>
      <c r="GJ804" s="224"/>
      <c r="GK804" s="224"/>
      <c r="GL804" s="224"/>
      <c r="GM804" s="224"/>
      <c r="GN804" s="224"/>
      <c r="GO804" s="224"/>
      <c r="GP804" s="224"/>
      <c r="GQ804" s="224"/>
      <c r="GR804" s="224"/>
      <c r="GS804" s="224"/>
      <c r="GT804" s="224"/>
      <c r="GU804" s="224"/>
      <c r="GV804" s="224"/>
      <c r="GW804" s="224"/>
      <c r="GX804" s="224"/>
      <c r="GY804" s="224"/>
      <c r="GZ804" s="224"/>
      <c r="HA804" s="224"/>
      <c r="HB804" s="224"/>
      <c r="HC804" s="224"/>
      <c r="HD804" s="224"/>
      <c r="HE804" s="224"/>
      <c r="HF804" s="224"/>
      <c r="HG804" s="224"/>
      <c r="HH804" s="224"/>
      <c r="HI804" s="224"/>
      <c r="HJ804" s="224"/>
      <c r="HK804" s="224"/>
      <c r="HL804" s="224"/>
      <c r="HM804" s="224"/>
      <c r="HN804" s="224"/>
      <c r="HO804" s="224"/>
      <c r="HP804" s="224"/>
      <c r="HQ804" s="224"/>
      <c r="HR804" s="224"/>
      <c r="HS804" s="224"/>
      <c r="HT804" s="224"/>
      <c r="HU804" s="224"/>
      <c r="HV804" s="224"/>
      <c r="HW804" s="224"/>
      <c r="HX804" s="224"/>
      <c r="HY804" s="224"/>
      <c r="HZ804" s="224"/>
      <c r="IA804" s="224"/>
      <c r="IB804" s="224"/>
      <c r="IC804" s="224"/>
      <c r="ID804" s="224"/>
      <c r="IE804" s="224"/>
      <c r="IF804" s="224"/>
      <c r="IG804" s="224"/>
      <c r="IH804" s="224"/>
      <c r="II804" s="224"/>
      <c r="IJ804" s="224"/>
      <c r="IK804" s="224"/>
      <c r="IL804" s="224"/>
      <c r="IM804" s="224"/>
      <c r="IN804" s="224"/>
      <c r="IO804" s="224"/>
      <c r="IP804" s="224"/>
      <c r="IQ804" s="224"/>
      <c r="IR804" s="224"/>
      <c r="IS804" s="224"/>
      <c r="IT804" s="224"/>
      <c r="IU804" s="224"/>
      <c r="IV804" s="224"/>
      <c r="IW804" s="224"/>
    </row>
    <row r="805" spans="1:257" s="258" customFormat="1" ht="39" hidden="1" customHeight="1" x14ac:dyDescent="0.25">
      <c r="A805" s="224"/>
      <c r="B805" s="224"/>
      <c r="C805" s="224"/>
      <c r="D805" s="209"/>
      <c r="E805" s="57"/>
      <c r="F805" s="57"/>
      <c r="G805" s="210"/>
      <c r="H805" s="210"/>
      <c r="I805" s="210"/>
      <c r="J805" s="224"/>
      <c r="K805" s="251"/>
      <c r="L805" s="251"/>
      <c r="M805" s="251"/>
      <c r="N805" s="251"/>
      <c r="O805" s="251"/>
      <c r="P805" s="251"/>
      <c r="Q805" s="251"/>
      <c r="R805" s="251"/>
      <c r="S805" s="251"/>
      <c r="T805" s="251"/>
      <c r="U805" s="251"/>
      <c r="V805" s="251"/>
      <c r="W805" s="251"/>
      <c r="X805" s="251"/>
      <c r="Y805" s="251"/>
      <c r="Z805" s="251"/>
      <c r="AA805" s="251"/>
      <c r="AB805" s="251"/>
      <c r="AC805" s="211"/>
      <c r="AD805" s="252"/>
      <c r="AE805" s="252"/>
      <c r="AF805" s="253"/>
      <c r="AG805" s="253"/>
      <c r="AH805" s="254"/>
      <c r="AI805" s="254"/>
      <c r="AJ805" s="255"/>
      <c r="AK805" s="255"/>
      <c r="AL805" s="126"/>
      <c r="AM805" s="224"/>
      <c r="AN805" s="224"/>
      <c r="AO805" s="224"/>
      <c r="AP805" s="224"/>
      <c r="AQ805" s="224"/>
      <c r="AR805" s="224"/>
      <c r="AS805" s="224"/>
      <c r="AT805" s="224"/>
      <c r="AU805" s="224"/>
      <c r="AV805" s="224"/>
      <c r="AW805" s="224"/>
      <c r="AX805" s="224"/>
      <c r="AY805" s="224"/>
      <c r="AZ805" s="224"/>
      <c r="BA805" s="224"/>
      <c r="BB805" s="224"/>
      <c r="BC805" s="224"/>
      <c r="BD805" s="224"/>
      <c r="BE805" s="224"/>
      <c r="BF805" s="224"/>
      <c r="BG805" s="224"/>
      <c r="BH805" s="224"/>
      <c r="BI805" s="224"/>
      <c r="BJ805" s="224"/>
      <c r="BK805" s="224"/>
      <c r="BL805" s="224"/>
      <c r="BM805" s="224"/>
      <c r="BN805" s="224"/>
      <c r="BO805" s="224"/>
      <c r="BP805" s="224"/>
      <c r="BQ805" s="224"/>
      <c r="BR805" s="224"/>
      <c r="BS805" s="224"/>
      <c r="BT805" s="224"/>
      <c r="BU805" s="224"/>
      <c r="BV805" s="224"/>
      <c r="BW805" s="224"/>
      <c r="BX805" s="224"/>
      <c r="BY805" s="224"/>
      <c r="BZ805" s="224"/>
      <c r="CA805" s="224"/>
      <c r="CB805" s="224"/>
      <c r="CC805" s="224"/>
      <c r="CD805" s="224"/>
      <c r="CE805" s="224"/>
      <c r="CF805" s="224"/>
      <c r="CG805" s="224"/>
      <c r="CH805" s="224"/>
      <c r="CI805" s="224"/>
      <c r="CJ805" s="224"/>
      <c r="CK805" s="224"/>
      <c r="CL805" s="224"/>
      <c r="CM805" s="224"/>
      <c r="CN805" s="224"/>
      <c r="CO805" s="224"/>
      <c r="CP805" s="224"/>
      <c r="CQ805" s="224"/>
      <c r="CR805" s="224"/>
      <c r="CS805" s="224"/>
      <c r="CT805" s="224"/>
      <c r="CU805" s="224"/>
      <c r="CV805" s="224"/>
      <c r="CW805" s="224"/>
      <c r="CX805" s="224"/>
      <c r="CY805" s="224"/>
      <c r="CZ805" s="224"/>
      <c r="DA805" s="224"/>
      <c r="DB805" s="224"/>
      <c r="DC805" s="224"/>
      <c r="DD805" s="224"/>
      <c r="DE805" s="224"/>
      <c r="DF805" s="224"/>
      <c r="DG805" s="224"/>
      <c r="DH805" s="224"/>
      <c r="DI805" s="224"/>
      <c r="DJ805" s="224"/>
      <c r="DK805" s="224"/>
      <c r="DL805" s="224"/>
      <c r="DM805" s="224"/>
      <c r="DN805" s="224"/>
      <c r="DO805" s="224"/>
      <c r="DP805" s="224"/>
      <c r="DQ805" s="224"/>
      <c r="DR805" s="224"/>
      <c r="DS805" s="224"/>
      <c r="DT805" s="224"/>
      <c r="DU805" s="224"/>
      <c r="DV805" s="224"/>
      <c r="DW805" s="224"/>
      <c r="DX805" s="224"/>
      <c r="DY805" s="224"/>
      <c r="DZ805" s="224"/>
      <c r="EA805" s="224"/>
      <c r="EB805" s="224"/>
      <c r="EC805" s="224"/>
      <c r="ED805" s="224"/>
      <c r="EE805" s="224"/>
      <c r="EF805" s="224"/>
      <c r="EG805" s="224"/>
      <c r="EH805" s="224"/>
      <c r="EI805" s="224"/>
      <c r="EJ805" s="224"/>
      <c r="EK805" s="224"/>
      <c r="EL805" s="224"/>
      <c r="EM805" s="224"/>
      <c r="EN805" s="224"/>
      <c r="EO805" s="224"/>
      <c r="EP805" s="224"/>
      <c r="EQ805" s="224"/>
      <c r="ER805" s="224"/>
      <c r="ES805" s="224"/>
      <c r="ET805" s="224"/>
      <c r="EU805" s="224"/>
      <c r="EV805" s="224"/>
      <c r="EW805" s="224"/>
      <c r="EX805" s="224"/>
      <c r="EY805" s="224"/>
      <c r="EZ805" s="224"/>
      <c r="FA805" s="224"/>
      <c r="FB805" s="224"/>
      <c r="FC805" s="224"/>
      <c r="FD805" s="224"/>
      <c r="FE805" s="224"/>
      <c r="FF805" s="224"/>
      <c r="FG805" s="224"/>
      <c r="FH805" s="224"/>
      <c r="FI805" s="224"/>
      <c r="FJ805" s="224"/>
      <c r="FK805" s="224"/>
      <c r="FL805" s="224"/>
      <c r="FM805" s="224"/>
      <c r="FN805" s="224"/>
      <c r="FO805" s="224"/>
      <c r="FP805" s="224"/>
      <c r="FQ805" s="224"/>
      <c r="FR805" s="224"/>
      <c r="FS805" s="224"/>
      <c r="FT805" s="224"/>
      <c r="FU805" s="224"/>
      <c r="FV805" s="224"/>
      <c r="FW805" s="224"/>
      <c r="FX805" s="224"/>
      <c r="FY805" s="224"/>
      <c r="FZ805" s="224"/>
      <c r="GA805" s="224"/>
      <c r="GB805" s="224"/>
      <c r="GC805" s="224"/>
      <c r="GD805" s="224"/>
      <c r="GE805" s="224"/>
      <c r="GF805" s="224"/>
      <c r="GG805" s="224"/>
      <c r="GH805" s="224"/>
      <c r="GI805" s="224"/>
      <c r="GJ805" s="224"/>
      <c r="GK805" s="224"/>
      <c r="GL805" s="224"/>
      <c r="GM805" s="224"/>
      <c r="GN805" s="224"/>
      <c r="GO805" s="224"/>
      <c r="GP805" s="224"/>
      <c r="GQ805" s="224"/>
      <c r="GR805" s="224"/>
      <c r="GS805" s="224"/>
      <c r="GT805" s="224"/>
      <c r="GU805" s="224"/>
      <c r="GV805" s="224"/>
      <c r="GW805" s="224"/>
      <c r="GX805" s="224"/>
      <c r="GY805" s="224"/>
      <c r="GZ805" s="224"/>
      <c r="HA805" s="224"/>
      <c r="HB805" s="224"/>
      <c r="HC805" s="224"/>
      <c r="HD805" s="224"/>
      <c r="HE805" s="224"/>
      <c r="HF805" s="224"/>
      <c r="HG805" s="224"/>
      <c r="HH805" s="224"/>
      <c r="HI805" s="224"/>
      <c r="HJ805" s="224"/>
      <c r="HK805" s="224"/>
      <c r="HL805" s="224"/>
      <c r="HM805" s="224"/>
      <c r="HN805" s="224"/>
      <c r="HO805" s="224"/>
      <c r="HP805" s="224"/>
      <c r="HQ805" s="224"/>
      <c r="HR805" s="224"/>
      <c r="HS805" s="224"/>
      <c r="HT805" s="224"/>
      <c r="HU805" s="224"/>
      <c r="HV805" s="224"/>
      <c r="HW805" s="224"/>
      <c r="HX805" s="224"/>
      <c r="HY805" s="224"/>
      <c r="HZ805" s="224"/>
      <c r="IA805" s="224"/>
      <c r="IB805" s="224"/>
      <c r="IC805" s="224"/>
      <c r="ID805" s="224"/>
      <c r="IE805" s="224"/>
      <c r="IF805" s="224"/>
      <c r="IG805" s="224"/>
      <c r="IH805" s="224"/>
      <c r="II805" s="224"/>
      <c r="IJ805" s="224"/>
      <c r="IK805" s="224"/>
      <c r="IL805" s="224"/>
      <c r="IM805" s="224"/>
      <c r="IN805" s="224"/>
      <c r="IO805" s="224"/>
      <c r="IP805" s="224"/>
      <c r="IQ805" s="224"/>
      <c r="IR805" s="224"/>
      <c r="IS805" s="224"/>
      <c r="IT805" s="224"/>
      <c r="IU805" s="224"/>
      <c r="IV805" s="224"/>
      <c r="IW805" s="224"/>
    </row>
    <row r="806" spans="1:257" s="258" customFormat="1" ht="39" hidden="1" customHeight="1" x14ac:dyDescent="0.25">
      <c r="A806" s="224"/>
      <c r="B806" s="224"/>
      <c r="C806" s="224"/>
      <c r="D806" s="209"/>
      <c r="E806" s="57"/>
      <c r="F806" s="57"/>
      <c r="G806" s="210"/>
      <c r="H806" s="210"/>
      <c r="I806" s="210"/>
      <c r="J806" s="224"/>
      <c r="K806" s="251"/>
      <c r="L806" s="251"/>
      <c r="M806" s="251"/>
      <c r="N806" s="251"/>
      <c r="O806" s="251"/>
      <c r="P806" s="251"/>
      <c r="Q806" s="251"/>
      <c r="R806" s="251"/>
      <c r="S806" s="251"/>
      <c r="T806" s="251"/>
      <c r="U806" s="251"/>
      <c r="V806" s="251"/>
      <c r="W806" s="251"/>
      <c r="X806" s="251"/>
      <c r="Y806" s="251"/>
      <c r="Z806" s="251"/>
      <c r="AA806" s="251"/>
      <c r="AB806" s="251"/>
      <c r="AC806" s="211"/>
      <c r="AD806" s="252"/>
      <c r="AE806" s="252"/>
      <c r="AF806" s="253"/>
      <c r="AG806" s="253"/>
      <c r="AH806" s="254"/>
      <c r="AI806" s="254"/>
      <c r="AJ806" s="255"/>
      <c r="AK806" s="255"/>
      <c r="AL806" s="126"/>
      <c r="AM806" s="224"/>
      <c r="AN806" s="224"/>
      <c r="AO806" s="224"/>
      <c r="AP806" s="224"/>
      <c r="AQ806" s="224"/>
      <c r="AR806" s="224"/>
      <c r="AS806" s="224"/>
      <c r="AT806" s="224"/>
      <c r="AU806" s="224"/>
      <c r="AV806" s="224"/>
      <c r="AW806" s="224"/>
      <c r="AX806" s="224"/>
      <c r="AY806" s="224"/>
      <c r="AZ806" s="224"/>
      <c r="BA806" s="224"/>
      <c r="BB806" s="224"/>
      <c r="BC806" s="224"/>
      <c r="BD806" s="224"/>
      <c r="BE806" s="224"/>
      <c r="BF806" s="224"/>
      <c r="BG806" s="224"/>
      <c r="BH806" s="224"/>
      <c r="BI806" s="224"/>
      <c r="BJ806" s="224"/>
      <c r="BK806" s="224"/>
      <c r="BL806" s="224"/>
      <c r="BM806" s="224"/>
      <c r="BN806" s="224"/>
      <c r="BO806" s="224"/>
      <c r="BP806" s="224"/>
      <c r="BQ806" s="224"/>
      <c r="BR806" s="224"/>
      <c r="BS806" s="224"/>
      <c r="BT806" s="224"/>
      <c r="BU806" s="224"/>
      <c r="BV806" s="224"/>
      <c r="BW806" s="224"/>
      <c r="BX806" s="224"/>
      <c r="BY806" s="224"/>
      <c r="BZ806" s="224"/>
      <c r="CA806" s="224"/>
      <c r="CB806" s="224"/>
      <c r="CC806" s="224"/>
      <c r="CD806" s="224"/>
      <c r="CE806" s="224"/>
      <c r="CF806" s="224"/>
      <c r="CG806" s="224"/>
      <c r="CH806" s="224"/>
      <c r="CI806" s="224"/>
      <c r="CJ806" s="224"/>
      <c r="CK806" s="224"/>
      <c r="CL806" s="224"/>
      <c r="CM806" s="224"/>
      <c r="CN806" s="224"/>
      <c r="CO806" s="224"/>
      <c r="CP806" s="224"/>
      <c r="CQ806" s="224"/>
      <c r="CR806" s="224"/>
      <c r="CS806" s="224"/>
      <c r="CT806" s="224"/>
      <c r="CU806" s="224"/>
      <c r="CV806" s="224"/>
      <c r="CW806" s="224"/>
      <c r="CX806" s="224"/>
      <c r="CY806" s="224"/>
      <c r="CZ806" s="224"/>
      <c r="DA806" s="224"/>
      <c r="DB806" s="224"/>
      <c r="DC806" s="224"/>
      <c r="DD806" s="224"/>
      <c r="DE806" s="224"/>
      <c r="DF806" s="224"/>
      <c r="DG806" s="224"/>
      <c r="DH806" s="224"/>
      <c r="DI806" s="224"/>
      <c r="DJ806" s="224"/>
      <c r="DK806" s="224"/>
      <c r="DL806" s="224"/>
      <c r="DM806" s="224"/>
      <c r="DN806" s="224"/>
      <c r="DO806" s="224"/>
      <c r="DP806" s="224"/>
      <c r="DQ806" s="224"/>
      <c r="DR806" s="224"/>
      <c r="DS806" s="224"/>
      <c r="DT806" s="224"/>
      <c r="DU806" s="224"/>
      <c r="DV806" s="224"/>
      <c r="DW806" s="224"/>
      <c r="DX806" s="224"/>
      <c r="DY806" s="224"/>
      <c r="DZ806" s="224"/>
      <c r="EA806" s="224"/>
      <c r="EB806" s="224"/>
      <c r="EC806" s="224"/>
      <c r="ED806" s="224"/>
      <c r="EE806" s="224"/>
      <c r="EF806" s="224"/>
      <c r="EG806" s="224"/>
      <c r="EH806" s="224"/>
      <c r="EI806" s="224"/>
      <c r="EJ806" s="224"/>
      <c r="EK806" s="224"/>
      <c r="EL806" s="224"/>
      <c r="EM806" s="224"/>
      <c r="EN806" s="224"/>
      <c r="EO806" s="224"/>
      <c r="EP806" s="224"/>
      <c r="EQ806" s="224"/>
      <c r="ER806" s="224"/>
      <c r="ES806" s="224"/>
      <c r="ET806" s="224"/>
      <c r="EU806" s="224"/>
      <c r="EV806" s="224"/>
      <c r="EW806" s="224"/>
      <c r="EX806" s="224"/>
      <c r="EY806" s="224"/>
      <c r="EZ806" s="224"/>
      <c r="FA806" s="224"/>
      <c r="FB806" s="224"/>
      <c r="FC806" s="224"/>
      <c r="FD806" s="224"/>
      <c r="FE806" s="224"/>
      <c r="FF806" s="224"/>
      <c r="FG806" s="224"/>
      <c r="FH806" s="224"/>
      <c r="FI806" s="224"/>
      <c r="FJ806" s="224"/>
      <c r="FK806" s="224"/>
      <c r="FL806" s="224"/>
      <c r="FM806" s="224"/>
      <c r="FN806" s="224"/>
      <c r="FO806" s="224"/>
      <c r="FP806" s="224"/>
      <c r="FQ806" s="224"/>
      <c r="FR806" s="224"/>
      <c r="FS806" s="224"/>
      <c r="FT806" s="224"/>
      <c r="FU806" s="224"/>
      <c r="FV806" s="224"/>
      <c r="FW806" s="224"/>
      <c r="FX806" s="224"/>
      <c r="FY806" s="224"/>
      <c r="FZ806" s="224"/>
      <c r="GA806" s="224"/>
      <c r="GB806" s="224"/>
      <c r="GC806" s="224"/>
      <c r="GD806" s="224"/>
      <c r="GE806" s="224"/>
      <c r="GF806" s="224"/>
      <c r="GG806" s="224"/>
      <c r="GH806" s="224"/>
      <c r="GI806" s="224"/>
      <c r="GJ806" s="224"/>
      <c r="GK806" s="224"/>
      <c r="GL806" s="224"/>
      <c r="GM806" s="224"/>
      <c r="GN806" s="224"/>
      <c r="GO806" s="224"/>
      <c r="GP806" s="224"/>
      <c r="GQ806" s="224"/>
      <c r="GR806" s="224"/>
      <c r="GS806" s="224"/>
      <c r="GT806" s="224"/>
      <c r="GU806" s="224"/>
      <c r="GV806" s="224"/>
      <c r="GW806" s="224"/>
      <c r="GX806" s="224"/>
      <c r="GY806" s="224"/>
      <c r="GZ806" s="224"/>
      <c r="HA806" s="224"/>
      <c r="HB806" s="224"/>
      <c r="HC806" s="224"/>
      <c r="HD806" s="224"/>
      <c r="HE806" s="224"/>
      <c r="HF806" s="224"/>
      <c r="HG806" s="224"/>
      <c r="HH806" s="224"/>
      <c r="HI806" s="224"/>
      <c r="HJ806" s="224"/>
      <c r="HK806" s="224"/>
      <c r="HL806" s="224"/>
      <c r="HM806" s="224"/>
      <c r="HN806" s="224"/>
      <c r="HO806" s="224"/>
      <c r="HP806" s="224"/>
      <c r="HQ806" s="224"/>
      <c r="HR806" s="224"/>
      <c r="HS806" s="224"/>
      <c r="HT806" s="224"/>
      <c r="HU806" s="224"/>
      <c r="HV806" s="224"/>
      <c r="HW806" s="224"/>
      <c r="HX806" s="224"/>
      <c r="HY806" s="224"/>
      <c r="HZ806" s="224"/>
      <c r="IA806" s="224"/>
      <c r="IB806" s="224"/>
      <c r="IC806" s="224"/>
      <c r="ID806" s="224"/>
      <c r="IE806" s="224"/>
      <c r="IF806" s="224"/>
      <c r="IG806" s="224"/>
      <c r="IH806" s="224"/>
      <c r="II806" s="224"/>
      <c r="IJ806" s="224"/>
      <c r="IK806" s="224"/>
      <c r="IL806" s="224"/>
      <c r="IM806" s="224"/>
      <c r="IN806" s="224"/>
      <c r="IO806" s="224"/>
      <c r="IP806" s="224"/>
      <c r="IQ806" s="224"/>
      <c r="IR806" s="224"/>
      <c r="IS806" s="224"/>
      <c r="IT806" s="224"/>
      <c r="IU806" s="224"/>
      <c r="IV806" s="224"/>
      <c r="IW806" s="224"/>
    </row>
    <row r="807" spans="1:257" s="258" customFormat="1" ht="39" hidden="1" customHeight="1" x14ac:dyDescent="0.25">
      <c r="A807" s="224"/>
      <c r="B807" s="224"/>
      <c r="C807" s="224"/>
      <c r="D807" s="209"/>
      <c r="E807" s="57"/>
      <c r="F807" s="57"/>
      <c r="G807" s="210"/>
      <c r="H807" s="210"/>
      <c r="I807" s="210"/>
      <c r="J807" s="224"/>
      <c r="K807" s="251"/>
      <c r="L807" s="251"/>
      <c r="M807" s="251"/>
      <c r="N807" s="251"/>
      <c r="O807" s="251"/>
      <c r="P807" s="251"/>
      <c r="Q807" s="251"/>
      <c r="R807" s="251"/>
      <c r="S807" s="251"/>
      <c r="T807" s="251"/>
      <c r="U807" s="251"/>
      <c r="V807" s="251"/>
      <c r="W807" s="251"/>
      <c r="X807" s="251"/>
      <c r="Y807" s="251"/>
      <c r="Z807" s="251"/>
      <c r="AA807" s="251"/>
      <c r="AB807" s="251"/>
      <c r="AC807" s="211"/>
      <c r="AD807" s="252"/>
      <c r="AE807" s="252"/>
      <c r="AF807" s="253"/>
      <c r="AG807" s="253"/>
      <c r="AH807" s="254"/>
      <c r="AI807" s="254"/>
      <c r="AJ807" s="255"/>
      <c r="AK807" s="255"/>
      <c r="AL807" s="126"/>
      <c r="AM807" s="224"/>
      <c r="AN807" s="224"/>
      <c r="AO807" s="224"/>
      <c r="AP807" s="224"/>
      <c r="AQ807" s="224"/>
      <c r="AR807" s="224"/>
      <c r="AS807" s="224"/>
      <c r="AT807" s="224"/>
      <c r="AU807" s="224"/>
      <c r="AV807" s="224"/>
      <c r="AW807" s="224"/>
      <c r="AX807" s="224"/>
      <c r="AY807" s="224"/>
      <c r="AZ807" s="224"/>
      <c r="BA807" s="224"/>
      <c r="BB807" s="224"/>
      <c r="BC807" s="224"/>
      <c r="BD807" s="224"/>
      <c r="BE807" s="224"/>
      <c r="BF807" s="224"/>
      <c r="BG807" s="224"/>
      <c r="BH807" s="224"/>
      <c r="BI807" s="224"/>
      <c r="BJ807" s="224"/>
      <c r="BK807" s="224"/>
      <c r="BL807" s="224"/>
      <c r="BM807" s="224"/>
      <c r="BN807" s="224"/>
      <c r="BO807" s="224"/>
      <c r="BP807" s="224"/>
      <c r="BQ807" s="224"/>
      <c r="BR807" s="224"/>
      <c r="BS807" s="224"/>
      <c r="BT807" s="224"/>
      <c r="BU807" s="224"/>
      <c r="BV807" s="224"/>
      <c r="BW807" s="224"/>
      <c r="BX807" s="224"/>
      <c r="BY807" s="224"/>
      <c r="BZ807" s="224"/>
      <c r="CA807" s="224"/>
      <c r="CB807" s="224"/>
      <c r="CC807" s="224"/>
      <c r="CD807" s="224"/>
      <c r="CE807" s="224"/>
      <c r="CF807" s="224"/>
      <c r="CG807" s="224"/>
      <c r="CH807" s="224"/>
      <c r="CI807" s="224"/>
      <c r="CJ807" s="224"/>
      <c r="CK807" s="224"/>
      <c r="CL807" s="224"/>
      <c r="CM807" s="224"/>
      <c r="CN807" s="224"/>
      <c r="CO807" s="224"/>
      <c r="CP807" s="224"/>
      <c r="CQ807" s="224"/>
      <c r="CR807" s="224"/>
      <c r="CS807" s="224"/>
      <c r="CT807" s="224"/>
      <c r="CU807" s="224"/>
      <c r="CV807" s="224"/>
      <c r="CW807" s="224"/>
      <c r="CX807" s="224"/>
      <c r="CY807" s="224"/>
      <c r="CZ807" s="224"/>
      <c r="DA807" s="224"/>
      <c r="DB807" s="224"/>
      <c r="DC807" s="224"/>
      <c r="DD807" s="224"/>
      <c r="DE807" s="224"/>
      <c r="DF807" s="224"/>
      <c r="DG807" s="224"/>
      <c r="DH807" s="224"/>
      <c r="DI807" s="224"/>
      <c r="DJ807" s="224"/>
      <c r="DK807" s="224"/>
      <c r="DL807" s="224"/>
      <c r="DM807" s="224"/>
      <c r="DN807" s="224"/>
      <c r="DO807" s="224"/>
      <c r="DP807" s="224"/>
      <c r="DQ807" s="224"/>
      <c r="DR807" s="224"/>
      <c r="DS807" s="224"/>
      <c r="DT807" s="224"/>
      <c r="DU807" s="224"/>
      <c r="DV807" s="224"/>
      <c r="DW807" s="224"/>
      <c r="DX807" s="224"/>
      <c r="DY807" s="224"/>
      <c r="DZ807" s="224"/>
      <c r="EA807" s="224"/>
      <c r="EB807" s="224"/>
      <c r="EC807" s="224"/>
      <c r="ED807" s="224"/>
      <c r="EE807" s="224"/>
      <c r="EF807" s="224"/>
      <c r="EG807" s="224"/>
      <c r="EH807" s="224"/>
      <c r="EI807" s="224"/>
      <c r="EJ807" s="224"/>
      <c r="EK807" s="224"/>
      <c r="EL807" s="224"/>
      <c r="EM807" s="224"/>
      <c r="EN807" s="224"/>
      <c r="EO807" s="224"/>
      <c r="EP807" s="224"/>
      <c r="EQ807" s="224"/>
      <c r="ER807" s="224"/>
      <c r="ES807" s="224"/>
      <c r="ET807" s="224"/>
      <c r="EU807" s="224"/>
      <c r="EV807" s="224"/>
      <c r="EW807" s="224"/>
      <c r="EX807" s="224"/>
      <c r="EY807" s="224"/>
      <c r="EZ807" s="224"/>
      <c r="FA807" s="224"/>
      <c r="FB807" s="224"/>
      <c r="FC807" s="224"/>
      <c r="FD807" s="224"/>
      <c r="FE807" s="224"/>
      <c r="FF807" s="224"/>
      <c r="FG807" s="224"/>
      <c r="FH807" s="224"/>
      <c r="FI807" s="224"/>
      <c r="FJ807" s="224"/>
      <c r="FK807" s="224"/>
      <c r="FL807" s="224"/>
      <c r="FM807" s="224"/>
      <c r="FN807" s="224"/>
      <c r="FO807" s="224"/>
      <c r="FP807" s="224"/>
      <c r="FQ807" s="224"/>
      <c r="FR807" s="224"/>
      <c r="FS807" s="224"/>
      <c r="FT807" s="224"/>
      <c r="FU807" s="224"/>
      <c r="FV807" s="224"/>
      <c r="FW807" s="224"/>
      <c r="FX807" s="224"/>
      <c r="FY807" s="224"/>
      <c r="FZ807" s="224"/>
      <c r="GA807" s="224"/>
      <c r="GB807" s="224"/>
      <c r="GC807" s="224"/>
      <c r="GD807" s="224"/>
      <c r="GE807" s="224"/>
      <c r="GF807" s="224"/>
      <c r="GG807" s="224"/>
      <c r="GH807" s="224"/>
      <c r="GI807" s="224"/>
      <c r="GJ807" s="224"/>
      <c r="GK807" s="224"/>
      <c r="GL807" s="224"/>
      <c r="GM807" s="224"/>
      <c r="GN807" s="224"/>
      <c r="GO807" s="224"/>
      <c r="GP807" s="224"/>
      <c r="GQ807" s="224"/>
      <c r="GR807" s="224"/>
      <c r="GS807" s="224"/>
      <c r="GT807" s="224"/>
      <c r="GU807" s="224"/>
      <c r="GV807" s="224"/>
      <c r="GW807" s="224"/>
      <c r="GX807" s="224"/>
      <c r="GY807" s="224"/>
      <c r="GZ807" s="224"/>
      <c r="HA807" s="224"/>
      <c r="HB807" s="224"/>
      <c r="HC807" s="224"/>
      <c r="HD807" s="224"/>
      <c r="HE807" s="224"/>
      <c r="HF807" s="224"/>
      <c r="HG807" s="224"/>
      <c r="HH807" s="224"/>
      <c r="HI807" s="224"/>
      <c r="HJ807" s="224"/>
      <c r="HK807" s="224"/>
      <c r="HL807" s="224"/>
      <c r="HM807" s="224"/>
      <c r="HN807" s="224"/>
      <c r="HO807" s="224"/>
      <c r="HP807" s="224"/>
      <c r="HQ807" s="224"/>
      <c r="HR807" s="224"/>
      <c r="HS807" s="224"/>
      <c r="HT807" s="224"/>
      <c r="HU807" s="224"/>
      <c r="HV807" s="224"/>
      <c r="HW807" s="224"/>
      <c r="HX807" s="224"/>
      <c r="HY807" s="224"/>
      <c r="HZ807" s="224"/>
      <c r="IA807" s="224"/>
      <c r="IB807" s="224"/>
      <c r="IC807" s="224"/>
      <c r="ID807" s="224"/>
      <c r="IE807" s="224"/>
      <c r="IF807" s="224"/>
      <c r="IG807" s="224"/>
      <c r="IH807" s="224"/>
      <c r="II807" s="224"/>
      <c r="IJ807" s="224"/>
      <c r="IK807" s="224"/>
      <c r="IL807" s="224"/>
      <c r="IM807" s="224"/>
      <c r="IN807" s="224"/>
      <c r="IO807" s="224"/>
      <c r="IP807" s="224"/>
      <c r="IQ807" s="224"/>
      <c r="IR807" s="224"/>
      <c r="IS807" s="224"/>
      <c r="IT807" s="224"/>
      <c r="IU807" s="224"/>
      <c r="IV807" s="224"/>
      <c r="IW807" s="224"/>
    </row>
    <row r="808" spans="1:257" s="258" customFormat="1" ht="39" hidden="1" customHeight="1" x14ac:dyDescent="0.25">
      <c r="A808" s="224"/>
      <c r="B808" s="224"/>
      <c r="C808" s="224"/>
      <c r="D808" s="209"/>
      <c r="E808" s="57"/>
      <c r="F808" s="57"/>
      <c r="G808" s="210"/>
      <c r="H808" s="210"/>
      <c r="I808" s="210"/>
      <c r="J808" s="224"/>
      <c r="K808" s="251"/>
      <c r="L808" s="251"/>
      <c r="M808" s="251"/>
      <c r="N808" s="251"/>
      <c r="O808" s="251"/>
      <c r="P808" s="251"/>
      <c r="Q808" s="251"/>
      <c r="R808" s="251"/>
      <c r="S808" s="251"/>
      <c r="T808" s="251"/>
      <c r="U808" s="251"/>
      <c r="V808" s="251"/>
      <c r="W808" s="251"/>
      <c r="X808" s="251"/>
      <c r="Y808" s="251"/>
      <c r="Z808" s="251"/>
      <c r="AA808" s="251"/>
      <c r="AB808" s="251"/>
      <c r="AC808" s="211"/>
      <c r="AD808" s="252"/>
      <c r="AE808" s="252"/>
      <c r="AF808" s="253"/>
      <c r="AG808" s="253"/>
      <c r="AH808" s="254"/>
      <c r="AI808" s="254"/>
      <c r="AJ808" s="255"/>
      <c r="AK808" s="255"/>
      <c r="AL808" s="126"/>
      <c r="AM808" s="224"/>
      <c r="AN808" s="224"/>
      <c r="AO808" s="224"/>
      <c r="AP808" s="224"/>
      <c r="AQ808" s="224"/>
      <c r="AR808" s="224"/>
      <c r="AS808" s="224"/>
      <c r="AT808" s="224"/>
      <c r="AU808" s="224"/>
      <c r="AV808" s="224"/>
      <c r="AW808" s="224"/>
      <c r="AX808" s="224"/>
      <c r="AY808" s="224"/>
      <c r="AZ808" s="224"/>
      <c r="BA808" s="224"/>
      <c r="BB808" s="224"/>
      <c r="BC808" s="224"/>
      <c r="BD808" s="224"/>
      <c r="BE808" s="224"/>
      <c r="BF808" s="224"/>
      <c r="BG808" s="224"/>
      <c r="BH808" s="224"/>
      <c r="BI808" s="224"/>
      <c r="BJ808" s="224"/>
      <c r="BK808" s="224"/>
      <c r="BL808" s="224"/>
      <c r="BM808" s="224"/>
      <c r="BN808" s="224"/>
      <c r="BO808" s="224"/>
      <c r="BP808" s="224"/>
      <c r="BQ808" s="224"/>
      <c r="BR808" s="224"/>
      <c r="BS808" s="224"/>
      <c r="BT808" s="224"/>
      <c r="BU808" s="224"/>
      <c r="BV808" s="224"/>
      <c r="BW808" s="224"/>
      <c r="BX808" s="224"/>
      <c r="BY808" s="224"/>
      <c r="BZ808" s="224"/>
      <c r="CA808" s="224"/>
      <c r="CB808" s="224"/>
      <c r="CC808" s="224"/>
      <c r="CD808" s="224"/>
      <c r="CE808" s="224"/>
      <c r="CF808" s="224"/>
      <c r="CG808" s="224"/>
      <c r="CH808" s="224"/>
      <c r="CI808" s="224"/>
      <c r="CJ808" s="224"/>
      <c r="CK808" s="224"/>
      <c r="CL808" s="224"/>
      <c r="CM808" s="224"/>
      <c r="CN808" s="224"/>
      <c r="CO808" s="224"/>
      <c r="CP808" s="224"/>
      <c r="CQ808" s="224"/>
      <c r="CR808" s="224"/>
      <c r="CS808" s="224"/>
      <c r="CT808" s="224"/>
      <c r="CU808" s="224"/>
      <c r="CV808" s="224"/>
      <c r="CW808" s="224"/>
      <c r="CX808" s="224"/>
      <c r="CY808" s="224"/>
      <c r="CZ808" s="224"/>
      <c r="DA808" s="224"/>
      <c r="DB808" s="224"/>
      <c r="DC808" s="224"/>
      <c r="DD808" s="224"/>
      <c r="DE808" s="224"/>
      <c r="DF808" s="224"/>
      <c r="DG808" s="224"/>
      <c r="DH808" s="224"/>
      <c r="DI808" s="224"/>
      <c r="DJ808" s="224"/>
      <c r="DK808" s="224"/>
      <c r="DL808" s="224"/>
      <c r="DM808" s="224"/>
      <c r="DN808" s="224"/>
      <c r="DO808" s="224"/>
      <c r="DP808" s="224"/>
      <c r="DQ808" s="224"/>
      <c r="DR808" s="224"/>
      <c r="DS808" s="224"/>
      <c r="DT808" s="224"/>
      <c r="DU808" s="224"/>
      <c r="DV808" s="224"/>
      <c r="DW808" s="224"/>
      <c r="DX808" s="224"/>
      <c r="DY808" s="224"/>
      <c r="DZ808" s="224"/>
      <c r="EA808" s="224"/>
      <c r="EB808" s="224"/>
      <c r="EC808" s="224"/>
      <c r="ED808" s="224"/>
      <c r="EE808" s="224"/>
      <c r="EF808" s="224"/>
      <c r="EG808" s="224"/>
      <c r="EH808" s="224"/>
      <c r="EI808" s="224"/>
      <c r="EJ808" s="224"/>
      <c r="EK808" s="224"/>
      <c r="EL808" s="224"/>
      <c r="EM808" s="224"/>
      <c r="EN808" s="224"/>
      <c r="EO808" s="224"/>
      <c r="EP808" s="224"/>
      <c r="EQ808" s="224"/>
      <c r="ER808" s="224"/>
      <c r="ES808" s="224"/>
      <c r="ET808" s="224"/>
      <c r="EU808" s="224"/>
      <c r="EV808" s="224"/>
      <c r="EW808" s="224"/>
      <c r="EX808" s="224"/>
      <c r="EY808" s="224"/>
      <c r="EZ808" s="224"/>
      <c r="FA808" s="224"/>
      <c r="FB808" s="224"/>
      <c r="FC808" s="224"/>
      <c r="FD808" s="224"/>
      <c r="FE808" s="224"/>
      <c r="FF808" s="224"/>
      <c r="FG808" s="224"/>
      <c r="FH808" s="224"/>
      <c r="FI808" s="224"/>
      <c r="FJ808" s="224"/>
      <c r="FK808" s="224"/>
      <c r="FL808" s="224"/>
      <c r="FM808" s="224"/>
      <c r="FN808" s="224"/>
      <c r="FO808" s="224"/>
      <c r="FP808" s="224"/>
      <c r="FQ808" s="224"/>
      <c r="FR808" s="224"/>
      <c r="FS808" s="224"/>
      <c r="FT808" s="224"/>
      <c r="FU808" s="224"/>
      <c r="FV808" s="224"/>
      <c r="FW808" s="224"/>
      <c r="FX808" s="224"/>
      <c r="FY808" s="224"/>
      <c r="FZ808" s="224"/>
      <c r="GA808" s="224"/>
      <c r="GB808" s="224"/>
      <c r="GC808" s="224"/>
      <c r="GD808" s="224"/>
      <c r="GE808" s="224"/>
      <c r="GF808" s="224"/>
      <c r="GG808" s="224"/>
      <c r="GH808" s="224"/>
      <c r="GI808" s="224"/>
      <c r="GJ808" s="224"/>
      <c r="GK808" s="224"/>
      <c r="GL808" s="224"/>
      <c r="GM808" s="224"/>
      <c r="GN808" s="224"/>
      <c r="GO808" s="224"/>
      <c r="GP808" s="224"/>
      <c r="GQ808" s="224"/>
      <c r="GR808" s="224"/>
      <c r="GS808" s="224"/>
      <c r="GT808" s="224"/>
      <c r="GU808" s="224"/>
      <c r="GV808" s="224"/>
      <c r="GW808" s="224"/>
      <c r="GX808" s="224"/>
      <c r="GY808" s="224"/>
      <c r="GZ808" s="224"/>
      <c r="HA808" s="224"/>
      <c r="HB808" s="224"/>
      <c r="HC808" s="224"/>
      <c r="HD808" s="224"/>
      <c r="HE808" s="224"/>
      <c r="HF808" s="224"/>
      <c r="HG808" s="224"/>
      <c r="HH808" s="224"/>
      <c r="HI808" s="224"/>
      <c r="HJ808" s="224"/>
      <c r="HK808" s="224"/>
      <c r="HL808" s="224"/>
      <c r="HM808" s="224"/>
      <c r="HN808" s="224"/>
      <c r="HO808" s="224"/>
      <c r="HP808" s="224"/>
      <c r="HQ808" s="224"/>
      <c r="HR808" s="224"/>
      <c r="HS808" s="224"/>
      <c r="HT808" s="224"/>
      <c r="HU808" s="224"/>
      <c r="HV808" s="224"/>
      <c r="HW808" s="224"/>
      <c r="HX808" s="224"/>
      <c r="HY808" s="224"/>
      <c r="HZ808" s="224"/>
      <c r="IA808" s="224"/>
      <c r="IB808" s="224"/>
      <c r="IC808" s="224"/>
      <c r="ID808" s="224"/>
      <c r="IE808" s="224"/>
      <c r="IF808" s="224"/>
      <c r="IG808" s="224"/>
      <c r="IH808" s="224"/>
      <c r="II808" s="224"/>
      <c r="IJ808" s="224"/>
      <c r="IK808" s="224"/>
      <c r="IL808" s="224"/>
      <c r="IM808" s="224"/>
      <c r="IN808" s="224"/>
      <c r="IO808" s="224"/>
      <c r="IP808" s="224"/>
      <c r="IQ808" s="224"/>
      <c r="IR808" s="224"/>
      <c r="IS808" s="224"/>
      <c r="IT808" s="224"/>
      <c r="IU808" s="224"/>
      <c r="IV808" s="224"/>
      <c r="IW808" s="224"/>
    </row>
    <row r="809" spans="1:257" s="258" customFormat="1" ht="39" hidden="1" customHeight="1" x14ac:dyDescent="0.25">
      <c r="A809" s="224"/>
      <c r="B809" s="224"/>
      <c r="C809" s="224"/>
      <c r="D809" s="209"/>
      <c r="E809" s="57"/>
      <c r="F809" s="57"/>
      <c r="G809" s="210"/>
      <c r="H809" s="210"/>
      <c r="I809" s="210"/>
      <c r="J809" s="224"/>
      <c r="K809" s="251"/>
      <c r="L809" s="251"/>
      <c r="M809" s="251"/>
      <c r="N809" s="251"/>
      <c r="O809" s="251"/>
      <c r="P809" s="251"/>
      <c r="Q809" s="251"/>
      <c r="R809" s="251"/>
      <c r="S809" s="251"/>
      <c r="T809" s="251"/>
      <c r="U809" s="251"/>
      <c r="V809" s="251"/>
      <c r="W809" s="251"/>
      <c r="X809" s="251"/>
      <c r="Y809" s="251"/>
      <c r="Z809" s="251"/>
      <c r="AA809" s="251"/>
      <c r="AB809" s="251"/>
      <c r="AC809" s="211"/>
      <c r="AD809" s="252"/>
      <c r="AE809" s="252"/>
      <c r="AF809" s="253"/>
      <c r="AG809" s="253"/>
      <c r="AH809" s="254"/>
      <c r="AI809" s="254"/>
      <c r="AJ809" s="255"/>
      <c r="AK809" s="255"/>
      <c r="AL809" s="126"/>
      <c r="AM809" s="224"/>
      <c r="AN809" s="224"/>
      <c r="AO809" s="224"/>
      <c r="AP809" s="224"/>
      <c r="AQ809" s="224"/>
      <c r="AR809" s="224"/>
      <c r="AS809" s="224"/>
      <c r="AT809" s="224"/>
      <c r="AU809" s="224"/>
      <c r="AV809" s="224"/>
      <c r="AW809" s="224"/>
      <c r="AX809" s="224"/>
      <c r="AY809" s="224"/>
      <c r="AZ809" s="224"/>
      <c r="BA809" s="224"/>
      <c r="BB809" s="224"/>
      <c r="BC809" s="224"/>
      <c r="BD809" s="224"/>
      <c r="BE809" s="224"/>
      <c r="BF809" s="224"/>
      <c r="BG809" s="224"/>
      <c r="BH809" s="224"/>
      <c r="BI809" s="224"/>
      <c r="BJ809" s="224"/>
      <c r="BK809" s="224"/>
      <c r="BL809" s="224"/>
      <c r="BM809" s="224"/>
      <c r="BN809" s="224"/>
      <c r="BO809" s="224"/>
      <c r="BP809" s="224"/>
      <c r="BQ809" s="224"/>
      <c r="BR809" s="224"/>
      <c r="BS809" s="224"/>
      <c r="BT809" s="224"/>
      <c r="BU809" s="224"/>
      <c r="BV809" s="224"/>
      <c r="BW809" s="224"/>
      <c r="BX809" s="224"/>
      <c r="BY809" s="224"/>
      <c r="BZ809" s="224"/>
      <c r="CA809" s="224"/>
      <c r="CB809" s="224"/>
      <c r="CC809" s="224"/>
      <c r="CD809" s="224"/>
      <c r="CE809" s="224"/>
      <c r="CF809" s="224"/>
      <c r="CG809" s="224"/>
      <c r="CH809" s="224"/>
      <c r="CI809" s="224"/>
      <c r="CJ809" s="224"/>
      <c r="CK809" s="224"/>
      <c r="CL809" s="224"/>
      <c r="CM809" s="224"/>
      <c r="CN809" s="224"/>
      <c r="CO809" s="224"/>
      <c r="CP809" s="224"/>
      <c r="CQ809" s="224"/>
      <c r="CR809" s="224"/>
      <c r="CS809" s="224"/>
      <c r="CT809" s="224"/>
      <c r="CU809" s="224"/>
      <c r="CV809" s="224"/>
      <c r="CW809" s="224"/>
      <c r="CX809" s="224"/>
      <c r="CY809" s="224"/>
      <c r="CZ809" s="224"/>
      <c r="DA809" s="224"/>
      <c r="DB809" s="224"/>
      <c r="DC809" s="224"/>
      <c r="DD809" s="224"/>
      <c r="DE809" s="224"/>
      <c r="DF809" s="224"/>
      <c r="DG809" s="224"/>
      <c r="DH809" s="224"/>
      <c r="DI809" s="224"/>
      <c r="DJ809" s="224"/>
      <c r="DK809" s="224"/>
      <c r="DL809" s="224"/>
      <c r="DM809" s="224"/>
      <c r="DN809" s="224"/>
      <c r="DO809" s="224"/>
      <c r="DP809" s="224"/>
      <c r="DQ809" s="224"/>
      <c r="DR809" s="224"/>
      <c r="DS809" s="224"/>
      <c r="DT809" s="224"/>
      <c r="DU809" s="224"/>
      <c r="DV809" s="224"/>
      <c r="DW809" s="224"/>
      <c r="DX809" s="224"/>
      <c r="DY809" s="224"/>
      <c r="DZ809" s="224"/>
      <c r="EA809" s="224"/>
      <c r="EB809" s="224"/>
      <c r="EC809" s="224"/>
      <c r="ED809" s="224"/>
      <c r="EE809" s="224"/>
      <c r="EF809" s="224"/>
      <c r="EG809" s="224"/>
      <c r="EH809" s="224"/>
      <c r="EI809" s="224"/>
      <c r="EJ809" s="224"/>
      <c r="EK809" s="224"/>
      <c r="EL809" s="224"/>
      <c r="EM809" s="224"/>
      <c r="EN809" s="224"/>
      <c r="EO809" s="224"/>
      <c r="EP809" s="224"/>
      <c r="EQ809" s="224"/>
      <c r="ER809" s="224"/>
      <c r="ES809" s="224"/>
      <c r="ET809" s="224"/>
      <c r="EU809" s="224"/>
      <c r="EV809" s="224"/>
      <c r="EW809" s="224"/>
      <c r="EX809" s="224"/>
      <c r="EY809" s="224"/>
      <c r="EZ809" s="224"/>
      <c r="FA809" s="224"/>
      <c r="FB809" s="224"/>
      <c r="FC809" s="224"/>
      <c r="FD809" s="224"/>
      <c r="FE809" s="224"/>
      <c r="FF809" s="224"/>
      <c r="FG809" s="224"/>
      <c r="FH809" s="224"/>
      <c r="FI809" s="224"/>
      <c r="FJ809" s="224"/>
      <c r="FK809" s="224"/>
      <c r="FL809" s="224"/>
      <c r="FM809" s="224"/>
      <c r="FN809" s="224"/>
      <c r="FO809" s="224"/>
      <c r="FP809" s="224"/>
      <c r="FQ809" s="224"/>
      <c r="FR809" s="224"/>
      <c r="FS809" s="224"/>
      <c r="FT809" s="224"/>
      <c r="FU809" s="224"/>
      <c r="FV809" s="224"/>
      <c r="FW809" s="224"/>
      <c r="FX809" s="224"/>
      <c r="FY809" s="224"/>
      <c r="FZ809" s="224"/>
      <c r="GA809" s="224"/>
      <c r="GB809" s="224"/>
      <c r="GC809" s="224"/>
      <c r="GD809" s="224"/>
      <c r="GE809" s="224"/>
      <c r="GF809" s="224"/>
      <c r="GG809" s="224"/>
      <c r="GH809" s="224"/>
      <c r="GI809" s="224"/>
      <c r="GJ809" s="224"/>
      <c r="GK809" s="224"/>
      <c r="GL809" s="224"/>
      <c r="GM809" s="224"/>
      <c r="GN809" s="224"/>
      <c r="GO809" s="224"/>
      <c r="GP809" s="224"/>
      <c r="GQ809" s="224"/>
      <c r="GR809" s="224"/>
      <c r="GS809" s="224"/>
      <c r="GT809" s="224"/>
      <c r="GU809" s="224"/>
      <c r="GV809" s="224"/>
      <c r="GW809" s="224"/>
      <c r="GX809" s="224"/>
      <c r="GY809" s="224"/>
      <c r="GZ809" s="224"/>
      <c r="HA809" s="224"/>
      <c r="HB809" s="224"/>
      <c r="HC809" s="224"/>
      <c r="HD809" s="224"/>
      <c r="HE809" s="224"/>
      <c r="HF809" s="224"/>
      <c r="HG809" s="224"/>
      <c r="HH809" s="224"/>
      <c r="HI809" s="224"/>
      <c r="HJ809" s="224"/>
      <c r="HK809" s="224"/>
      <c r="HL809" s="224"/>
      <c r="HM809" s="224"/>
      <c r="HN809" s="224"/>
      <c r="HO809" s="224"/>
      <c r="HP809" s="224"/>
      <c r="HQ809" s="224"/>
      <c r="HR809" s="224"/>
      <c r="HS809" s="224"/>
      <c r="HT809" s="224"/>
      <c r="HU809" s="224"/>
      <c r="HV809" s="224"/>
      <c r="HW809" s="224"/>
      <c r="HX809" s="224"/>
      <c r="HY809" s="224"/>
      <c r="HZ809" s="224"/>
      <c r="IA809" s="224"/>
      <c r="IB809" s="224"/>
      <c r="IC809" s="224"/>
      <c r="ID809" s="224"/>
      <c r="IE809" s="224"/>
      <c r="IF809" s="224"/>
      <c r="IG809" s="224"/>
      <c r="IH809" s="224"/>
      <c r="II809" s="224"/>
      <c r="IJ809" s="224"/>
      <c r="IK809" s="224"/>
      <c r="IL809" s="224"/>
      <c r="IM809" s="224"/>
      <c r="IN809" s="224"/>
      <c r="IO809" s="224"/>
      <c r="IP809" s="224"/>
      <c r="IQ809" s="224"/>
      <c r="IR809" s="224"/>
      <c r="IS809" s="224"/>
      <c r="IT809" s="224"/>
      <c r="IU809" s="224"/>
      <c r="IV809" s="224"/>
      <c r="IW809" s="224"/>
    </row>
    <row r="810" spans="1:257" s="258" customFormat="1" ht="39" hidden="1" customHeight="1" x14ac:dyDescent="0.25">
      <c r="A810" s="224"/>
      <c r="B810" s="224"/>
      <c r="C810" s="224"/>
      <c r="D810" s="209"/>
      <c r="E810" s="57"/>
      <c r="F810" s="57"/>
      <c r="G810" s="210"/>
      <c r="H810" s="210"/>
      <c r="I810" s="210"/>
      <c r="J810" s="224"/>
      <c r="K810" s="251"/>
      <c r="L810" s="251"/>
      <c r="M810" s="251"/>
      <c r="N810" s="251"/>
      <c r="O810" s="251"/>
      <c r="P810" s="251"/>
      <c r="Q810" s="251"/>
      <c r="R810" s="251"/>
      <c r="S810" s="251"/>
      <c r="T810" s="251"/>
      <c r="U810" s="251"/>
      <c r="V810" s="251"/>
      <c r="W810" s="251"/>
      <c r="X810" s="251"/>
      <c r="Y810" s="251"/>
      <c r="Z810" s="251"/>
      <c r="AA810" s="251"/>
      <c r="AB810" s="251"/>
      <c r="AC810" s="211"/>
      <c r="AD810" s="252"/>
      <c r="AE810" s="252"/>
      <c r="AF810" s="253"/>
      <c r="AG810" s="253"/>
      <c r="AH810" s="254"/>
      <c r="AI810" s="254"/>
      <c r="AJ810" s="255"/>
      <c r="AK810" s="255"/>
      <c r="AL810" s="126"/>
      <c r="AM810" s="224"/>
      <c r="AN810" s="224"/>
      <c r="AO810" s="224"/>
      <c r="AP810" s="224"/>
      <c r="AQ810" s="224"/>
      <c r="AR810" s="224"/>
      <c r="AS810" s="224"/>
      <c r="AT810" s="224"/>
      <c r="AU810" s="224"/>
      <c r="AV810" s="224"/>
      <c r="AW810" s="224"/>
      <c r="AX810" s="224"/>
      <c r="AY810" s="224"/>
      <c r="AZ810" s="224"/>
      <c r="BA810" s="224"/>
      <c r="BB810" s="224"/>
      <c r="BC810" s="224"/>
      <c r="BD810" s="224"/>
      <c r="BE810" s="224"/>
      <c r="BF810" s="224"/>
      <c r="BG810" s="224"/>
      <c r="BH810" s="224"/>
      <c r="BI810" s="224"/>
      <c r="BJ810" s="224"/>
      <c r="BK810" s="224"/>
      <c r="BL810" s="224"/>
      <c r="BM810" s="224"/>
      <c r="BN810" s="224"/>
      <c r="BO810" s="224"/>
      <c r="BP810" s="224"/>
      <c r="BQ810" s="224"/>
      <c r="BR810" s="224"/>
      <c r="BS810" s="224"/>
      <c r="BT810" s="224"/>
      <c r="BU810" s="224"/>
      <c r="BV810" s="224"/>
      <c r="BW810" s="224"/>
      <c r="BX810" s="224"/>
      <c r="BY810" s="224"/>
      <c r="BZ810" s="224"/>
      <c r="CA810" s="224"/>
      <c r="CB810" s="224"/>
      <c r="CC810" s="224"/>
      <c r="CD810" s="224"/>
      <c r="CE810" s="224"/>
      <c r="CF810" s="224"/>
      <c r="CG810" s="224"/>
      <c r="CH810" s="224"/>
      <c r="CI810" s="224"/>
      <c r="CJ810" s="224"/>
      <c r="CK810" s="224"/>
      <c r="CL810" s="224"/>
      <c r="CM810" s="224"/>
      <c r="CN810" s="224"/>
      <c r="CO810" s="224"/>
      <c r="CP810" s="224"/>
      <c r="CQ810" s="224"/>
      <c r="CR810" s="224"/>
      <c r="CS810" s="224"/>
      <c r="CT810" s="224"/>
      <c r="CU810" s="224"/>
      <c r="CV810" s="224"/>
      <c r="CW810" s="224"/>
      <c r="CX810" s="224"/>
      <c r="CY810" s="224"/>
      <c r="CZ810" s="224"/>
      <c r="DA810" s="224"/>
      <c r="DB810" s="224"/>
      <c r="DC810" s="224"/>
      <c r="DD810" s="224"/>
      <c r="DE810" s="224"/>
      <c r="DF810" s="224"/>
      <c r="DG810" s="224"/>
      <c r="DH810" s="224"/>
      <c r="DI810" s="224"/>
      <c r="DJ810" s="224"/>
      <c r="DK810" s="224"/>
      <c r="DL810" s="224"/>
      <c r="DM810" s="224"/>
      <c r="DN810" s="224"/>
      <c r="DO810" s="224"/>
      <c r="DP810" s="224"/>
      <c r="DQ810" s="224"/>
      <c r="DR810" s="224"/>
      <c r="DS810" s="224"/>
      <c r="DT810" s="224"/>
      <c r="DU810" s="224"/>
      <c r="DV810" s="224"/>
      <c r="DW810" s="224"/>
      <c r="DX810" s="224"/>
      <c r="DY810" s="224"/>
      <c r="DZ810" s="224"/>
      <c r="EA810" s="224"/>
      <c r="EB810" s="224"/>
      <c r="EC810" s="224"/>
      <c r="ED810" s="224"/>
      <c r="EE810" s="224"/>
      <c r="EF810" s="224"/>
      <c r="EG810" s="224"/>
      <c r="EH810" s="224"/>
      <c r="EI810" s="224"/>
      <c r="EJ810" s="224"/>
      <c r="EK810" s="224"/>
      <c r="EL810" s="224"/>
      <c r="EM810" s="224"/>
      <c r="EN810" s="224"/>
      <c r="EO810" s="224"/>
      <c r="EP810" s="224"/>
      <c r="EQ810" s="224"/>
      <c r="ER810" s="224"/>
      <c r="ES810" s="224"/>
      <c r="ET810" s="224"/>
      <c r="EU810" s="224"/>
      <c r="EV810" s="224"/>
      <c r="EW810" s="224"/>
      <c r="EX810" s="224"/>
      <c r="EY810" s="224"/>
      <c r="EZ810" s="224"/>
      <c r="FA810" s="224"/>
      <c r="FB810" s="224"/>
      <c r="FC810" s="224"/>
      <c r="FD810" s="224"/>
      <c r="FE810" s="224"/>
      <c r="FF810" s="224"/>
      <c r="FG810" s="224"/>
      <c r="FH810" s="224"/>
      <c r="FI810" s="224"/>
      <c r="FJ810" s="224"/>
      <c r="FK810" s="224"/>
      <c r="FL810" s="224"/>
      <c r="FM810" s="224"/>
      <c r="FN810" s="224"/>
      <c r="FO810" s="224"/>
      <c r="FP810" s="224"/>
      <c r="FQ810" s="224"/>
      <c r="FR810" s="224"/>
      <c r="FS810" s="224"/>
      <c r="FT810" s="224"/>
      <c r="FU810" s="224"/>
      <c r="FV810" s="224"/>
      <c r="FW810" s="224"/>
      <c r="FX810" s="224"/>
      <c r="FY810" s="224"/>
      <c r="FZ810" s="224"/>
      <c r="GA810" s="224"/>
      <c r="GB810" s="224"/>
      <c r="GC810" s="224"/>
      <c r="GD810" s="224"/>
      <c r="GE810" s="224"/>
      <c r="GF810" s="224"/>
      <c r="GG810" s="224"/>
      <c r="GH810" s="224"/>
      <c r="GI810" s="224"/>
      <c r="GJ810" s="224"/>
      <c r="GK810" s="224"/>
      <c r="GL810" s="224"/>
      <c r="GM810" s="224"/>
      <c r="GN810" s="224"/>
      <c r="GO810" s="224"/>
      <c r="GP810" s="224"/>
      <c r="GQ810" s="224"/>
      <c r="GR810" s="224"/>
      <c r="GS810" s="224"/>
      <c r="GT810" s="224"/>
      <c r="GU810" s="224"/>
      <c r="GV810" s="224"/>
      <c r="GW810" s="224"/>
      <c r="GX810" s="224"/>
      <c r="GY810" s="224"/>
      <c r="GZ810" s="224"/>
      <c r="HA810" s="224"/>
      <c r="HB810" s="224"/>
      <c r="HC810" s="224"/>
      <c r="HD810" s="224"/>
      <c r="HE810" s="224"/>
      <c r="HF810" s="224"/>
      <c r="HG810" s="224"/>
      <c r="HH810" s="224"/>
      <c r="HI810" s="224"/>
      <c r="HJ810" s="224"/>
      <c r="HK810" s="224"/>
      <c r="HL810" s="224"/>
      <c r="HM810" s="224"/>
      <c r="HN810" s="224"/>
      <c r="HO810" s="224"/>
      <c r="HP810" s="224"/>
      <c r="HQ810" s="224"/>
      <c r="HR810" s="224"/>
      <c r="HS810" s="224"/>
      <c r="HT810" s="224"/>
      <c r="HU810" s="224"/>
      <c r="HV810" s="224"/>
      <c r="HW810" s="224"/>
      <c r="HX810" s="224"/>
      <c r="HY810" s="224"/>
      <c r="HZ810" s="224"/>
      <c r="IA810" s="224"/>
      <c r="IB810" s="224"/>
      <c r="IC810" s="224"/>
      <c r="ID810" s="224"/>
      <c r="IE810" s="224"/>
      <c r="IF810" s="224"/>
      <c r="IG810" s="224"/>
      <c r="IH810" s="224"/>
      <c r="II810" s="224"/>
      <c r="IJ810" s="224"/>
      <c r="IK810" s="224"/>
      <c r="IL810" s="224"/>
      <c r="IM810" s="224"/>
      <c r="IN810" s="224"/>
      <c r="IO810" s="224"/>
      <c r="IP810" s="224"/>
      <c r="IQ810" s="224"/>
      <c r="IR810" s="224"/>
      <c r="IS810" s="224"/>
      <c r="IT810" s="224"/>
      <c r="IU810" s="224"/>
      <c r="IV810" s="224"/>
      <c r="IW810" s="224"/>
    </row>
    <row r="811" spans="1:257" s="258" customFormat="1" ht="39" hidden="1" customHeight="1" x14ac:dyDescent="0.25">
      <c r="A811" s="224"/>
      <c r="B811" s="224"/>
      <c r="C811" s="224"/>
      <c r="D811" s="209"/>
      <c r="E811" s="57"/>
      <c r="F811" s="57"/>
      <c r="G811" s="210"/>
      <c r="H811" s="210"/>
      <c r="I811" s="210"/>
      <c r="J811" s="224"/>
      <c r="K811" s="251"/>
      <c r="L811" s="251"/>
      <c r="M811" s="251"/>
      <c r="N811" s="251"/>
      <c r="O811" s="251"/>
      <c r="P811" s="251"/>
      <c r="Q811" s="251"/>
      <c r="R811" s="251"/>
      <c r="S811" s="251"/>
      <c r="T811" s="251"/>
      <c r="U811" s="251"/>
      <c r="V811" s="251"/>
      <c r="W811" s="251"/>
      <c r="X811" s="251"/>
      <c r="Y811" s="251"/>
      <c r="Z811" s="251"/>
      <c r="AA811" s="251"/>
      <c r="AB811" s="251"/>
      <c r="AC811" s="211"/>
      <c r="AD811" s="252"/>
      <c r="AE811" s="252"/>
      <c r="AF811" s="253"/>
      <c r="AG811" s="253"/>
      <c r="AH811" s="254"/>
      <c r="AI811" s="254"/>
      <c r="AJ811" s="255"/>
      <c r="AK811" s="255"/>
      <c r="AL811" s="126"/>
      <c r="AM811" s="224"/>
      <c r="AN811" s="224"/>
      <c r="AO811" s="224"/>
      <c r="AP811" s="224"/>
      <c r="AQ811" s="224"/>
      <c r="AR811" s="224"/>
      <c r="AS811" s="224"/>
      <c r="AT811" s="224"/>
      <c r="AU811" s="224"/>
      <c r="AV811" s="224"/>
      <c r="AW811" s="224"/>
      <c r="AX811" s="224"/>
      <c r="AY811" s="224"/>
      <c r="AZ811" s="224"/>
      <c r="BA811" s="224"/>
      <c r="BB811" s="224"/>
      <c r="BC811" s="224"/>
      <c r="BD811" s="224"/>
      <c r="BE811" s="224"/>
      <c r="BF811" s="224"/>
      <c r="BG811" s="224"/>
      <c r="BH811" s="224"/>
      <c r="BI811" s="224"/>
      <c r="BJ811" s="224"/>
      <c r="BK811" s="224"/>
      <c r="BL811" s="224"/>
      <c r="BM811" s="224"/>
      <c r="BN811" s="224"/>
      <c r="BO811" s="224"/>
      <c r="BP811" s="224"/>
      <c r="BQ811" s="224"/>
      <c r="BR811" s="224"/>
      <c r="BS811" s="224"/>
      <c r="BT811" s="224"/>
      <c r="BU811" s="224"/>
      <c r="BV811" s="224"/>
      <c r="BW811" s="224"/>
      <c r="BX811" s="224"/>
      <c r="BY811" s="224"/>
      <c r="BZ811" s="224"/>
      <c r="CA811" s="224"/>
      <c r="CB811" s="224"/>
      <c r="CC811" s="224"/>
      <c r="CD811" s="224"/>
      <c r="CE811" s="224"/>
      <c r="CF811" s="224"/>
      <c r="CG811" s="224"/>
      <c r="CH811" s="224"/>
      <c r="CI811" s="224"/>
      <c r="CJ811" s="224"/>
      <c r="CK811" s="224"/>
      <c r="CL811" s="224"/>
      <c r="CM811" s="224"/>
      <c r="CN811" s="224"/>
      <c r="CO811" s="224"/>
      <c r="CP811" s="224"/>
      <c r="CQ811" s="224"/>
      <c r="CR811" s="224"/>
      <c r="CS811" s="224"/>
      <c r="CT811" s="224"/>
      <c r="CU811" s="224"/>
      <c r="CV811" s="224"/>
      <c r="CW811" s="224"/>
      <c r="CX811" s="224"/>
      <c r="CY811" s="224"/>
      <c r="CZ811" s="224"/>
      <c r="DA811" s="224"/>
      <c r="DB811" s="224"/>
      <c r="DC811" s="224"/>
      <c r="DD811" s="224"/>
      <c r="DE811" s="224"/>
      <c r="DF811" s="224"/>
      <c r="DG811" s="224"/>
      <c r="DH811" s="224"/>
      <c r="DI811" s="224"/>
      <c r="DJ811" s="224"/>
      <c r="DK811" s="224"/>
      <c r="DL811" s="224"/>
      <c r="DM811" s="224"/>
      <c r="DN811" s="224"/>
      <c r="DO811" s="224"/>
      <c r="DP811" s="224"/>
      <c r="DQ811" s="224"/>
      <c r="DR811" s="224"/>
      <c r="DS811" s="224"/>
      <c r="DT811" s="224"/>
      <c r="DU811" s="224"/>
      <c r="DV811" s="224"/>
      <c r="DW811" s="224"/>
      <c r="DX811" s="224"/>
      <c r="DY811" s="224"/>
      <c r="DZ811" s="224"/>
      <c r="EA811" s="224"/>
      <c r="EB811" s="224"/>
      <c r="EC811" s="224"/>
      <c r="ED811" s="224"/>
      <c r="EE811" s="224"/>
      <c r="EF811" s="224"/>
      <c r="EG811" s="224"/>
      <c r="EH811" s="224"/>
      <c r="EI811" s="224"/>
      <c r="EJ811" s="224"/>
      <c r="EK811" s="224"/>
      <c r="EL811" s="224"/>
      <c r="EM811" s="224"/>
      <c r="EN811" s="224"/>
      <c r="EO811" s="224"/>
      <c r="EP811" s="224"/>
      <c r="EQ811" s="224"/>
      <c r="ER811" s="224"/>
      <c r="ES811" s="224"/>
      <c r="ET811" s="224"/>
      <c r="EU811" s="224"/>
      <c r="EV811" s="224"/>
      <c r="EW811" s="224"/>
      <c r="EX811" s="224"/>
      <c r="EY811" s="224"/>
      <c r="EZ811" s="224"/>
      <c r="FA811" s="224"/>
      <c r="FB811" s="224"/>
      <c r="FC811" s="224"/>
      <c r="FD811" s="224"/>
      <c r="FE811" s="224"/>
      <c r="FF811" s="224"/>
      <c r="FG811" s="224"/>
      <c r="FH811" s="224"/>
      <c r="FI811" s="224"/>
      <c r="FJ811" s="224"/>
      <c r="FK811" s="224"/>
      <c r="FL811" s="224"/>
      <c r="FM811" s="224"/>
      <c r="FN811" s="224"/>
      <c r="FO811" s="224"/>
      <c r="FP811" s="224"/>
      <c r="FQ811" s="224"/>
      <c r="FR811" s="224"/>
      <c r="FS811" s="224"/>
      <c r="FT811" s="224"/>
      <c r="FU811" s="224"/>
      <c r="FV811" s="224"/>
      <c r="FW811" s="224"/>
      <c r="FX811" s="224"/>
      <c r="FY811" s="224"/>
      <c r="FZ811" s="224"/>
      <c r="GA811" s="224"/>
      <c r="GB811" s="224"/>
      <c r="GC811" s="224"/>
      <c r="GD811" s="224"/>
      <c r="GE811" s="224"/>
      <c r="GF811" s="224"/>
      <c r="GG811" s="224"/>
      <c r="GH811" s="224"/>
      <c r="GI811" s="224"/>
      <c r="GJ811" s="224"/>
      <c r="GK811" s="224"/>
      <c r="GL811" s="224"/>
      <c r="GM811" s="224"/>
      <c r="GN811" s="224"/>
      <c r="GO811" s="224"/>
      <c r="GP811" s="224"/>
      <c r="GQ811" s="224"/>
      <c r="GR811" s="224"/>
      <c r="GS811" s="224"/>
      <c r="GT811" s="224"/>
      <c r="GU811" s="224"/>
      <c r="GV811" s="224"/>
      <c r="GW811" s="224"/>
      <c r="GX811" s="224"/>
      <c r="GY811" s="224"/>
      <c r="GZ811" s="224"/>
      <c r="HA811" s="224"/>
      <c r="HB811" s="224"/>
      <c r="HC811" s="224"/>
      <c r="HD811" s="224"/>
      <c r="HE811" s="224"/>
      <c r="HF811" s="224"/>
      <c r="HG811" s="224"/>
      <c r="HH811" s="224"/>
      <c r="HI811" s="224"/>
      <c r="HJ811" s="224"/>
      <c r="HK811" s="224"/>
      <c r="HL811" s="224"/>
      <c r="HM811" s="224"/>
      <c r="HN811" s="224"/>
      <c r="HO811" s="224"/>
      <c r="HP811" s="224"/>
      <c r="HQ811" s="224"/>
      <c r="HR811" s="224"/>
      <c r="HS811" s="224"/>
      <c r="HT811" s="224"/>
      <c r="HU811" s="224"/>
      <c r="HV811" s="224"/>
      <c r="HW811" s="224"/>
      <c r="HX811" s="224"/>
      <c r="HY811" s="224"/>
      <c r="HZ811" s="224"/>
      <c r="IA811" s="224"/>
      <c r="IB811" s="224"/>
      <c r="IC811" s="224"/>
      <c r="ID811" s="224"/>
      <c r="IE811" s="224"/>
      <c r="IF811" s="224"/>
      <c r="IG811" s="224"/>
      <c r="IH811" s="224"/>
      <c r="II811" s="224"/>
      <c r="IJ811" s="224"/>
      <c r="IK811" s="224"/>
      <c r="IL811" s="224"/>
      <c r="IM811" s="224"/>
      <c r="IN811" s="224"/>
      <c r="IO811" s="224"/>
      <c r="IP811" s="224"/>
      <c r="IQ811" s="224"/>
      <c r="IR811" s="224"/>
      <c r="IS811" s="224"/>
      <c r="IT811" s="224"/>
      <c r="IU811" s="224"/>
      <c r="IV811" s="224"/>
      <c r="IW811" s="224"/>
    </row>
    <row r="812" spans="1:257" s="258" customFormat="1" ht="39" hidden="1" customHeight="1" x14ac:dyDescent="0.25">
      <c r="A812" s="224"/>
      <c r="B812" s="224"/>
      <c r="C812" s="224"/>
      <c r="D812" s="209"/>
      <c r="E812" s="57"/>
      <c r="F812" s="57"/>
      <c r="G812" s="210"/>
      <c r="H812" s="210"/>
      <c r="I812" s="210"/>
      <c r="J812" s="224"/>
      <c r="K812" s="251"/>
      <c r="L812" s="251"/>
      <c r="M812" s="251"/>
      <c r="N812" s="251"/>
      <c r="O812" s="251"/>
      <c r="P812" s="251"/>
      <c r="Q812" s="251"/>
      <c r="R812" s="251"/>
      <c r="S812" s="251"/>
      <c r="T812" s="251"/>
      <c r="U812" s="251"/>
      <c r="V812" s="251"/>
      <c r="W812" s="251"/>
      <c r="X812" s="251"/>
      <c r="Y812" s="251"/>
      <c r="Z812" s="251"/>
      <c r="AA812" s="251"/>
      <c r="AB812" s="251"/>
      <c r="AC812" s="211"/>
      <c r="AD812" s="252"/>
      <c r="AE812" s="252"/>
      <c r="AF812" s="253"/>
      <c r="AG812" s="253"/>
      <c r="AH812" s="254"/>
      <c r="AI812" s="254"/>
      <c r="AJ812" s="255"/>
      <c r="AK812" s="255"/>
      <c r="AL812" s="126"/>
      <c r="AM812" s="224"/>
      <c r="AN812" s="224"/>
      <c r="AO812" s="224"/>
      <c r="AP812" s="224"/>
      <c r="AQ812" s="224"/>
      <c r="AR812" s="224"/>
      <c r="AS812" s="224"/>
      <c r="AT812" s="224"/>
      <c r="AU812" s="224"/>
      <c r="AV812" s="224"/>
      <c r="AW812" s="224"/>
      <c r="AX812" s="224"/>
      <c r="AY812" s="224"/>
      <c r="AZ812" s="224"/>
      <c r="BA812" s="224"/>
      <c r="BB812" s="224"/>
      <c r="BC812" s="224"/>
      <c r="BD812" s="224"/>
      <c r="BE812" s="224"/>
      <c r="BF812" s="224"/>
      <c r="BG812" s="224"/>
      <c r="BH812" s="224"/>
      <c r="BI812" s="224"/>
      <c r="BJ812" s="224"/>
      <c r="BK812" s="224"/>
      <c r="BL812" s="224"/>
      <c r="BM812" s="224"/>
      <c r="BN812" s="224"/>
      <c r="BO812" s="224"/>
      <c r="BP812" s="224"/>
      <c r="BQ812" s="224"/>
      <c r="BR812" s="224"/>
      <c r="BS812" s="224"/>
      <c r="BT812" s="224"/>
      <c r="BU812" s="224"/>
      <c r="BV812" s="224"/>
      <c r="BW812" s="224"/>
      <c r="BX812" s="224"/>
      <c r="BY812" s="224"/>
      <c r="BZ812" s="224"/>
      <c r="CA812" s="224"/>
      <c r="CB812" s="224"/>
      <c r="CC812" s="224"/>
      <c r="CD812" s="224"/>
      <c r="CE812" s="224"/>
      <c r="CF812" s="224"/>
      <c r="CG812" s="224"/>
      <c r="CH812" s="224"/>
      <c r="CI812" s="224"/>
      <c r="CJ812" s="224"/>
      <c r="CK812" s="224"/>
      <c r="CL812" s="224"/>
      <c r="CM812" s="224"/>
      <c r="CN812" s="224"/>
      <c r="CO812" s="224"/>
      <c r="CP812" s="224"/>
      <c r="CQ812" s="224"/>
      <c r="CR812" s="224"/>
      <c r="CS812" s="224"/>
      <c r="CT812" s="224"/>
      <c r="CU812" s="224"/>
      <c r="CV812" s="224"/>
      <c r="CW812" s="224"/>
      <c r="CX812" s="224"/>
      <c r="CY812" s="224"/>
      <c r="CZ812" s="224"/>
      <c r="DA812" s="224"/>
      <c r="DB812" s="224"/>
      <c r="DC812" s="224"/>
      <c r="DD812" s="224"/>
      <c r="DE812" s="224"/>
      <c r="DF812" s="224"/>
      <c r="DG812" s="224"/>
      <c r="DH812" s="224"/>
      <c r="DI812" s="224"/>
      <c r="DJ812" s="224"/>
      <c r="DK812" s="224"/>
      <c r="DL812" s="224"/>
      <c r="DM812" s="224"/>
      <c r="DN812" s="224"/>
      <c r="DO812" s="224"/>
      <c r="DP812" s="224"/>
      <c r="DQ812" s="224"/>
      <c r="DR812" s="224"/>
      <c r="DS812" s="224"/>
      <c r="DT812" s="224"/>
      <c r="DU812" s="224"/>
      <c r="DV812" s="224"/>
      <c r="DW812" s="224"/>
      <c r="DX812" s="224"/>
      <c r="DY812" s="224"/>
      <c r="DZ812" s="224"/>
      <c r="EA812" s="224"/>
      <c r="EB812" s="224"/>
      <c r="EC812" s="224"/>
      <c r="ED812" s="224"/>
      <c r="EE812" s="224"/>
      <c r="EF812" s="224"/>
      <c r="EG812" s="224"/>
      <c r="EH812" s="224"/>
      <c r="EI812" s="224"/>
      <c r="EJ812" s="224"/>
      <c r="EK812" s="224"/>
      <c r="EL812" s="224"/>
      <c r="EM812" s="224"/>
      <c r="EN812" s="224"/>
      <c r="EO812" s="224"/>
      <c r="EP812" s="224"/>
      <c r="EQ812" s="224"/>
      <c r="ER812" s="224"/>
      <c r="ES812" s="224"/>
      <c r="ET812" s="224"/>
      <c r="EU812" s="224"/>
      <c r="EV812" s="224"/>
      <c r="EW812" s="224"/>
      <c r="EX812" s="224"/>
      <c r="EY812" s="224"/>
      <c r="EZ812" s="224"/>
      <c r="FA812" s="224"/>
      <c r="FB812" s="224"/>
      <c r="FC812" s="224"/>
      <c r="FD812" s="224"/>
      <c r="FE812" s="224"/>
      <c r="FF812" s="224"/>
      <c r="FG812" s="224"/>
      <c r="FH812" s="224"/>
      <c r="FI812" s="224"/>
      <c r="FJ812" s="224"/>
      <c r="FK812" s="224"/>
      <c r="FL812" s="224"/>
      <c r="FM812" s="224"/>
      <c r="FN812" s="224"/>
      <c r="FO812" s="224"/>
      <c r="FP812" s="224"/>
      <c r="FQ812" s="224"/>
      <c r="FR812" s="224"/>
      <c r="FS812" s="224"/>
      <c r="FT812" s="224"/>
      <c r="FU812" s="224"/>
      <c r="FV812" s="224"/>
      <c r="FW812" s="224"/>
      <c r="FX812" s="224"/>
      <c r="FY812" s="224"/>
      <c r="FZ812" s="224"/>
      <c r="GA812" s="224"/>
      <c r="GB812" s="224"/>
      <c r="GC812" s="224"/>
      <c r="GD812" s="224"/>
      <c r="GE812" s="224"/>
      <c r="GF812" s="224"/>
      <c r="GG812" s="224"/>
      <c r="GH812" s="224"/>
      <c r="GI812" s="224"/>
      <c r="GJ812" s="224"/>
      <c r="GK812" s="224"/>
      <c r="GL812" s="224"/>
      <c r="GM812" s="224"/>
      <c r="GN812" s="224"/>
      <c r="GO812" s="224"/>
      <c r="GP812" s="224"/>
      <c r="GQ812" s="224"/>
      <c r="GR812" s="224"/>
      <c r="GS812" s="224"/>
      <c r="GT812" s="224"/>
      <c r="GU812" s="224"/>
      <c r="GV812" s="224"/>
      <c r="GW812" s="224"/>
      <c r="GX812" s="224"/>
      <c r="GY812" s="224"/>
      <c r="GZ812" s="224"/>
      <c r="HA812" s="224"/>
      <c r="HB812" s="224"/>
      <c r="HC812" s="224"/>
      <c r="HD812" s="224"/>
      <c r="HE812" s="224"/>
      <c r="HF812" s="224"/>
      <c r="HG812" s="224"/>
      <c r="HH812" s="224"/>
      <c r="HI812" s="224"/>
      <c r="HJ812" s="224"/>
      <c r="HK812" s="224"/>
      <c r="HL812" s="224"/>
      <c r="HM812" s="224"/>
      <c r="HN812" s="224"/>
      <c r="HO812" s="224"/>
      <c r="HP812" s="224"/>
      <c r="HQ812" s="224"/>
      <c r="HR812" s="224"/>
      <c r="HS812" s="224"/>
      <c r="HT812" s="224"/>
      <c r="HU812" s="224"/>
      <c r="HV812" s="224"/>
      <c r="HW812" s="224"/>
      <c r="HX812" s="224"/>
      <c r="HY812" s="224"/>
      <c r="HZ812" s="224"/>
      <c r="IA812" s="224"/>
      <c r="IB812" s="224"/>
      <c r="IC812" s="224"/>
      <c r="ID812" s="224"/>
      <c r="IE812" s="224"/>
      <c r="IF812" s="224"/>
      <c r="IG812" s="224"/>
      <c r="IH812" s="224"/>
      <c r="II812" s="224"/>
      <c r="IJ812" s="224"/>
      <c r="IK812" s="224"/>
      <c r="IL812" s="224"/>
      <c r="IM812" s="224"/>
      <c r="IN812" s="224"/>
      <c r="IO812" s="224"/>
      <c r="IP812" s="224"/>
      <c r="IQ812" s="224"/>
      <c r="IR812" s="224"/>
      <c r="IS812" s="224"/>
      <c r="IT812" s="224"/>
      <c r="IU812" s="224"/>
      <c r="IV812" s="224"/>
      <c r="IW812" s="224"/>
    </row>
    <row r="813" spans="1:257" s="258" customFormat="1" ht="39" hidden="1" customHeight="1" x14ac:dyDescent="0.25">
      <c r="A813" s="224"/>
      <c r="B813" s="224"/>
      <c r="C813" s="224"/>
      <c r="D813" s="209"/>
      <c r="E813" s="57"/>
      <c r="F813" s="57"/>
      <c r="G813" s="210"/>
      <c r="H813" s="210"/>
      <c r="I813" s="210"/>
      <c r="J813" s="224"/>
      <c r="K813" s="251"/>
      <c r="L813" s="251"/>
      <c r="M813" s="251"/>
      <c r="N813" s="251"/>
      <c r="O813" s="251"/>
      <c r="P813" s="251"/>
      <c r="Q813" s="251"/>
      <c r="R813" s="251"/>
      <c r="S813" s="251"/>
      <c r="T813" s="251"/>
      <c r="U813" s="251"/>
      <c r="V813" s="251"/>
      <c r="W813" s="251"/>
      <c r="X813" s="251"/>
      <c r="Y813" s="251"/>
      <c r="Z813" s="251"/>
      <c r="AA813" s="251"/>
      <c r="AB813" s="251"/>
      <c r="AC813" s="211"/>
      <c r="AD813" s="252"/>
      <c r="AE813" s="252"/>
      <c r="AF813" s="253"/>
      <c r="AG813" s="253"/>
      <c r="AH813" s="254"/>
      <c r="AI813" s="254"/>
      <c r="AJ813" s="255"/>
      <c r="AK813" s="255"/>
      <c r="AL813" s="126"/>
      <c r="AM813" s="224"/>
      <c r="AN813" s="224"/>
      <c r="AO813" s="224"/>
      <c r="AP813" s="224"/>
      <c r="AQ813" s="224"/>
      <c r="AR813" s="224"/>
      <c r="AS813" s="224"/>
      <c r="AT813" s="224"/>
      <c r="AU813" s="224"/>
      <c r="AV813" s="224"/>
      <c r="AW813" s="224"/>
      <c r="AX813" s="224"/>
      <c r="AY813" s="224"/>
      <c r="AZ813" s="224"/>
      <c r="BA813" s="224"/>
      <c r="BB813" s="224"/>
      <c r="BC813" s="224"/>
      <c r="BD813" s="224"/>
      <c r="BE813" s="224"/>
      <c r="BF813" s="224"/>
      <c r="BG813" s="224"/>
      <c r="BH813" s="224"/>
      <c r="BI813" s="224"/>
      <c r="BJ813" s="224"/>
      <c r="BK813" s="224"/>
      <c r="BL813" s="224"/>
      <c r="BM813" s="224"/>
      <c r="BN813" s="224"/>
      <c r="BO813" s="224"/>
      <c r="BP813" s="224"/>
      <c r="BQ813" s="224"/>
      <c r="BR813" s="224"/>
      <c r="BS813" s="224"/>
      <c r="BT813" s="224"/>
      <c r="BU813" s="224"/>
      <c r="BV813" s="224"/>
      <c r="BW813" s="224"/>
      <c r="BX813" s="224"/>
      <c r="BY813" s="224"/>
      <c r="BZ813" s="224"/>
      <c r="CA813" s="224"/>
      <c r="CB813" s="224"/>
      <c r="CC813" s="224"/>
      <c r="CD813" s="224"/>
      <c r="CE813" s="224"/>
      <c r="CF813" s="224"/>
      <c r="CG813" s="224"/>
      <c r="CH813" s="224"/>
      <c r="CI813" s="224"/>
      <c r="CJ813" s="224"/>
      <c r="CK813" s="224"/>
      <c r="CL813" s="224"/>
      <c r="CM813" s="224"/>
      <c r="CN813" s="224"/>
      <c r="CO813" s="224"/>
      <c r="CP813" s="224"/>
      <c r="CQ813" s="224"/>
      <c r="CR813" s="224"/>
      <c r="CS813" s="224"/>
      <c r="CT813" s="224"/>
      <c r="CU813" s="224"/>
      <c r="CV813" s="224"/>
      <c r="CW813" s="224"/>
      <c r="CX813" s="224"/>
      <c r="CY813" s="224"/>
      <c r="CZ813" s="224"/>
      <c r="DA813" s="224"/>
      <c r="DB813" s="224"/>
      <c r="DC813" s="224"/>
      <c r="DD813" s="224"/>
      <c r="DE813" s="224"/>
      <c r="DF813" s="224"/>
      <c r="DG813" s="224"/>
      <c r="DH813" s="224"/>
      <c r="DI813" s="224"/>
      <c r="DJ813" s="224"/>
      <c r="DK813" s="224"/>
      <c r="DL813" s="224"/>
      <c r="DM813" s="224"/>
      <c r="DN813" s="224"/>
      <c r="DO813" s="224"/>
      <c r="DP813" s="224"/>
      <c r="DQ813" s="224"/>
      <c r="DR813" s="224"/>
      <c r="DS813" s="224"/>
      <c r="DT813" s="224"/>
      <c r="DU813" s="224"/>
      <c r="DV813" s="224"/>
      <c r="DW813" s="224"/>
      <c r="DX813" s="224"/>
      <c r="DY813" s="224"/>
      <c r="DZ813" s="224"/>
      <c r="EA813" s="224"/>
      <c r="EB813" s="224"/>
      <c r="EC813" s="224"/>
      <c r="ED813" s="224"/>
      <c r="EE813" s="224"/>
      <c r="EF813" s="224"/>
      <c r="EG813" s="224"/>
      <c r="EH813" s="224"/>
      <c r="EI813" s="224"/>
      <c r="EJ813" s="224"/>
      <c r="EK813" s="224"/>
      <c r="EL813" s="224"/>
      <c r="EM813" s="224"/>
      <c r="EN813" s="224"/>
      <c r="EO813" s="224"/>
      <c r="EP813" s="224"/>
      <c r="EQ813" s="224"/>
      <c r="ER813" s="224"/>
      <c r="ES813" s="224"/>
      <c r="ET813" s="224"/>
      <c r="EU813" s="224"/>
      <c r="EV813" s="224"/>
      <c r="EW813" s="224"/>
      <c r="EX813" s="224"/>
      <c r="EY813" s="224"/>
      <c r="EZ813" s="224"/>
      <c r="FA813" s="224"/>
      <c r="FB813" s="224"/>
      <c r="FC813" s="224"/>
      <c r="FD813" s="224"/>
      <c r="FE813" s="224"/>
      <c r="FF813" s="224"/>
      <c r="FG813" s="224"/>
      <c r="FH813" s="224"/>
      <c r="FI813" s="224"/>
      <c r="FJ813" s="224"/>
      <c r="FK813" s="224"/>
      <c r="FL813" s="224"/>
      <c r="FM813" s="224"/>
      <c r="FN813" s="224"/>
      <c r="FO813" s="224"/>
      <c r="FP813" s="224"/>
      <c r="FQ813" s="224"/>
      <c r="FR813" s="224"/>
      <c r="FS813" s="224"/>
      <c r="FT813" s="224"/>
      <c r="FU813" s="224"/>
      <c r="FV813" s="224"/>
      <c r="FW813" s="224"/>
      <c r="FX813" s="224"/>
      <c r="FY813" s="224"/>
      <c r="FZ813" s="224"/>
      <c r="GA813" s="224"/>
      <c r="GB813" s="224"/>
      <c r="GC813" s="224"/>
      <c r="GD813" s="224"/>
      <c r="GE813" s="224"/>
      <c r="GF813" s="224"/>
      <c r="GG813" s="224"/>
      <c r="GH813" s="224"/>
      <c r="GI813" s="224"/>
      <c r="GJ813" s="224"/>
      <c r="GK813" s="224"/>
      <c r="GL813" s="224"/>
      <c r="GM813" s="224"/>
      <c r="GN813" s="224"/>
      <c r="GO813" s="224"/>
      <c r="GP813" s="224"/>
      <c r="GQ813" s="224"/>
      <c r="GR813" s="224"/>
      <c r="GS813" s="224"/>
      <c r="GT813" s="224"/>
      <c r="GU813" s="224"/>
      <c r="GV813" s="224"/>
      <c r="GW813" s="224"/>
      <c r="GX813" s="224"/>
      <c r="GY813" s="224"/>
      <c r="GZ813" s="224"/>
      <c r="HA813" s="224"/>
      <c r="HB813" s="224"/>
      <c r="HC813" s="224"/>
      <c r="HD813" s="224"/>
      <c r="HE813" s="224"/>
      <c r="HF813" s="224"/>
      <c r="HG813" s="224"/>
      <c r="HH813" s="224"/>
      <c r="HI813" s="224"/>
      <c r="HJ813" s="224"/>
      <c r="HK813" s="224"/>
      <c r="HL813" s="224"/>
      <c r="HM813" s="224"/>
      <c r="HN813" s="224"/>
      <c r="HO813" s="224"/>
      <c r="HP813" s="224"/>
      <c r="HQ813" s="224"/>
      <c r="HR813" s="224"/>
      <c r="HS813" s="224"/>
      <c r="HT813" s="224"/>
      <c r="HU813" s="224"/>
      <c r="HV813" s="224"/>
      <c r="HW813" s="224"/>
      <c r="HX813" s="224"/>
      <c r="HY813" s="224"/>
      <c r="HZ813" s="224"/>
      <c r="IA813" s="224"/>
      <c r="IB813" s="224"/>
      <c r="IC813" s="224"/>
      <c r="ID813" s="224"/>
      <c r="IE813" s="224"/>
      <c r="IF813" s="224"/>
      <c r="IG813" s="224"/>
      <c r="IH813" s="224"/>
      <c r="II813" s="224"/>
      <c r="IJ813" s="224"/>
      <c r="IK813" s="224"/>
      <c r="IL813" s="224"/>
      <c r="IM813" s="224"/>
      <c r="IN813" s="224"/>
      <c r="IO813" s="224"/>
      <c r="IP813" s="224"/>
      <c r="IQ813" s="224"/>
      <c r="IR813" s="224"/>
      <c r="IS813" s="224"/>
      <c r="IT813" s="224"/>
      <c r="IU813" s="224"/>
      <c r="IV813" s="224"/>
      <c r="IW813" s="224"/>
    </row>
    <row r="814" spans="1:257" s="258" customFormat="1" ht="39" hidden="1" customHeight="1" x14ac:dyDescent="0.25">
      <c r="A814" s="224"/>
      <c r="B814" s="224"/>
      <c r="C814" s="224"/>
      <c r="D814" s="209"/>
      <c r="E814" s="57"/>
      <c r="F814" s="57"/>
      <c r="G814" s="210"/>
      <c r="H814" s="210"/>
      <c r="I814" s="210"/>
      <c r="J814" s="224"/>
      <c r="K814" s="251"/>
      <c r="L814" s="251"/>
      <c r="M814" s="251"/>
      <c r="N814" s="251"/>
      <c r="O814" s="251"/>
      <c r="P814" s="251"/>
      <c r="Q814" s="251"/>
      <c r="R814" s="251"/>
      <c r="S814" s="251"/>
      <c r="T814" s="251"/>
      <c r="U814" s="251"/>
      <c r="V814" s="251"/>
      <c r="W814" s="251"/>
      <c r="X814" s="251"/>
      <c r="Y814" s="251"/>
      <c r="Z814" s="251"/>
      <c r="AA814" s="251"/>
      <c r="AB814" s="251"/>
      <c r="AC814" s="211"/>
      <c r="AD814" s="252"/>
      <c r="AE814" s="252"/>
      <c r="AF814" s="253"/>
      <c r="AG814" s="253"/>
      <c r="AH814" s="254"/>
      <c r="AI814" s="254"/>
      <c r="AJ814" s="255"/>
      <c r="AK814" s="255"/>
      <c r="AL814" s="126"/>
      <c r="AM814" s="224"/>
      <c r="AN814" s="224"/>
      <c r="AO814" s="224"/>
      <c r="AP814" s="224"/>
      <c r="AQ814" s="224"/>
      <c r="AR814" s="224"/>
      <c r="AS814" s="224"/>
      <c r="AT814" s="224"/>
      <c r="AU814" s="224"/>
      <c r="AV814" s="224"/>
      <c r="AW814" s="224"/>
      <c r="AX814" s="224"/>
      <c r="AY814" s="224"/>
      <c r="AZ814" s="224"/>
      <c r="BA814" s="224"/>
      <c r="BB814" s="224"/>
      <c r="BC814" s="224"/>
      <c r="BD814" s="224"/>
      <c r="BE814" s="224"/>
      <c r="BF814" s="224"/>
      <c r="BG814" s="224"/>
      <c r="BH814" s="224"/>
      <c r="BI814" s="224"/>
      <c r="BJ814" s="224"/>
      <c r="BK814" s="224"/>
      <c r="BL814" s="224"/>
      <c r="BM814" s="224"/>
      <c r="BN814" s="224"/>
      <c r="BO814" s="224"/>
      <c r="BP814" s="224"/>
      <c r="BQ814" s="224"/>
      <c r="BR814" s="224"/>
      <c r="BS814" s="224"/>
      <c r="BT814" s="224"/>
      <c r="BU814" s="224"/>
      <c r="BV814" s="224"/>
      <c r="BW814" s="224"/>
      <c r="BX814" s="224"/>
      <c r="BY814" s="224"/>
      <c r="BZ814" s="224"/>
      <c r="CA814" s="224"/>
      <c r="CB814" s="224"/>
      <c r="CC814" s="224"/>
      <c r="CD814" s="224"/>
      <c r="CE814" s="224"/>
      <c r="CF814" s="224"/>
      <c r="CG814" s="224"/>
      <c r="CH814" s="224"/>
      <c r="CI814" s="224"/>
      <c r="CJ814" s="224"/>
      <c r="CK814" s="224"/>
      <c r="CL814" s="224"/>
      <c r="CM814" s="224"/>
      <c r="CN814" s="224"/>
      <c r="CO814" s="224"/>
      <c r="CP814" s="224"/>
      <c r="CQ814" s="224"/>
      <c r="CR814" s="224"/>
      <c r="CS814" s="224"/>
      <c r="CT814" s="224"/>
      <c r="CU814" s="224"/>
      <c r="CV814" s="224"/>
      <c r="CW814" s="224"/>
      <c r="CX814" s="224"/>
      <c r="CY814" s="224"/>
      <c r="CZ814" s="224"/>
      <c r="DA814" s="224"/>
      <c r="DB814" s="224"/>
      <c r="DC814" s="224"/>
      <c r="DD814" s="224"/>
      <c r="DE814" s="224"/>
      <c r="DF814" s="224"/>
      <c r="DG814" s="224"/>
      <c r="DH814" s="224"/>
      <c r="DI814" s="224"/>
      <c r="DJ814" s="224"/>
      <c r="DK814" s="224"/>
      <c r="DL814" s="224"/>
      <c r="DM814" s="224"/>
      <c r="DN814" s="224"/>
      <c r="DO814" s="224"/>
      <c r="DP814" s="224"/>
      <c r="DQ814" s="224"/>
      <c r="DR814" s="224"/>
      <c r="DS814" s="224"/>
      <c r="DT814" s="224"/>
      <c r="DU814" s="224"/>
      <c r="DV814" s="224"/>
      <c r="DW814" s="224"/>
      <c r="DX814" s="224"/>
      <c r="DY814" s="224"/>
      <c r="DZ814" s="224"/>
      <c r="EA814" s="224"/>
      <c r="EB814" s="224"/>
      <c r="EC814" s="224"/>
      <c r="ED814" s="224"/>
      <c r="EE814" s="224"/>
      <c r="EF814" s="224"/>
      <c r="EG814" s="224"/>
      <c r="EH814" s="224"/>
      <c r="EI814" s="224"/>
      <c r="EJ814" s="224"/>
      <c r="EK814" s="224"/>
      <c r="EL814" s="224"/>
      <c r="EM814" s="224"/>
      <c r="EN814" s="224"/>
      <c r="EO814" s="224"/>
      <c r="EP814" s="224"/>
      <c r="EQ814" s="224"/>
      <c r="ER814" s="224"/>
      <c r="ES814" s="224"/>
      <c r="ET814" s="224"/>
      <c r="EU814" s="224"/>
      <c r="EV814" s="224"/>
      <c r="EW814" s="224"/>
      <c r="EX814" s="224"/>
      <c r="EY814" s="224"/>
      <c r="EZ814" s="224"/>
      <c r="FA814" s="224"/>
      <c r="FB814" s="224"/>
      <c r="FC814" s="224"/>
      <c r="FD814" s="224"/>
      <c r="FE814" s="224"/>
      <c r="FF814" s="224"/>
      <c r="FG814" s="224"/>
      <c r="FH814" s="224"/>
      <c r="FI814" s="224"/>
      <c r="FJ814" s="224"/>
      <c r="FK814" s="224"/>
      <c r="FL814" s="224"/>
      <c r="FM814" s="224"/>
      <c r="FN814" s="224"/>
      <c r="FO814" s="224"/>
      <c r="FP814" s="224"/>
      <c r="FQ814" s="224"/>
      <c r="FR814" s="224"/>
      <c r="FS814" s="224"/>
      <c r="FT814" s="224"/>
      <c r="FU814" s="224"/>
      <c r="FV814" s="224"/>
      <c r="FW814" s="224"/>
      <c r="FX814" s="224"/>
      <c r="FY814" s="224"/>
      <c r="FZ814" s="224"/>
      <c r="GA814" s="224"/>
      <c r="GB814" s="224"/>
      <c r="GC814" s="224"/>
      <c r="GD814" s="224"/>
      <c r="GE814" s="224"/>
      <c r="GF814" s="224"/>
      <c r="GG814" s="224"/>
      <c r="GH814" s="224"/>
      <c r="GI814" s="224"/>
      <c r="GJ814" s="224"/>
      <c r="GK814" s="224"/>
      <c r="GL814" s="224"/>
      <c r="GM814" s="224"/>
      <c r="GN814" s="224"/>
      <c r="GO814" s="224"/>
      <c r="GP814" s="224"/>
      <c r="GQ814" s="224"/>
      <c r="GR814" s="224"/>
      <c r="GS814" s="224"/>
      <c r="GT814" s="224"/>
      <c r="GU814" s="224"/>
      <c r="GV814" s="224"/>
      <c r="GW814" s="224"/>
      <c r="GX814" s="224"/>
      <c r="GY814" s="224"/>
      <c r="GZ814" s="224"/>
      <c r="HA814" s="224"/>
      <c r="HB814" s="224"/>
      <c r="HC814" s="224"/>
      <c r="HD814" s="224"/>
      <c r="HE814" s="224"/>
      <c r="HF814" s="224"/>
      <c r="HG814" s="224"/>
      <c r="HH814" s="224"/>
      <c r="HI814" s="224"/>
      <c r="HJ814" s="224"/>
      <c r="HK814" s="224"/>
      <c r="HL814" s="224"/>
      <c r="HM814" s="224"/>
      <c r="HN814" s="224"/>
      <c r="HO814" s="224"/>
      <c r="HP814" s="224"/>
      <c r="HQ814" s="224"/>
      <c r="HR814" s="224"/>
      <c r="HS814" s="224"/>
      <c r="HT814" s="224"/>
      <c r="HU814" s="224"/>
      <c r="HV814" s="224"/>
      <c r="HW814" s="224"/>
      <c r="HX814" s="224"/>
      <c r="HY814" s="224"/>
      <c r="HZ814" s="224"/>
      <c r="IA814" s="224"/>
      <c r="IB814" s="224"/>
      <c r="IC814" s="224"/>
      <c r="ID814" s="224"/>
      <c r="IE814" s="224"/>
      <c r="IF814" s="224"/>
      <c r="IG814" s="224"/>
      <c r="IH814" s="224"/>
      <c r="II814" s="224"/>
      <c r="IJ814" s="224"/>
      <c r="IK814" s="224"/>
      <c r="IL814" s="224"/>
      <c r="IM814" s="224"/>
      <c r="IN814" s="224"/>
      <c r="IO814" s="224"/>
      <c r="IP814" s="224"/>
      <c r="IQ814" s="224"/>
      <c r="IR814" s="224"/>
      <c r="IS814" s="224"/>
      <c r="IT814" s="224"/>
      <c r="IU814" s="224"/>
      <c r="IV814" s="224"/>
      <c r="IW814" s="224"/>
    </row>
    <row r="815" spans="1:257" s="258" customFormat="1" ht="39" hidden="1" customHeight="1" x14ac:dyDescent="0.25">
      <c r="A815" s="224"/>
      <c r="B815" s="224"/>
      <c r="C815" s="224"/>
      <c r="D815" s="209"/>
      <c r="E815" s="57"/>
      <c r="F815" s="57"/>
      <c r="G815" s="210"/>
      <c r="H815" s="210"/>
      <c r="I815" s="210"/>
      <c r="J815" s="224"/>
      <c r="K815" s="251"/>
      <c r="L815" s="251"/>
      <c r="M815" s="251"/>
      <c r="N815" s="251"/>
      <c r="O815" s="251"/>
      <c r="P815" s="251"/>
      <c r="Q815" s="251"/>
      <c r="R815" s="251"/>
      <c r="S815" s="251"/>
      <c r="T815" s="251"/>
      <c r="U815" s="251"/>
      <c r="V815" s="251"/>
      <c r="W815" s="251"/>
      <c r="X815" s="251"/>
      <c r="Y815" s="251"/>
      <c r="Z815" s="251"/>
      <c r="AA815" s="251"/>
      <c r="AB815" s="251"/>
      <c r="AC815" s="211"/>
      <c r="AD815" s="252"/>
      <c r="AE815" s="252"/>
      <c r="AF815" s="253"/>
      <c r="AG815" s="253"/>
      <c r="AH815" s="254"/>
      <c r="AI815" s="254"/>
      <c r="AJ815" s="255"/>
      <c r="AK815" s="255"/>
      <c r="AL815" s="126"/>
      <c r="AM815" s="224"/>
      <c r="AN815" s="224"/>
      <c r="AO815" s="224"/>
      <c r="AP815" s="224"/>
      <c r="AQ815" s="224"/>
      <c r="AR815" s="224"/>
      <c r="AS815" s="224"/>
      <c r="AT815" s="224"/>
      <c r="AU815" s="224"/>
      <c r="AV815" s="224"/>
      <c r="AW815" s="224"/>
      <c r="AX815" s="224"/>
      <c r="AY815" s="224"/>
      <c r="AZ815" s="224"/>
      <c r="BA815" s="224"/>
      <c r="BB815" s="224"/>
      <c r="BC815" s="224"/>
      <c r="BD815" s="224"/>
      <c r="BE815" s="224"/>
      <c r="BF815" s="224"/>
      <c r="BG815" s="224"/>
      <c r="BH815" s="224"/>
      <c r="BI815" s="224"/>
      <c r="BJ815" s="224"/>
      <c r="BK815" s="224"/>
      <c r="BL815" s="224"/>
      <c r="BM815" s="224"/>
      <c r="BN815" s="224"/>
      <c r="BO815" s="224"/>
      <c r="BP815" s="224"/>
      <c r="BQ815" s="224"/>
      <c r="BR815" s="224"/>
      <c r="BS815" s="224"/>
      <c r="BT815" s="224"/>
      <c r="BU815" s="224"/>
      <c r="BV815" s="224"/>
      <c r="BW815" s="224"/>
      <c r="BX815" s="224"/>
      <c r="BY815" s="224"/>
      <c r="BZ815" s="224"/>
      <c r="CA815" s="224"/>
      <c r="CB815" s="224"/>
      <c r="CC815" s="224"/>
      <c r="CD815" s="224"/>
      <c r="CE815" s="224"/>
      <c r="CF815" s="224"/>
      <c r="CG815" s="224"/>
      <c r="CH815" s="224"/>
      <c r="CI815" s="224"/>
      <c r="CJ815" s="224"/>
      <c r="CK815" s="224"/>
      <c r="CL815" s="224"/>
      <c r="CM815" s="224"/>
      <c r="CN815" s="224"/>
      <c r="CO815" s="224"/>
      <c r="CP815" s="224"/>
      <c r="CQ815" s="224"/>
      <c r="CR815" s="224"/>
      <c r="CS815" s="224"/>
      <c r="CT815" s="224"/>
      <c r="CU815" s="224"/>
      <c r="CV815" s="224"/>
      <c r="CW815" s="224"/>
      <c r="CX815" s="224"/>
      <c r="CY815" s="224"/>
      <c r="CZ815" s="224"/>
      <c r="DA815" s="224"/>
      <c r="DB815" s="224"/>
      <c r="DC815" s="224"/>
      <c r="DD815" s="224"/>
      <c r="DE815" s="224"/>
      <c r="DF815" s="224"/>
      <c r="DG815" s="224"/>
      <c r="DH815" s="224"/>
      <c r="DI815" s="224"/>
      <c r="DJ815" s="224"/>
      <c r="DK815" s="224"/>
      <c r="DL815" s="224"/>
      <c r="DM815" s="224"/>
      <c r="DN815" s="224"/>
      <c r="DO815" s="224"/>
      <c r="DP815" s="224"/>
      <c r="DQ815" s="224"/>
      <c r="DR815" s="224"/>
      <c r="DS815" s="224"/>
      <c r="DT815" s="224"/>
      <c r="DU815" s="224"/>
      <c r="DV815" s="224"/>
      <c r="DW815" s="224"/>
      <c r="DX815" s="224"/>
      <c r="DY815" s="224"/>
      <c r="DZ815" s="224"/>
      <c r="EA815" s="224"/>
      <c r="EB815" s="224"/>
      <c r="EC815" s="224"/>
      <c r="ED815" s="224"/>
      <c r="EE815" s="224"/>
      <c r="EF815" s="224"/>
      <c r="EG815" s="224"/>
      <c r="EH815" s="224"/>
      <c r="EI815" s="224"/>
      <c r="EJ815" s="224"/>
      <c r="EK815" s="224"/>
      <c r="EL815" s="224"/>
      <c r="EM815" s="224"/>
      <c r="EN815" s="224"/>
      <c r="EO815" s="224"/>
      <c r="EP815" s="224"/>
      <c r="EQ815" s="224"/>
      <c r="ER815" s="224"/>
      <c r="ES815" s="224"/>
      <c r="ET815" s="224"/>
      <c r="EU815" s="224"/>
      <c r="EV815" s="224"/>
      <c r="EW815" s="224"/>
      <c r="EX815" s="224"/>
      <c r="EY815" s="224"/>
      <c r="EZ815" s="224"/>
      <c r="FA815" s="224"/>
      <c r="FB815" s="224"/>
      <c r="FC815" s="224"/>
      <c r="FD815" s="224"/>
      <c r="FE815" s="224"/>
      <c r="FF815" s="224"/>
      <c r="FG815" s="224"/>
      <c r="FH815" s="224"/>
      <c r="FI815" s="224"/>
      <c r="FJ815" s="224"/>
      <c r="FK815" s="224"/>
      <c r="FL815" s="224"/>
      <c r="FM815" s="224"/>
      <c r="FN815" s="224"/>
      <c r="FO815" s="224"/>
      <c r="FP815" s="224"/>
      <c r="FQ815" s="224"/>
      <c r="FR815" s="224"/>
      <c r="FS815" s="224"/>
      <c r="FT815" s="224"/>
      <c r="FU815" s="224"/>
      <c r="FV815" s="224"/>
      <c r="FW815" s="224"/>
      <c r="FX815" s="224"/>
      <c r="FY815" s="224"/>
      <c r="FZ815" s="224"/>
      <c r="GA815" s="224"/>
      <c r="GB815" s="224"/>
      <c r="GC815" s="224"/>
      <c r="GD815" s="224"/>
      <c r="GE815" s="224"/>
      <c r="GF815" s="224"/>
      <c r="GG815" s="224"/>
      <c r="GH815" s="224"/>
      <c r="GI815" s="224"/>
      <c r="GJ815" s="224"/>
      <c r="GK815" s="224"/>
      <c r="GL815" s="224"/>
      <c r="GM815" s="224"/>
      <c r="GN815" s="224"/>
      <c r="GO815" s="224"/>
      <c r="GP815" s="224"/>
      <c r="GQ815" s="224"/>
      <c r="GR815" s="224"/>
      <c r="GS815" s="224"/>
      <c r="GT815" s="224"/>
      <c r="GU815" s="224"/>
      <c r="GV815" s="224"/>
      <c r="GW815" s="224"/>
      <c r="GX815" s="224"/>
      <c r="GY815" s="224"/>
      <c r="GZ815" s="224"/>
      <c r="HA815" s="224"/>
      <c r="HB815" s="224"/>
      <c r="HC815" s="224"/>
      <c r="HD815" s="224"/>
      <c r="HE815" s="224"/>
      <c r="HF815" s="224"/>
      <c r="HG815" s="224"/>
      <c r="HH815" s="224"/>
      <c r="HI815" s="224"/>
      <c r="HJ815" s="224"/>
      <c r="HK815" s="224"/>
      <c r="HL815" s="224"/>
      <c r="HM815" s="224"/>
      <c r="HN815" s="224"/>
      <c r="HO815" s="224"/>
      <c r="HP815" s="224"/>
      <c r="HQ815" s="224"/>
      <c r="HR815" s="224"/>
      <c r="HS815" s="224"/>
      <c r="HT815" s="224"/>
      <c r="HU815" s="224"/>
      <c r="HV815" s="224"/>
      <c r="HW815" s="224"/>
      <c r="HX815" s="224"/>
      <c r="HY815" s="224"/>
      <c r="HZ815" s="224"/>
      <c r="IA815" s="224"/>
      <c r="IB815" s="224"/>
      <c r="IC815" s="224"/>
      <c r="ID815" s="224"/>
      <c r="IE815" s="224"/>
      <c r="IF815" s="224"/>
      <c r="IG815" s="224"/>
      <c r="IH815" s="224"/>
      <c r="II815" s="224"/>
      <c r="IJ815" s="224"/>
      <c r="IK815" s="224"/>
      <c r="IL815" s="224"/>
      <c r="IM815" s="224"/>
      <c r="IN815" s="224"/>
      <c r="IO815" s="224"/>
      <c r="IP815" s="224"/>
      <c r="IQ815" s="224"/>
      <c r="IR815" s="224"/>
      <c r="IS815" s="224"/>
      <c r="IT815" s="224"/>
      <c r="IU815" s="224"/>
      <c r="IV815" s="224"/>
      <c r="IW815" s="224"/>
    </row>
    <row r="816" spans="1:257" s="258" customFormat="1" ht="39" hidden="1" customHeight="1" x14ac:dyDescent="0.25">
      <c r="A816" s="224"/>
      <c r="B816" s="224"/>
      <c r="C816" s="224"/>
      <c r="D816" s="209"/>
      <c r="E816" s="57"/>
      <c r="F816" s="57"/>
      <c r="G816" s="210"/>
      <c r="H816" s="210"/>
      <c r="I816" s="210"/>
      <c r="J816" s="224"/>
      <c r="K816" s="251"/>
      <c r="L816" s="251"/>
      <c r="M816" s="251"/>
      <c r="N816" s="251"/>
      <c r="O816" s="251"/>
      <c r="P816" s="251"/>
      <c r="Q816" s="251"/>
      <c r="R816" s="251"/>
      <c r="S816" s="251"/>
      <c r="T816" s="251"/>
      <c r="U816" s="251"/>
      <c r="V816" s="251"/>
      <c r="W816" s="251"/>
      <c r="X816" s="251"/>
      <c r="Y816" s="251"/>
      <c r="Z816" s="251"/>
      <c r="AA816" s="251"/>
      <c r="AB816" s="251"/>
      <c r="AC816" s="211"/>
      <c r="AD816" s="252"/>
      <c r="AE816" s="252"/>
      <c r="AF816" s="253"/>
      <c r="AG816" s="253"/>
      <c r="AH816" s="254"/>
      <c r="AI816" s="254"/>
      <c r="AJ816" s="255"/>
      <c r="AK816" s="255"/>
      <c r="AL816" s="126"/>
      <c r="AM816" s="224"/>
      <c r="AN816" s="224"/>
      <c r="AO816" s="224"/>
      <c r="AP816" s="224"/>
      <c r="AQ816" s="224"/>
      <c r="AR816" s="224"/>
      <c r="AS816" s="224"/>
      <c r="AT816" s="224"/>
      <c r="AU816" s="224"/>
      <c r="AV816" s="224"/>
      <c r="AW816" s="224"/>
      <c r="AX816" s="224"/>
      <c r="AY816" s="224"/>
      <c r="AZ816" s="224"/>
      <c r="BA816" s="224"/>
      <c r="BB816" s="224"/>
      <c r="BC816" s="224"/>
      <c r="BD816" s="224"/>
      <c r="BE816" s="224"/>
      <c r="BF816" s="224"/>
      <c r="BG816" s="224"/>
      <c r="BH816" s="224"/>
      <c r="BI816" s="224"/>
      <c r="BJ816" s="224"/>
      <c r="BK816" s="224"/>
      <c r="BL816" s="224"/>
      <c r="BM816" s="224"/>
      <c r="BN816" s="224"/>
      <c r="BO816" s="224"/>
      <c r="BP816" s="224"/>
      <c r="BQ816" s="224"/>
      <c r="BR816" s="224"/>
      <c r="BS816" s="224"/>
      <c r="BT816" s="224"/>
      <c r="BU816" s="224"/>
      <c r="BV816" s="224"/>
      <c r="BW816" s="224"/>
      <c r="BX816" s="224"/>
      <c r="BY816" s="224"/>
      <c r="BZ816" s="224"/>
      <c r="CA816" s="224"/>
      <c r="CB816" s="224"/>
      <c r="CC816" s="224"/>
      <c r="CD816" s="224"/>
      <c r="CE816" s="224"/>
      <c r="CF816" s="224"/>
      <c r="CG816" s="224"/>
      <c r="CH816" s="224"/>
      <c r="CI816" s="224"/>
      <c r="CJ816" s="224"/>
      <c r="CK816" s="224"/>
      <c r="CL816" s="224"/>
      <c r="CM816" s="224"/>
      <c r="CN816" s="224"/>
      <c r="CO816" s="224"/>
      <c r="CP816" s="224"/>
      <c r="CQ816" s="224"/>
      <c r="CR816" s="224"/>
      <c r="CS816" s="224"/>
      <c r="CT816" s="224"/>
      <c r="CU816" s="224"/>
      <c r="CV816" s="224"/>
      <c r="CW816" s="224"/>
      <c r="CX816" s="224"/>
      <c r="CY816" s="224"/>
      <c r="CZ816" s="224"/>
      <c r="DA816" s="224"/>
      <c r="DB816" s="224"/>
      <c r="DC816" s="224"/>
      <c r="DD816" s="224"/>
      <c r="DE816" s="224"/>
      <c r="DF816" s="224"/>
      <c r="DG816" s="224"/>
      <c r="DH816" s="224"/>
      <c r="DI816" s="224"/>
      <c r="DJ816" s="224"/>
      <c r="DK816" s="224"/>
      <c r="DL816" s="224"/>
      <c r="DM816" s="224"/>
      <c r="DN816" s="224"/>
      <c r="DO816" s="224"/>
      <c r="DP816" s="224"/>
      <c r="DQ816" s="224"/>
      <c r="DR816" s="224"/>
      <c r="DS816" s="224"/>
      <c r="DT816" s="224"/>
      <c r="DU816" s="224"/>
      <c r="DV816" s="224"/>
      <c r="DW816" s="224"/>
      <c r="DX816" s="224"/>
      <c r="DY816" s="224"/>
      <c r="DZ816" s="224"/>
      <c r="EA816" s="224"/>
      <c r="EB816" s="224"/>
      <c r="EC816" s="224"/>
      <c r="ED816" s="224"/>
      <c r="EE816" s="224"/>
      <c r="EF816" s="224"/>
      <c r="EG816" s="224"/>
      <c r="EH816" s="224"/>
      <c r="EI816" s="224"/>
      <c r="EJ816" s="224"/>
      <c r="EK816" s="224"/>
      <c r="EL816" s="224"/>
      <c r="EM816" s="224"/>
      <c r="EN816" s="224"/>
      <c r="EO816" s="224"/>
      <c r="EP816" s="224"/>
      <c r="EQ816" s="224"/>
      <c r="ER816" s="224"/>
      <c r="ES816" s="224"/>
      <c r="ET816" s="224"/>
      <c r="EU816" s="224"/>
      <c r="EV816" s="224"/>
      <c r="EW816" s="224"/>
      <c r="EX816" s="224"/>
      <c r="EY816" s="224"/>
      <c r="EZ816" s="224"/>
      <c r="FA816" s="224"/>
      <c r="FB816" s="224"/>
      <c r="FC816" s="224"/>
      <c r="FD816" s="224"/>
      <c r="FE816" s="224"/>
      <c r="FF816" s="224"/>
      <c r="FG816" s="224"/>
      <c r="FH816" s="224"/>
      <c r="FI816" s="224"/>
      <c r="FJ816" s="224"/>
      <c r="FK816" s="224"/>
      <c r="FL816" s="224"/>
      <c r="FM816" s="224"/>
      <c r="FN816" s="224"/>
      <c r="FO816" s="224"/>
      <c r="FP816" s="224"/>
      <c r="FQ816" s="224"/>
      <c r="FR816" s="224"/>
      <c r="FS816" s="224"/>
      <c r="FT816" s="224"/>
      <c r="FU816" s="224"/>
      <c r="FV816" s="224"/>
      <c r="FW816" s="224"/>
      <c r="FX816" s="224"/>
      <c r="FY816" s="224"/>
      <c r="FZ816" s="224"/>
      <c r="GA816" s="224"/>
      <c r="GB816" s="224"/>
      <c r="GC816" s="224"/>
      <c r="GD816" s="224"/>
      <c r="GE816" s="224"/>
      <c r="GF816" s="224"/>
      <c r="GG816" s="224"/>
      <c r="GH816" s="224"/>
      <c r="GI816" s="224"/>
      <c r="GJ816" s="224"/>
      <c r="GK816" s="224"/>
      <c r="GL816" s="224"/>
      <c r="GM816" s="224"/>
      <c r="GN816" s="224"/>
      <c r="GO816" s="224"/>
      <c r="GP816" s="224"/>
      <c r="GQ816" s="224"/>
      <c r="GR816" s="224"/>
      <c r="GS816" s="224"/>
      <c r="GT816" s="224"/>
      <c r="GU816" s="224"/>
      <c r="GV816" s="224"/>
      <c r="GW816" s="224"/>
      <c r="GX816" s="224"/>
      <c r="GY816" s="224"/>
      <c r="GZ816" s="224"/>
      <c r="HA816" s="224"/>
      <c r="HB816" s="224"/>
      <c r="HC816" s="224"/>
      <c r="HD816" s="224"/>
      <c r="HE816" s="224"/>
      <c r="HF816" s="224"/>
      <c r="HG816" s="224"/>
      <c r="HH816" s="224"/>
      <c r="HI816" s="224"/>
      <c r="HJ816" s="224"/>
      <c r="HK816" s="224"/>
      <c r="HL816" s="224"/>
      <c r="HM816" s="224"/>
      <c r="HN816" s="224"/>
      <c r="HO816" s="224"/>
      <c r="HP816" s="224"/>
      <c r="HQ816" s="224"/>
      <c r="HR816" s="224"/>
      <c r="HS816" s="224"/>
      <c r="HT816" s="224"/>
      <c r="HU816" s="224"/>
      <c r="HV816" s="224"/>
      <c r="HW816" s="224"/>
      <c r="HX816" s="224"/>
      <c r="HY816" s="224"/>
      <c r="HZ816" s="224"/>
      <c r="IA816" s="224"/>
      <c r="IB816" s="224"/>
      <c r="IC816" s="224"/>
      <c r="ID816" s="224"/>
      <c r="IE816" s="224"/>
      <c r="IF816" s="224"/>
      <c r="IG816" s="224"/>
      <c r="IH816" s="224"/>
      <c r="II816" s="224"/>
      <c r="IJ816" s="224"/>
      <c r="IK816" s="224"/>
      <c r="IL816" s="224"/>
      <c r="IM816" s="224"/>
      <c r="IN816" s="224"/>
      <c r="IO816" s="224"/>
      <c r="IP816" s="224"/>
      <c r="IQ816" s="224"/>
      <c r="IR816" s="224"/>
      <c r="IS816" s="224"/>
      <c r="IT816" s="224"/>
      <c r="IU816" s="224"/>
      <c r="IV816" s="224"/>
      <c r="IW816" s="224"/>
    </row>
    <row r="817" spans="1:257" s="258" customFormat="1" ht="39" hidden="1" customHeight="1" x14ac:dyDescent="0.25">
      <c r="A817" s="224"/>
      <c r="B817" s="224"/>
      <c r="C817" s="224"/>
      <c r="D817" s="209"/>
      <c r="E817" s="57"/>
      <c r="F817" s="57"/>
      <c r="G817" s="210"/>
      <c r="H817" s="210"/>
      <c r="I817" s="210"/>
      <c r="J817" s="224"/>
      <c r="K817" s="251"/>
      <c r="L817" s="251"/>
      <c r="M817" s="251"/>
      <c r="N817" s="251"/>
      <c r="O817" s="251"/>
      <c r="P817" s="251"/>
      <c r="Q817" s="251"/>
      <c r="R817" s="251"/>
      <c r="S817" s="251"/>
      <c r="T817" s="251"/>
      <c r="U817" s="251"/>
      <c r="V817" s="251"/>
      <c r="W817" s="251"/>
      <c r="X817" s="251"/>
      <c r="Y817" s="251"/>
      <c r="Z817" s="251"/>
      <c r="AA817" s="251"/>
      <c r="AB817" s="251"/>
      <c r="AC817" s="211"/>
      <c r="AD817" s="252"/>
      <c r="AE817" s="252"/>
      <c r="AF817" s="253"/>
      <c r="AG817" s="253"/>
      <c r="AH817" s="254"/>
      <c r="AI817" s="254"/>
      <c r="AJ817" s="255"/>
      <c r="AK817" s="255"/>
      <c r="AL817" s="126"/>
      <c r="AM817" s="224"/>
      <c r="AN817" s="224"/>
      <c r="AO817" s="224"/>
      <c r="AP817" s="224"/>
      <c r="AQ817" s="224"/>
      <c r="AR817" s="224"/>
      <c r="AS817" s="224"/>
      <c r="AT817" s="224"/>
      <c r="AU817" s="224"/>
      <c r="AV817" s="224"/>
      <c r="AW817" s="224"/>
      <c r="AX817" s="224"/>
      <c r="AY817" s="224"/>
      <c r="AZ817" s="224"/>
      <c r="BA817" s="224"/>
      <c r="BB817" s="224"/>
      <c r="BC817" s="224"/>
      <c r="BD817" s="224"/>
      <c r="BE817" s="224"/>
      <c r="BF817" s="224"/>
      <c r="BG817" s="224"/>
      <c r="BH817" s="224"/>
      <c r="BI817" s="224"/>
      <c r="BJ817" s="224"/>
      <c r="BK817" s="224"/>
      <c r="BL817" s="224"/>
      <c r="BM817" s="224"/>
      <c r="BN817" s="224"/>
      <c r="BO817" s="224"/>
      <c r="BP817" s="224"/>
      <c r="BQ817" s="224"/>
      <c r="BR817" s="224"/>
      <c r="BS817" s="224"/>
      <c r="BT817" s="224"/>
      <c r="BU817" s="224"/>
      <c r="BV817" s="224"/>
      <c r="BW817" s="224"/>
      <c r="BX817" s="224"/>
      <c r="BY817" s="224"/>
      <c r="BZ817" s="224"/>
      <c r="CA817" s="224"/>
      <c r="CB817" s="224"/>
      <c r="CC817" s="224"/>
      <c r="CD817" s="224"/>
      <c r="CE817" s="224"/>
      <c r="CF817" s="224"/>
      <c r="CG817" s="224"/>
      <c r="CH817" s="224"/>
      <c r="CI817" s="224"/>
      <c r="CJ817" s="224"/>
      <c r="CK817" s="224"/>
      <c r="CL817" s="224"/>
      <c r="CM817" s="224"/>
      <c r="CN817" s="224"/>
      <c r="CO817" s="224"/>
      <c r="CP817" s="224"/>
      <c r="CQ817" s="224"/>
      <c r="CR817" s="224"/>
      <c r="CS817" s="224"/>
      <c r="CT817" s="224"/>
      <c r="CU817" s="224"/>
      <c r="CV817" s="224"/>
      <c r="CW817" s="224"/>
      <c r="CX817" s="224"/>
      <c r="CY817" s="224"/>
      <c r="CZ817" s="224"/>
      <c r="DA817" s="224"/>
      <c r="DB817" s="224"/>
      <c r="DC817" s="224"/>
      <c r="DD817" s="224"/>
      <c r="DE817" s="224"/>
      <c r="DF817" s="224"/>
      <c r="DG817" s="224"/>
      <c r="DH817" s="224"/>
      <c r="DI817" s="224"/>
      <c r="DJ817" s="224"/>
      <c r="DK817" s="224"/>
      <c r="DL817" s="224"/>
      <c r="DM817" s="224"/>
      <c r="DN817" s="224"/>
      <c r="DO817" s="224"/>
      <c r="DP817" s="224"/>
      <c r="DQ817" s="224"/>
      <c r="DR817" s="224"/>
      <c r="DS817" s="224"/>
      <c r="DT817" s="224"/>
      <c r="DU817" s="224"/>
      <c r="DV817" s="224"/>
      <c r="DW817" s="224"/>
      <c r="DX817" s="224"/>
      <c r="DY817" s="224"/>
      <c r="DZ817" s="224"/>
      <c r="EA817" s="224"/>
      <c r="EB817" s="224"/>
      <c r="EC817" s="224"/>
      <c r="ED817" s="224"/>
      <c r="EE817" s="224"/>
      <c r="EF817" s="224"/>
      <c r="EG817" s="224"/>
      <c r="EH817" s="224"/>
      <c r="EI817" s="224"/>
      <c r="EJ817" s="224"/>
      <c r="EK817" s="224"/>
      <c r="EL817" s="224"/>
      <c r="EM817" s="224"/>
      <c r="EN817" s="224"/>
      <c r="EO817" s="224"/>
      <c r="EP817" s="224"/>
      <c r="EQ817" s="224"/>
      <c r="ER817" s="224"/>
      <c r="ES817" s="224"/>
      <c r="ET817" s="224"/>
      <c r="EU817" s="224"/>
      <c r="EV817" s="224"/>
      <c r="EW817" s="224"/>
      <c r="EX817" s="224"/>
      <c r="EY817" s="224"/>
      <c r="EZ817" s="224"/>
      <c r="FA817" s="224"/>
      <c r="FB817" s="224"/>
      <c r="FC817" s="224"/>
      <c r="FD817" s="224"/>
      <c r="FE817" s="224"/>
      <c r="FF817" s="224"/>
      <c r="FG817" s="224"/>
      <c r="FH817" s="224"/>
      <c r="FI817" s="224"/>
      <c r="FJ817" s="224"/>
      <c r="FK817" s="224"/>
      <c r="FL817" s="224"/>
      <c r="FM817" s="224"/>
      <c r="FN817" s="224"/>
      <c r="FO817" s="224"/>
      <c r="FP817" s="224"/>
      <c r="FQ817" s="224"/>
      <c r="FR817" s="224"/>
      <c r="FS817" s="224"/>
      <c r="FT817" s="224"/>
      <c r="FU817" s="224"/>
      <c r="FV817" s="224"/>
      <c r="FW817" s="224"/>
      <c r="FX817" s="224"/>
      <c r="FY817" s="224"/>
      <c r="FZ817" s="224"/>
      <c r="GA817" s="224"/>
      <c r="GB817" s="224"/>
      <c r="GC817" s="224"/>
      <c r="GD817" s="224"/>
      <c r="GE817" s="224"/>
      <c r="GF817" s="224"/>
      <c r="GG817" s="224"/>
      <c r="GH817" s="224"/>
      <c r="GI817" s="224"/>
      <c r="GJ817" s="224"/>
      <c r="GK817" s="224"/>
      <c r="GL817" s="224"/>
      <c r="GM817" s="224"/>
      <c r="GN817" s="224"/>
      <c r="GO817" s="224"/>
      <c r="GP817" s="224"/>
      <c r="GQ817" s="224"/>
      <c r="GR817" s="224"/>
      <c r="GS817" s="224"/>
      <c r="GT817" s="224"/>
      <c r="GU817" s="224"/>
      <c r="GV817" s="224"/>
      <c r="GW817" s="224"/>
      <c r="GX817" s="224"/>
      <c r="GY817" s="224"/>
      <c r="GZ817" s="224"/>
      <c r="HA817" s="224"/>
      <c r="HB817" s="224"/>
      <c r="HC817" s="224"/>
      <c r="HD817" s="224"/>
      <c r="HE817" s="224"/>
      <c r="HF817" s="224"/>
      <c r="HG817" s="224"/>
      <c r="HH817" s="224"/>
      <c r="HI817" s="224"/>
      <c r="HJ817" s="224"/>
      <c r="HK817" s="224"/>
      <c r="HL817" s="224"/>
      <c r="HM817" s="224"/>
      <c r="HN817" s="224"/>
      <c r="HO817" s="224"/>
      <c r="HP817" s="224"/>
      <c r="HQ817" s="224"/>
      <c r="HR817" s="224"/>
      <c r="HS817" s="224"/>
      <c r="HT817" s="224"/>
      <c r="HU817" s="224"/>
      <c r="HV817" s="224"/>
      <c r="HW817" s="224"/>
      <c r="HX817" s="224"/>
      <c r="HY817" s="224"/>
      <c r="HZ817" s="224"/>
      <c r="IA817" s="224"/>
      <c r="IB817" s="224"/>
      <c r="IC817" s="224"/>
      <c r="ID817" s="224"/>
      <c r="IE817" s="224"/>
      <c r="IF817" s="224"/>
      <c r="IG817" s="224"/>
      <c r="IH817" s="224"/>
      <c r="II817" s="224"/>
      <c r="IJ817" s="224"/>
      <c r="IK817" s="224"/>
      <c r="IL817" s="224"/>
      <c r="IM817" s="224"/>
      <c r="IN817" s="224"/>
      <c r="IO817" s="224"/>
      <c r="IP817" s="224"/>
      <c r="IQ817" s="224"/>
      <c r="IR817" s="224"/>
      <c r="IS817" s="224"/>
      <c r="IT817" s="224"/>
      <c r="IU817" s="224"/>
      <c r="IV817" s="224"/>
      <c r="IW817" s="224"/>
    </row>
    <row r="818" spans="1:257" s="258" customFormat="1" ht="39" hidden="1" customHeight="1" x14ac:dyDescent="0.25">
      <c r="A818" s="224"/>
      <c r="B818" s="224"/>
      <c r="C818" s="224"/>
      <c r="D818" s="209"/>
      <c r="E818" s="57"/>
      <c r="F818" s="57"/>
      <c r="G818" s="210"/>
      <c r="H818" s="210"/>
      <c r="I818" s="210"/>
      <c r="J818" s="224"/>
      <c r="K818" s="251"/>
      <c r="L818" s="251"/>
      <c r="M818" s="251"/>
      <c r="N818" s="251"/>
      <c r="O818" s="251"/>
      <c r="P818" s="251"/>
      <c r="Q818" s="251"/>
      <c r="R818" s="251"/>
      <c r="S818" s="251"/>
      <c r="T818" s="251"/>
      <c r="U818" s="251"/>
      <c r="V818" s="251"/>
      <c r="W818" s="251"/>
      <c r="X818" s="251"/>
      <c r="Y818" s="251"/>
      <c r="Z818" s="251"/>
      <c r="AA818" s="251"/>
      <c r="AB818" s="251"/>
      <c r="AC818" s="211"/>
      <c r="AD818" s="252"/>
      <c r="AE818" s="252"/>
      <c r="AF818" s="253"/>
      <c r="AG818" s="253"/>
      <c r="AH818" s="254"/>
      <c r="AI818" s="254"/>
      <c r="AJ818" s="255"/>
      <c r="AK818" s="255"/>
      <c r="AL818" s="126"/>
      <c r="AM818" s="224"/>
      <c r="AN818" s="224"/>
      <c r="AO818" s="224"/>
      <c r="AP818" s="224"/>
      <c r="AQ818" s="224"/>
      <c r="AR818" s="224"/>
      <c r="AS818" s="224"/>
      <c r="AT818" s="224"/>
      <c r="AU818" s="224"/>
      <c r="AV818" s="224"/>
      <c r="AW818" s="224"/>
      <c r="AX818" s="224"/>
      <c r="AY818" s="224"/>
      <c r="AZ818" s="224"/>
      <c r="BA818" s="224"/>
      <c r="BB818" s="224"/>
      <c r="BC818" s="224"/>
      <c r="BD818" s="224"/>
      <c r="BE818" s="224"/>
      <c r="BF818" s="224"/>
      <c r="BG818" s="224"/>
      <c r="BH818" s="224"/>
      <c r="BI818" s="224"/>
      <c r="BJ818" s="224"/>
      <c r="BK818" s="224"/>
      <c r="BL818" s="224"/>
      <c r="BM818" s="224"/>
      <c r="BN818" s="224"/>
      <c r="BO818" s="224"/>
      <c r="BP818" s="224"/>
      <c r="BQ818" s="224"/>
      <c r="BR818" s="224"/>
      <c r="BS818" s="224"/>
      <c r="BT818" s="224"/>
      <c r="BU818" s="224"/>
      <c r="BV818" s="224"/>
      <c r="BW818" s="224"/>
      <c r="BX818" s="224"/>
      <c r="BY818" s="224"/>
      <c r="BZ818" s="224"/>
      <c r="CA818" s="224"/>
      <c r="CB818" s="224"/>
      <c r="CC818" s="224"/>
      <c r="CD818" s="224"/>
      <c r="CE818" s="224"/>
      <c r="CF818" s="224"/>
      <c r="CG818" s="224"/>
      <c r="CH818" s="224"/>
      <c r="CI818" s="224"/>
      <c r="CJ818" s="224"/>
      <c r="CK818" s="224"/>
      <c r="CL818" s="224"/>
      <c r="CM818" s="224"/>
      <c r="CN818" s="224"/>
      <c r="CO818" s="224"/>
      <c r="CP818" s="224"/>
      <c r="CQ818" s="224"/>
      <c r="CR818" s="224"/>
      <c r="CS818" s="224"/>
      <c r="CT818" s="224"/>
      <c r="CU818" s="224"/>
      <c r="CV818" s="224"/>
      <c r="CW818" s="224"/>
      <c r="CX818" s="224"/>
      <c r="CY818" s="224"/>
      <c r="CZ818" s="224"/>
      <c r="DA818" s="224"/>
      <c r="DB818" s="224"/>
      <c r="DC818" s="224"/>
      <c r="DD818" s="224"/>
      <c r="DE818" s="224"/>
      <c r="DF818" s="224"/>
      <c r="DG818" s="224"/>
      <c r="DH818" s="224"/>
      <c r="DI818" s="224"/>
      <c r="DJ818" s="224"/>
      <c r="DK818" s="224"/>
      <c r="DL818" s="224"/>
      <c r="DM818" s="224"/>
      <c r="DN818" s="224"/>
      <c r="DO818" s="224"/>
      <c r="DP818" s="224"/>
      <c r="DQ818" s="224"/>
      <c r="DR818" s="224"/>
      <c r="DS818" s="224"/>
      <c r="DT818" s="224"/>
      <c r="DU818" s="224"/>
      <c r="DV818" s="224"/>
      <c r="DW818" s="224"/>
      <c r="DX818" s="224"/>
      <c r="DY818" s="224"/>
      <c r="DZ818" s="224"/>
      <c r="EA818" s="224"/>
      <c r="EB818" s="224"/>
      <c r="EC818" s="224"/>
      <c r="ED818" s="224"/>
      <c r="EE818" s="224"/>
      <c r="EF818" s="224"/>
      <c r="EG818" s="224"/>
      <c r="EH818" s="224"/>
      <c r="EI818" s="224"/>
      <c r="EJ818" s="224"/>
      <c r="EK818" s="224"/>
      <c r="EL818" s="224"/>
      <c r="EM818" s="224"/>
      <c r="EN818" s="224"/>
      <c r="EO818" s="224"/>
      <c r="EP818" s="224"/>
      <c r="EQ818" s="224"/>
      <c r="ER818" s="224"/>
      <c r="ES818" s="224"/>
      <c r="ET818" s="224"/>
      <c r="EU818" s="224"/>
      <c r="EV818" s="224"/>
      <c r="EW818" s="224"/>
      <c r="EX818" s="224"/>
      <c r="EY818" s="224"/>
      <c r="EZ818" s="224"/>
      <c r="FA818" s="224"/>
      <c r="FB818" s="224"/>
      <c r="FC818" s="224"/>
      <c r="FD818" s="224"/>
      <c r="FE818" s="224"/>
      <c r="FF818" s="224"/>
      <c r="FG818" s="224"/>
      <c r="FH818" s="224"/>
      <c r="FI818" s="224"/>
      <c r="FJ818" s="224"/>
      <c r="FK818" s="224"/>
      <c r="FL818" s="224"/>
      <c r="FM818" s="224"/>
      <c r="FN818" s="224"/>
      <c r="FO818" s="224"/>
      <c r="FP818" s="224"/>
      <c r="FQ818" s="224"/>
      <c r="FR818" s="224"/>
      <c r="FS818" s="224"/>
      <c r="FT818" s="224"/>
      <c r="FU818" s="224"/>
      <c r="FV818" s="224"/>
      <c r="FW818" s="224"/>
      <c r="FX818" s="224"/>
      <c r="FY818" s="224"/>
      <c r="FZ818" s="224"/>
      <c r="GA818" s="224"/>
      <c r="GB818" s="224"/>
      <c r="GC818" s="224"/>
      <c r="GD818" s="224"/>
      <c r="GE818" s="224"/>
      <c r="GF818" s="224"/>
      <c r="GG818" s="224"/>
      <c r="GH818" s="224"/>
      <c r="GI818" s="224"/>
      <c r="GJ818" s="224"/>
      <c r="GK818" s="224"/>
      <c r="GL818" s="224"/>
      <c r="GM818" s="224"/>
      <c r="GN818" s="224"/>
      <c r="GO818" s="224"/>
      <c r="GP818" s="224"/>
      <c r="GQ818" s="224"/>
      <c r="GR818" s="224"/>
      <c r="GS818" s="224"/>
      <c r="GT818" s="224"/>
      <c r="GU818" s="224"/>
      <c r="GV818" s="224"/>
      <c r="GW818" s="224"/>
      <c r="GX818" s="224"/>
      <c r="GY818" s="224"/>
      <c r="GZ818" s="224"/>
      <c r="HA818" s="224"/>
      <c r="HB818" s="224"/>
      <c r="HC818" s="224"/>
      <c r="HD818" s="224"/>
      <c r="HE818" s="224"/>
      <c r="HF818" s="224"/>
      <c r="HG818" s="224"/>
      <c r="HH818" s="224"/>
      <c r="HI818" s="224"/>
      <c r="HJ818" s="224"/>
      <c r="HK818" s="224"/>
      <c r="HL818" s="224"/>
      <c r="HM818" s="224"/>
      <c r="HN818" s="224"/>
      <c r="HO818" s="224"/>
      <c r="HP818" s="224"/>
      <c r="HQ818" s="224"/>
      <c r="HR818" s="224"/>
      <c r="HS818" s="224"/>
      <c r="HT818" s="224"/>
      <c r="HU818" s="224"/>
      <c r="HV818" s="224"/>
      <c r="HW818" s="224"/>
      <c r="HX818" s="224"/>
      <c r="HY818" s="224"/>
      <c r="HZ818" s="224"/>
      <c r="IA818" s="224"/>
      <c r="IB818" s="224"/>
      <c r="IC818" s="224"/>
      <c r="ID818" s="224"/>
      <c r="IE818" s="224"/>
      <c r="IF818" s="224"/>
      <c r="IG818" s="224"/>
      <c r="IH818" s="224"/>
      <c r="II818" s="224"/>
      <c r="IJ818" s="224"/>
      <c r="IK818" s="224"/>
      <c r="IL818" s="224"/>
      <c r="IM818" s="224"/>
      <c r="IN818" s="224"/>
      <c r="IO818" s="224"/>
      <c r="IP818" s="224"/>
      <c r="IQ818" s="224"/>
      <c r="IR818" s="224"/>
      <c r="IS818" s="224"/>
      <c r="IT818" s="224"/>
      <c r="IU818" s="224"/>
      <c r="IV818" s="224"/>
      <c r="IW818" s="224"/>
    </row>
    <row r="819" spans="1:257" s="258" customFormat="1" ht="39" hidden="1" customHeight="1" x14ac:dyDescent="0.25">
      <c r="A819" s="224"/>
      <c r="B819" s="224"/>
      <c r="C819" s="224"/>
      <c r="D819" s="209"/>
      <c r="E819" s="57"/>
      <c r="F819" s="57"/>
      <c r="G819" s="210"/>
      <c r="H819" s="210"/>
      <c r="I819" s="210"/>
      <c r="J819" s="224"/>
      <c r="K819" s="251"/>
      <c r="L819" s="251"/>
      <c r="M819" s="251"/>
      <c r="N819" s="251"/>
      <c r="O819" s="251"/>
      <c r="P819" s="251"/>
      <c r="Q819" s="251"/>
      <c r="R819" s="251"/>
      <c r="S819" s="251"/>
      <c r="T819" s="251"/>
      <c r="U819" s="251"/>
      <c r="V819" s="251"/>
      <c r="W819" s="251"/>
      <c r="X819" s="251"/>
      <c r="Y819" s="251"/>
      <c r="Z819" s="251"/>
      <c r="AA819" s="251"/>
      <c r="AB819" s="251"/>
      <c r="AC819" s="211"/>
      <c r="AD819" s="252"/>
      <c r="AE819" s="252"/>
      <c r="AF819" s="253"/>
      <c r="AG819" s="253"/>
      <c r="AH819" s="254"/>
      <c r="AI819" s="254"/>
      <c r="AJ819" s="255"/>
      <c r="AK819" s="255"/>
      <c r="AL819" s="126"/>
      <c r="AM819" s="224"/>
      <c r="AN819" s="224"/>
      <c r="AO819" s="224"/>
      <c r="AP819" s="224"/>
      <c r="AQ819" s="224"/>
      <c r="AR819" s="224"/>
      <c r="AS819" s="224"/>
      <c r="AT819" s="224"/>
      <c r="AU819" s="224"/>
      <c r="AV819" s="224"/>
      <c r="AW819" s="224"/>
      <c r="AX819" s="224"/>
      <c r="AY819" s="224"/>
      <c r="AZ819" s="224"/>
      <c r="BA819" s="224"/>
      <c r="BB819" s="224"/>
      <c r="BC819" s="224"/>
      <c r="BD819" s="224"/>
      <c r="BE819" s="224"/>
      <c r="BF819" s="224"/>
      <c r="BG819" s="224"/>
      <c r="BH819" s="224"/>
      <c r="BI819" s="224"/>
      <c r="BJ819" s="224"/>
      <c r="BK819" s="224"/>
      <c r="BL819" s="224"/>
      <c r="BM819" s="224"/>
      <c r="BN819" s="224"/>
      <c r="BO819" s="224"/>
      <c r="BP819" s="224"/>
      <c r="BQ819" s="224"/>
      <c r="BR819" s="224"/>
      <c r="BS819" s="224"/>
      <c r="BT819" s="224"/>
      <c r="BU819" s="224"/>
      <c r="BV819" s="224"/>
      <c r="BW819" s="224"/>
      <c r="BX819" s="224"/>
      <c r="BY819" s="224"/>
      <c r="BZ819" s="224"/>
      <c r="CA819" s="224"/>
      <c r="CB819" s="224"/>
      <c r="CC819" s="224"/>
      <c r="CD819" s="224"/>
      <c r="CE819" s="224"/>
      <c r="CF819" s="224"/>
      <c r="CG819" s="224"/>
      <c r="CH819" s="224"/>
      <c r="CI819" s="224"/>
      <c r="CJ819" s="224"/>
      <c r="CK819" s="224"/>
      <c r="CL819" s="224"/>
      <c r="CM819" s="224"/>
      <c r="CN819" s="224"/>
      <c r="CO819" s="224"/>
      <c r="CP819" s="224"/>
      <c r="CQ819" s="224"/>
      <c r="CR819" s="224"/>
      <c r="CS819" s="224"/>
      <c r="CT819" s="224"/>
      <c r="CU819" s="224"/>
      <c r="CV819" s="224"/>
      <c r="CW819" s="224"/>
      <c r="CX819" s="224"/>
      <c r="CY819" s="224"/>
      <c r="CZ819" s="224"/>
      <c r="DA819" s="224"/>
      <c r="DB819" s="224"/>
      <c r="DC819" s="224"/>
      <c r="DD819" s="224"/>
      <c r="DE819" s="224"/>
      <c r="DF819" s="224"/>
      <c r="DG819" s="224"/>
      <c r="DH819" s="224"/>
      <c r="DI819" s="224"/>
      <c r="DJ819" s="224"/>
      <c r="DK819" s="224"/>
      <c r="DL819" s="224"/>
      <c r="DM819" s="224"/>
      <c r="DN819" s="224"/>
      <c r="DO819" s="224"/>
      <c r="DP819" s="224"/>
      <c r="DQ819" s="224"/>
      <c r="DR819" s="224"/>
      <c r="DS819" s="224"/>
      <c r="DT819" s="224"/>
      <c r="DU819" s="224"/>
      <c r="DV819" s="224"/>
      <c r="DW819" s="224"/>
      <c r="DX819" s="224"/>
      <c r="DY819" s="224"/>
      <c r="DZ819" s="224"/>
      <c r="EA819" s="224"/>
      <c r="EB819" s="224"/>
      <c r="EC819" s="224"/>
      <c r="ED819" s="224"/>
      <c r="EE819" s="224"/>
      <c r="EF819" s="224"/>
      <c r="EG819" s="224"/>
      <c r="EH819" s="224"/>
      <c r="EI819" s="224"/>
      <c r="EJ819" s="224"/>
      <c r="EK819" s="224"/>
      <c r="EL819" s="224"/>
      <c r="EM819" s="224"/>
      <c r="EN819" s="224"/>
      <c r="EO819" s="224"/>
      <c r="EP819" s="224"/>
      <c r="EQ819" s="224"/>
      <c r="ER819" s="224"/>
      <c r="ES819" s="224"/>
      <c r="ET819" s="224"/>
      <c r="EU819" s="224"/>
      <c r="EV819" s="224"/>
      <c r="EW819" s="224"/>
      <c r="EX819" s="224"/>
      <c r="EY819" s="224"/>
      <c r="EZ819" s="224"/>
      <c r="FA819" s="224"/>
      <c r="FB819" s="224"/>
      <c r="FC819" s="224"/>
      <c r="FD819" s="224"/>
      <c r="FE819" s="224"/>
      <c r="FF819" s="224"/>
      <c r="FG819" s="224"/>
      <c r="FH819" s="224"/>
      <c r="FI819" s="224"/>
      <c r="FJ819" s="224"/>
      <c r="FK819" s="224"/>
      <c r="FL819" s="224"/>
      <c r="FM819" s="224"/>
      <c r="FN819" s="224"/>
      <c r="FO819" s="224"/>
      <c r="FP819" s="224"/>
      <c r="FQ819" s="224"/>
      <c r="FR819" s="224"/>
      <c r="FS819" s="224"/>
      <c r="FT819" s="224"/>
      <c r="FU819" s="224"/>
      <c r="FV819" s="224"/>
      <c r="FW819" s="224"/>
      <c r="FX819" s="224"/>
      <c r="FY819" s="224"/>
      <c r="FZ819" s="224"/>
      <c r="GA819" s="224"/>
      <c r="GB819" s="224"/>
      <c r="GC819" s="224"/>
      <c r="GD819" s="224"/>
      <c r="GE819" s="224"/>
      <c r="GF819" s="224"/>
      <c r="GG819" s="224"/>
      <c r="GH819" s="224"/>
      <c r="GI819" s="224"/>
      <c r="GJ819" s="224"/>
      <c r="GK819" s="224"/>
      <c r="GL819" s="224"/>
      <c r="GM819" s="224"/>
      <c r="GN819" s="224"/>
      <c r="GO819" s="224"/>
      <c r="GP819" s="224"/>
      <c r="GQ819" s="224"/>
      <c r="GR819" s="224"/>
      <c r="GS819" s="224"/>
      <c r="GT819" s="224"/>
      <c r="GU819" s="224"/>
      <c r="GV819" s="224"/>
      <c r="GW819" s="224"/>
      <c r="GX819" s="224"/>
      <c r="GY819" s="224"/>
      <c r="GZ819" s="224"/>
      <c r="HA819" s="224"/>
      <c r="HB819" s="224"/>
      <c r="HC819" s="224"/>
      <c r="HD819" s="224"/>
      <c r="HE819" s="224"/>
      <c r="HF819" s="224"/>
      <c r="HG819" s="224"/>
      <c r="HH819" s="224"/>
      <c r="HI819" s="224"/>
      <c r="HJ819" s="224"/>
      <c r="HK819" s="224"/>
      <c r="HL819" s="224"/>
      <c r="HM819" s="224"/>
      <c r="HN819" s="224"/>
      <c r="HO819" s="224"/>
      <c r="HP819" s="224"/>
      <c r="HQ819" s="224"/>
      <c r="HR819" s="224"/>
      <c r="HS819" s="224"/>
      <c r="HT819" s="224"/>
      <c r="HU819" s="224"/>
      <c r="HV819" s="224"/>
      <c r="HW819" s="224"/>
      <c r="HX819" s="224"/>
      <c r="HY819" s="224"/>
      <c r="HZ819" s="224"/>
      <c r="IA819" s="224"/>
      <c r="IB819" s="224"/>
      <c r="IC819" s="224"/>
      <c r="ID819" s="224"/>
      <c r="IE819" s="224"/>
      <c r="IF819" s="224"/>
      <c r="IG819" s="224"/>
      <c r="IH819" s="224"/>
      <c r="II819" s="224"/>
      <c r="IJ819" s="224"/>
      <c r="IK819" s="224"/>
      <c r="IL819" s="224"/>
      <c r="IM819" s="224"/>
      <c r="IN819" s="224"/>
      <c r="IO819" s="224"/>
      <c r="IP819" s="224"/>
      <c r="IQ819" s="224"/>
      <c r="IR819" s="224"/>
      <c r="IS819" s="224"/>
      <c r="IT819" s="224"/>
      <c r="IU819" s="224"/>
      <c r="IV819" s="224"/>
      <c r="IW819" s="224"/>
    </row>
    <row r="820" spans="1:257" s="258" customFormat="1" ht="39" hidden="1" customHeight="1" x14ac:dyDescent="0.25">
      <c r="A820" s="224"/>
      <c r="B820" s="224"/>
      <c r="C820" s="224"/>
      <c r="D820" s="209"/>
      <c r="E820" s="57"/>
      <c r="F820" s="57"/>
      <c r="G820" s="210"/>
      <c r="H820" s="210"/>
      <c r="I820" s="210"/>
      <c r="J820" s="224"/>
      <c r="K820" s="251"/>
      <c r="L820" s="251"/>
      <c r="M820" s="251"/>
      <c r="N820" s="251"/>
      <c r="O820" s="251"/>
      <c r="P820" s="251"/>
      <c r="Q820" s="251"/>
      <c r="R820" s="251"/>
      <c r="S820" s="251"/>
      <c r="T820" s="251"/>
      <c r="U820" s="251"/>
      <c r="V820" s="251"/>
      <c r="W820" s="251"/>
      <c r="X820" s="251"/>
      <c r="Y820" s="251"/>
      <c r="Z820" s="251"/>
      <c r="AA820" s="251"/>
      <c r="AB820" s="251"/>
      <c r="AC820" s="211"/>
      <c r="AD820" s="252"/>
      <c r="AE820" s="252"/>
      <c r="AF820" s="253"/>
      <c r="AG820" s="253"/>
      <c r="AH820" s="254"/>
      <c r="AI820" s="254"/>
      <c r="AJ820" s="255"/>
      <c r="AK820" s="255"/>
      <c r="AL820" s="126"/>
      <c r="AM820" s="224"/>
      <c r="AN820" s="224"/>
      <c r="AO820" s="224"/>
      <c r="AP820" s="224"/>
      <c r="AQ820" s="224"/>
      <c r="AR820" s="224"/>
      <c r="AS820" s="224"/>
      <c r="AT820" s="224"/>
      <c r="AU820" s="224"/>
      <c r="AV820" s="224"/>
      <c r="AW820" s="224"/>
      <c r="AX820" s="224"/>
      <c r="AY820" s="224"/>
      <c r="AZ820" s="224"/>
      <c r="BA820" s="224"/>
      <c r="BB820" s="224"/>
      <c r="BC820" s="224"/>
      <c r="BD820" s="224"/>
      <c r="BE820" s="224"/>
      <c r="BF820" s="224"/>
      <c r="BG820" s="224"/>
      <c r="BH820" s="224"/>
      <c r="BI820" s="224"/>
      <c r="BJ820" s="224"/>
      <c r="BK820" s="224"/>
      <c r="BL820" s="224"/>
      <c r="BM820" s="224"/>
      <c r="BN820" s="224"/>
      <c r="BO820" s="224"/>
      <c r="BP820" s="224"/>
      <c r="BQ820" s="224"/>
      <c r="BR820" s="224"/>
      <c r="BS820" s="224"/>
      <c r="BT820" s="224"/>
      <c r="BU820" s="224"/>
      <c r="BV820" s="224"/>
      <c r="BW820" s="224"/>
      <c r="BX820" s="224"/>
      <c r="BY820" s="224"/>
      <c r="BZ820" s="224"/>
      <c r="CA820" s="224"/>
      <c r="CB820" s="224"/>
      <c r="CC820" s="224"/>
      <c r="CD820" s="224"/>
      <c r="CE820" s="224"/>
      <c r="CF820" s="224"/>
      <c r="CG820" s="224"/>
      <c r="CH820" s="224"/>
      <c r="CI820" s="224"/>
      <c r="CJ820" s="224"/>
      <c r="CK820" s="224"/>
      <c r="CL820" s="224"/>
      <c r="CM820" s="224"/>
      <c r="CN820" s="224"/>
      <c r="CO820" s="224"/>
      <c r="CP820" s="224"/>
      <c r="CQ820" s="224"/>
      <c r="CR820" s="224"/>
      <c r="CS820" s="224"/>
      <c r="CT820" s="224"/>
      <c r="CU820" s="224"/>
      <c r="CV820" s="224"/>
      <c r="CW820" s="224"/>
      <c r="CX820" s="224"/>
      <c r="CY820" s="224"/>
      <c r="CZ820" s="224"/>
      <c r="DA820" s="224"/>
      <c r="DB820" s="224"/>
      <c r="DC820" s="224"/>
      <c r="DD820" s="224"/>
      <c r="DE820" s="224"/>
      <c r="DF820" s="224"/>
      <c r="DG820" s="224"/>
      <c r="DH820" s="224"/>
      <c r="DI820" s="224"/>
      <c r="DJ820" s="224"/>
      <c r="DK820" s="224"/>
      <c r="DL820" s="224"/>
      <c r="DM820" s="224"/>
      <c r="DN820" s="224"/>
      <c r="DO820" s="224"/>
      <c r="DP820" s="224"/>
      <c r="DQ820" s="224"/>
      <c r="DR820" s="224"/>
      <c r="DS820" s="224"/>
      <c r="DT820" s="224"/>
      <c r="DU820" s="224"/>
      <c r="DV820" s="224"/>
      <c r="DW820" s="224"/>
      <c r="DX820" s="224"/>
      <c r="DY820" s="224"/>
      <c r="DZ820" s="224"/>
      <c r="EA820" s="224"/>
      <c r="EB820" s="224"/>
      <c r="EC820" s="224"/>
      <c r="ED820" s="224"/>
      <c r="EE820" s="224"/>
      <c r="EF820" s="224"/>
      <c r="EG820" s="224"/>
      <c r="EH820" s="224"/>
      <c r="EI820" s="224"/>
      <c r="EJ820" s="224"/>
      <c r="EK820" s="224"/>
      <c r="EL820" s="224"/>
      <c r="EM820" s="224"/>
      <c r="EN820" s="224"/>
      <c r="EO820" s="224"/>
      <c r="EP820" s="224"/>
      <c r="EQ820" s="224"/>
      <c r="ER820" s="224"/>
      <c r="ES820" s="224"/>
      <c r="ET820" s="224"/>
      <c r="EU820" s="224"/>
      <c r="EV820" s="224"/>
      <c r="EW820" s="224"/>
      <c r="EX820" s="224"/>
      <c r="EY820" s="224"/>
      <c r="EZ820" s="224"/>
      <c r="FA820" s="224"/>
      <c r="FB820" s="224"/>
      <c r="FC820" s="224"/>
      <c r="FD820" s="224"/>
      <c r="FE820" s="224"/>
      <c r="FF820" s="224"/>
      <c r="FG820" s="224"/>
      <c r="FH820" s="224"/>
      <c r="FI820" s="224"/>
      <c r="FJ820" s="224"/>
      <c r="FK820" s="224"/>
      <c r="FL820" s="224"/>
      <c r="FM820" s="224"/>
      <c r="FN820" s="224"/>
      <c r="FO820" s="224"/>
      <c r="FP820" s="224"/>
      <c r="FQ820" s="224"/>
      <c r="FR820" s="224"/>
      <c r="FS820" s="224"/>
      <c r="FT820" s="224"/>
      <c r="FU820" s="224"/>
      <c r="FV820" s="224"/>
      <c r="FW820" s="224"/>
      <c r="FX820" s="224"/>
      <c r="FY820" s="224"/>
      <c r="FZ820" s="224"/>
      <c r="GA820" s="224"/>
      <c r="GB820" s="224"/>
      <c r="GC820" s="224"/>
      <c r="GD820" s="224"/>
      <c r="GE820" s="224"/>
      <c r="GF820" s="224"/>
      <c r="GG820" s="224"/>
      <c r="GH820" s="224"/>
      <c r="GI820" s="224"/>
      <c r="GJ820" s="224"/>
      <c r="GK820" s="224"/>
      <c r="GL820" s="224"/>
      <c r="GM820" s="224"/>
      <c r="GN820" s="224"/>
      <c r="GO820" s="224"/>
      <c r="GP820" s="224"/>
      <c r="GQ820" s="224"/>
      <c r="GR820" s="224"/>
      <c r="GS820" s="224"/>
      <c r="GT820" s="224"/>
      <c r="GU820" s="224"/>
      <c r="GV820" s="224"/>
      <c r="GW820" s="224"/>
      <c r="GX820" s="224"/>
      <c r="GY820" s="224"/>
      <c r="GZ820" s="224"/>
      <c r="HA820" s="224"/>
      <c r="HB820" s="224"/>
      <c r="HC820" s="224"/>
      <c r="HD820" s="224"/>
      <c r="HE820" s="224"/>
      <c r="HF820" s="224"/>
      <c r="HG820" s="224"/>
      <c r="HH820" s="224"/>
      <c r="HI820" s="224"/>
      <c r="HJ820" s="224"/>
      <c r="HK820" s="224"/>
      <c r="HL820" s="224"/>
      <c r="HM820" s="224"/>
      <c r="HN820" s="224"/>
      <c r="HO820" s="224"/>
      <c r="HP820" s="224"/>
      <c r="HQ820" s="224"/>
      <c r="HR820" s="224"/>
      <c r="HS820" s="224"/>
      <c r="HT820" s="224"/>
      <c r="HU820" s="224"/>
      <c r="HV820" s="224"/>
      <c r="HW820" s="224"/>
      <c r="HX820" s="224"/>
      <c r="HY820" s="224"/>
      <c r="HZ820" s="224"/>
      <c r="IA820" s="224"/>
      <c r="IB820" s="224"/>
      <c r="IC820" s="224"/>
      <c r="ID820" s="224"/>
      <c r="IE820" s="224"/>
      <c r="IF820" s="224"/>
      <c r="IG820" s="224"/>
      <c r="IH820" s="224"/>
      <c r="II820" s="224"/>
      <c r="IJ820" s="224"/>
      <c r="IK820" s="224"/>
      <c r="IL820" s="224"/>
      <c r="IM820" s="224"/>
      <c r="IN820" s="224"/>
      <c r="IO820" s="224"/>
      <c r="IP820" s="224"/>
      <c r="IQ820" s="224"/>
      <c r="IR820" s="224"/>
      <c r="IS820" s="224"/>
      <c r="IT820" s="224"/>
      <c r="IU820" s="224"/>
      <c r="IV820" s="224"/>
      <c r="IW820" s="224"/>
    </row>
    <row r="821" spans="1:257" s="258" customFormat="1" ht="39" hidden="1" customHeight="1" x14ac:dyDescent="0.25">
      <c r="A821" s="224"/>
      <c r="B821" s="224"/>
      <c r="C821" s="224"/>
      <c r="D821" s="209"/>
      <c r="E821" s="57"/>
      <c r="F821" s="57"/>
      <c r="G821" s="210"/>
      <c r="H821" s="210"/>
      <c r="I821" s="210"/>
      <c r="J821" s="224"/>
      <c r="K821" s="251"/>
      <c r="L821" s="251"/>
      <c r="M821" s="251"/>
      <c r="N821" s="251"/>
      <c r="O821" s="251"/>
      <c r="P821" s="251"/>
      <c r="Q821" s="251"/>
      <c r="R821" s="251"/>
      <c r="S821" s="251"/>
      <c r="T821" s="251"/>
      <c r="U821" s="251"/>
      <c r="V821" s="251"/>
      <c r="W821" s="251"/>
      <c r="X821" s="251"/>
      <c r="Y821" s="251"/>
      <c r="Z821" s="251"/>
      <c r="AA821" s="251"/>
      <c r="AB821" s="251"/>
      <c r="AC821" s="211"/>
      <c r="AD821" s="252"/>
      <c r="AE821" s="252"/>
      <c r="AF821" s="253"/>
      <c r="AG821" s="253"/>
      <c r="AH821" s="254"/>
      <c r="AI821" s="254"/>
      <c r="AJ821" s="255"/>
      <c r="AK821" s="255"/>
      <c r="AL821" s="126"/>
      <c r="AM821" s="224"/>
      <c r="AN821" s="224"/>
      <c r="AO821" s="224"/>
      <c r="AP821" s="224"/>
      <c r="AQ821" s="224"/>
      <c r="AR821" s="224"/>
      <c r="AS821" s="224"/>
      <c r="AT821" s="224"/>
      <c r="AU821" s="224"/>
      <c r="AV821" s="224"/>
      <c r="AW821" s="224"/>
      <c r="AX821" s="224"/>
      <c r="AY821" s="224"/>
      <c r="AZ821" s="224"/>
      <c r="BA821" s="224"/>
      <c r="BB821" s="224"/>
      <c r="BC821" s="224"/>
      <c r="BD821" s="224"/>
      <c r="BE821" s="224"/>
      <c r="BF821" s="224"/>
      <c r="BG821" s="224"/>
      <c r="BH821" s="224"/>
      <c r="BI821" s="224"/>
      <c r="BJ821" s="224"/>
      <c r="BK821" s="224"/>
      <c r="BL821" s="224"/>
      <c r="BM821" s="224"/>
      <c r="BN821" s="224"/>
      <c r="BO821" s="224"/>
      <c r="BP821" s="224"/>
      <c r="BQ821" s="224"/>
      <c r="BR821" s="224"/>
      <c r="BS821" s="224"/>
      <c r="BT821" s="224"/>
      <c r="BU821" s="224"/>
      <c r="BV821" s="224"/>
      <c r="BW821" s="224"/>
      <c r="BX821" s="224"/>
      <c r="BY821" s="224"/>
      <c r="BZ821" s="224"/>
      <c r="CA821" s="224"/>
      <c r="CB821" s="224"/>
      <c r="CC821" s="224"/>
      <c r="CD821" s="224"/>
      <c r="CE821" s="224"/>
      <c r="CF821" s="224"/>
      <c r="CG821" s="224"/>
      <c r="CH821" s="224"/>
      <c r="CI821" s="224"/>
      <c r="CJ821" s="224"/>
      <c r="CK821" s="224"/>
      <c r="CL821" s="224"/>
      <c r="CM821" s="224"/>
      <c r="CN821" s="224"/>
      <c r="CO821" s="224"/>
      <c r="CP821" s="224"/>
      <c r="CQ821" s="224"/>
      <c r="CR821" s="224"/>
      <c r="CS821" s="224"/>
      <c r="CT821" s="224"/>
      <c r="CU821" s="224"/>
      <c r="CV821" s="224"/>
      <c r="CW821" s="224"/>
      <c r="CX821" s="224"/>
      <c r="CY821" s="224"/>
      <c r="CZ821" s="224"/>
      <c r="DA821" s="224"/>
      <c r="DB821" s="224"/>
      <c r="DC821" s="224"/>
      <c r="DD821" s="224"/>
      <c r="DE821" s="224"/>
      <c r="DF821" s="224"/>
      <c r="DG821" s="224"/>
      <c r="DH821" s="224"/>
      <c r="DI821" s="224"/>
      <c r="DJ821" s="224"/>
      <c r="DK821" s="224"/>
      <c r="DL821" s="224"/>
      <c r="DM821" s="224"/>
      <c r="DN821" s="224"/>
      <c r="DO821" s="224"/>
      <c r="DP821" s="224"/>
      <c r="DQ821" s="224"/>
      <c r="DR821" s="224"/>
      <c r="DS821" s="224"/>
      <c r="DT821" s="224"/>
      <c r="DU821" s="224"/>
      <c r="DV821" s="224"/>
      <c r="DW821" s="224"/>
      <c r="DX821" s="224"/>
      <c r="DY821" s="224"/>
      <c r="DZ821" s="224"/>
      <c r="EA821" s="224"/>
      <c r="EB821" s="224"/>
      <c r="EC821" s="224"/>
      <c r="ED821" s="224"/>
      <c r="EE821" s="224"/>
      <c r="EF821" s="224"/>
      <c r="EG821" s="224"/>
      <c r="EH821" s="224"/>
      <c r="EI821" s="224"/>
      <c r="EJ821" s="224"/>
      <c r="EK821" s="224"/>
      <c r="EL821" s="224"/>
      <c r="EM821" s="224"/>
      <c r="EN821" s="224"/>
      <c r="EO821" s="224"/>
      <c r="EP821" s="224"/>
      <c r="EQ821" s="224"/>
      <c r="ER821" s="224"/>
      <c r="ES821" s="224"/>
      <c r="ET821" s="224"/>
      <c r="EU821" s="224"/>
      <c r="EV821" s="224"/>
      <c r="EW821" s="224"/>
      <c r="EX821" s="224"/>
      <c r="EY821" s="224"/>
      <c r="EZ821" s="224"/>
      <c r="FA821" s="224"/>
      <c r="FB821" s="224"/>
      <c r="FC821" s="224"/>
      <c r="FD821" s="224"/>
      <c r="FE821" s="224"/>
      <c r="FF821" s="224"/>
      <c r="FG821" s="224"/>
      <c r="FH821" s="224"/>
      <c r="FI821" s="224"/>
      <c r="FJ821" s="224"/>
      <c r="FK821" s="224"/>
      <c r="FL821" s="224"/>
      <c r="FM821" s="224"/>
      <c r="FN821" s="224"/>
      <c r="FO821" s="224"/>
      <c r="FP821" s="224"/>
      <c r="FQ821" s="224"/>
      <c r="FR821" s="224"/>
      <c r="FS821" s="224"/>
      <c r="FT821" s="224"/>
      <c r="FU821" s="224"/>
      <c r="FV821" s="224"/>
      <c r="FW821" s="224"/>
      <c r="FX821" s="224"/>
      <c r="FY821" s="224"/>
      <c r="FZ821" s="224"/>
      <c r="GA821" s="224"/>
      <c r="GB821" s="224"/>
      <c r="GC821" s="224"/>
      <c r="GD821" s="224"/>
      <c r="GE821" s="224"/>
      <c r="GF821" s="224"/>
      <c r="GG821" s="224"/>
      <c r="GH821" s="224"/>
      <c r="GI821" s="224"/>
      <c r="GJ821" s="224"/>
      <c r="GK821" s="224"/>
      <c r="GL821" s="224"/>
      <c r="GM821" s="224"/>
      <c r="GN821" s="224"/>
      <c r="GO821" s="224"/>
      <c r="GP821" s="224"/>
      <c r="GQ821" s="224"/>
      <c r="GR821" s="224"/>
      <c r="GS821" s="224"/>
      <c r="GT821" s="224"/>
      <c r="GU821" s="224"/>
      <c r="GV821" s="224"/>
      <c r="GW821" s="224"/>
      <c r="GX821" s="224"/>
      <c r="GY821" s="224"/>
      <c r="GZ821" s="224"/>
      <c r="HA821" s="224"/>
      <c r="HB821" s="224"/>
      <c r="HC821" s="224"/>
      <c r="HD821" s="224"/>
      <c r="HE821" s="224"/>
      <c r="HF821" s="224"/>
      <c r="HG821" s="224"/>
      <c r="HH821" s="224"/>
      <c r="HI821" s="224"/>
      <c r="HJ821" s="224"/>
      <c r="HK821" s="224"/>
      <c r="HL821" s="224"/>
      <c r="HM821" s="224"/>
      <c r="HN821" s="224"/>
      <c r="HO821" s="224"/>
      <c r="HP821" s="224"/>
      <c r="HQ821" s="224"/>
      <c r="HR821" s="224"/>
      <c r="HS821" s="224"/>
      <c r="HT821" s="224"/>
      <c r="HU821" s="224"/>
      <c r="HV821" s="224"/>
      <c r="HW821" s="224"/>
      <c r="HX821" s="224"/>
      <c r="HY821" s="224"/>
      <c r="HZ821" s="224"/>
      <c r="IA821" s="224"/>
      <c r="IB821" s="224"/>
      <c r="IC821" s="224"/>
      <c r="ID821" s="224"/>
      <c r="IE821" s="224"/>
      <c r="IF821" s="224"/>
      <c r="IG821" s="224"/>
      <c r="IH821" s="224"/>
      <c r="II821" s="224"/>
      <c r="IJ821" s="224"/>
      <c r="IK821" s="224"/>
      <c r="IL821" s="224"/>
      <c r="IM821" s="224"/>
      <c r="IN821" s="224"/>
      <c r="IO821" s="224"/>
      <c r="IP821" s="224"/>
      <c r="IQ821" s="224"/>
      <c r="IR821" s="224"/>
      <c r="IS821" s="224"/>
      <c r="IT821" s="224"/>
      <c r="IU821" s="224"/>
      <c r="IV821" s="224"/>
      <c r="IW821" s="224"/>
    </row>
    <row r="822" spans="1:257" s="258" customFormat="1" ht="39" hidden="1" customHeight="1" x14ac:dyDescent="0.25">
      <c r="A822" s="224"/>
      <c r="B822" s="224"/>
      <c r="C822" s="224"/>
      <c r="D822" s="209"/>
      <c r="E822" s="57"/>
      <c r="F822" s="57"/>
      <c r="G822" s="210"/>
      <c r="H822" s="210"/>
      <c r="I822" s="210"/>
      <c r="J822" s="224"/>
      <c r="K822" s="251"/>
      <c r="L822" s="251"/>
      <c r="M822" s="251"/>
      <c r="N822" s="251"/>
      <c r="O822" s="251"/>
      <c r="P822" s="251"/>
      <c r="Q822" s="251"/>
      <c r="R822" s="251"/>
      <c r="S822" s="251"/>
      <c r="T822" s="251"/>
      <c r="U822" s="251"/>
      <c r="V822" s="251"/>
      <c r="W822" s="251"/>
      <c r="X822" s="251"/>
      <c r="Y822" s="251"/>
      <c r="Z822" s="251"/>
      <c r="AA822" s="251"/>
      <c r="AB822" s="251"/>
      <c r="AC822" s="211"/>
      <c r="AD822" s="252"/>
      <c r="AE822" s="252"/>
      <c r="AF822" s="253"/>
      <c r="AG822" s="253"/>
      <c r="AH822" s="254"/>
      <c r="AI822" s="254"/>
      <c r="AJ822" s="255"/>
      <c r="AK822" s="255"/>
      <c r="AL822" s="126"/>
      <c r="AM822" s="224"/>
      <c r="AN822" s="224"/>
      <c r="AO822" s="224"/>
      <c r="AP822" s="224"/>
      <c r="AQ822" s="224"/>
      <c r="AR822" s="224"/>
      <c r="AS822" s="224"/>
      <c r="AT822" s="224"/>
      <c r="AU822" s="224"/>
      <c r="AV822" s="224"/>
      <c r="AW822" s="224"/>
      <c r="AX822" s="224"/>
      <c r="AY822" s="224"/>
      <c r="AZ822" s="224"/>
      <c r="BA822" s="224"/>
      <c r="BB822" s="224"/>
      <c r="BC822" s="224"/>
      <c r="BD822" s="224"/>
      <c r="BE822" s="224"/>
      <c r="BF822" s="224"/>
      <c r="BG822" s="224"/>
      <c r="BH822" s="224"/>
      <c r="BI822" s="224"/>
      <c r="BJ822" s="224"/>
      <c r="BK822" s="224"/>
      <c r="BL822" s="224"/>
      <c r="BM822" s="224"/>
      <c r="BN822" s="224"/>
      <c r="BO822" s="224"/>
      <c r="BP822" s="224"/>
      <c r="BQ822" s="224"/>
      <c r="BR822" s="224"/>
      <c r="BS822" s="224"/>
      <c r="BT822" s="224"/>
      <c r="BU822" s="224"/>
      <c r="BV822" s="224"/>
      <c r="BW822" s="224"/>
      <c r="BX822" s="224"/>
      <c r="BY822" s="224"/>
      <c r="BZ822" s="224"/>
      <c r="CA822" s="224"/>
      <c r="CB822" s="224"/>
      <c r="CC822" s="224"/>
      <c r="CD822" s="224"/>
      <c r="CE822" s="224"/>
      <c r="CF822" s="224"/>
      <c r="CG822" s="224"/>
      <c r="CH822" s="224"/>
      <c r="CI822" s="224"/>
      <c r="CJ822" s="224"/>
      <c r="CK822" s="224"/>
      <c r="CL822" s="224"/>
      <c r="CM822" s="224"/>
      <c r="CN822" s="224"/>
      <c r="CO822" s="224"/>
      <c r="CP822" s="224"/>
      <c r="CQ822" s="224"/>
      <c r="CR822" s="224"/>
      <c r="CS822" s="224"/>
      <c r="CT822" s="224"/>
      <c r="CU822" s="224"/>
      <c r="CV822" s="224"/>
      <c r="CW822" s="224"/>
      <c r="CX822" s="224"/>
      <c r="CY822" s="224"/>
      <c r="CZ822" s="224"/>
      <c r="DA822" s="224"/>
      <c r="DB822" s="224"/>
      <c r="DC822" s="224"/>
      <c r="DD822" s="224"/>
      <c r="DE822" s="224"/>
      <c r="DF822" s="224"/>
      <c r="DG822" s="224"/>
      <c r="DH822" s="224"/>
      <c r="DI822" s="224"/>
      <c r="DJ822" s="224"/>
      <c r="DK822" s="224"/>
      <c r="DL822" s="224"/>
      <c r="DM822" s="224"/>
      <c r="DN822" s="224"/>
      <c r="DO822" s="224"/>
      <c r="DP822" s="224"/>
      <c r="DQ822" s="224"/>
      <c r="DR822" s="224"/>
      <c r="DS822" s="224"/>
      <c r="DT822" s="224"/>
      <c r="DU822" s="224"/>
      <c r="DV822" s="224"/>
      <c r="DW822" s="224"/>
      <c r="DX822" s="224"/>
      <c r="DY822" s="224"/>
      <c r="DZ822" s="224"/>
      <c r="EA822" s="224"/>
      <c r="EB822" s="224"/>
      <c r="EC822" s="224"/>
      <c r="ED822" s="224"/>
      <c r="EE822" s="224"/>
      <c r="EF822" s="224"/>
      <c r="EG822" s="224"/>
      <c r="EH822" s="224"/>
      <c r="EI822" s="224"/>
      <c r="EJ822" s="224"/>
      <c r="EK822" s="224"/>
      <c r="EL822" s="224"/>
      <c r="EM822" s="224"/>
      <c r="EN822" s="224"/>
      <c r="EO822" s="224"/>
      <c r="EP822" s="224"/>
      <c r="EQ822" s="224"/>
      <c r="ER822" s="224"/>
      <c r="ES822" s="224"/>
      <c r="ET822" s="224"/>
      <c r="EU822" s="224"/>
      <c r="EV822" s="224"/>
      <c r="EW822" s="224"/>
      <c r="EX822" s="224"/>
      <c r="EY822" s="224"/>
      <c r="EZ822" s="224"/>
      <c r="FA822" s="224"/>
      <c r="FB822" s="224"/>
      <c r="FC822" s="224"/>
      <c r="FD822" s="224"/>
      <c r="FE822" s="224"/>
      <c r="FF822" s="224"/>
      <c r="FG822" s="224"/>
      <c r="FH822" s="224"/>
      <c r="FI822" s="224"/>
      <c r="FJ822" s="224"/>
      <c r="FK822" s="224"/>
      <c r="FL822" s="224"/>
      <c r="FM822" s="224"/>
      <c r="FN822" s="224"/>
      <c r="FO822" s="224"/>
      <c r="FP822" s="224"/>
      <c r="FQ822" s="224"/>
      <c r="FR822" s="224"/>
      <c r="FS822" s="224"/>
      <c r="FT822" s="224"/>
      <c r="FU822" s="224"/>
      <c r="FV822" s="224"/>
      <c r="FW822" s="224"/>
      <c r="FX822" s="224"/>
      <c r="FY822" s="224"/>
      <c r="FZ822" s="224"/>
      <c r="GA822" s="224"/>
      <c r="GB822" s="224"/>
      <c r="GC822" s="224"/>
      <c r="GD822" s="224"/>
      <c r="GE822" s="224"/>
      <c r="GF822" s="224"/>
      <c r="GG822" s="224"/>
      <c r="GH822" s="224"/>
      <c r="GI822" s="224"/>
      <c r="GJ822" s="224"/>
      <c r="GK822" s="224"/>
      <c r="GL822" s="224"/>
      <c r="GM822" s="224"/>
      <c r="GN822" s="224"/>
      <c r="GO822" s="224"/>
      <c r="GP822" s="224"/>
      <c r="GQ822" s="224"/>
      <c r="GR822" s="224"/>
      <c r="GS822" s="224"/>
      <c r="GT822" s="224"/>
      <c r="GU822" s="224"/>
      <c r="GV822" s="224"/>
      <c r="GW822" s="224"/>
      <c r="GX822" s="224"/>
      <c r="GY822" s="224"/>
      <c r="GZ822" s="224"/>
      <c r="HA822" s="224"/>
      <c r="HB822" s="224"/>
      <c r="HC822" s="224"/>
      <c r="HD822" s="224"/>
      <c r="HE822" s="224"/>
      <c r="HF822" s="224"/>
      <c r="HG822" s="224"/>
      <c r="HH822" s="224"/>
      <c r="HI822" s="224"/>
      <c r="HJ822" s="224"/>
      <c r="HK822" s="224"/>
      <c r="HL822" s="224"/>
      <c r="HM822" s="224"/>
      <c r="HN822" s="224"/>
      <c r="HO822" s="224"/>
      <c r="HP822" s="224"/>
      <c r="HQ822" s="224"/>
      <c r="HR822" s="224"/>
      <c r="HS822" s="224"/>
      <c r="HT822" s="224"/>
      <c r="HU822" s="224"/>
      <c r="HV822" s="224"/>
      <c r="HW822" s="224"/>
      <c r="HX822" s="224"/>
      <c r="HY822" s="224"/>
      <c r="HZ822" s="224"/>
      <c r="IA822" s="224"/>
      <c r="IB822" s="224"/>
      <c r="IC822" s="224"/>
      <c r="ID822" s="224"/>
      <c r="IE822" s="224"/>
      <c r="IF822" s="224"/>
      <c r="IG822" s="224"/>
      <c r="IH822" s="224"/>
      <c r="II822" s="224"/>
      <c r="IJ822" s="224"/>
      <c r="IK822" s="224"/>
      <c r="IL822" s="224"/>
      <c r="IM822" s="224"/>
      <c r="IN822" s="224"/>
      <c r="IO822" s="224"/>
      <c r="IP822" s="224"/>
      <c r="IQ822" s="224"/>
      <c r="IR822" s="224"/>
      <c r="IS822" s="224"/>
      <c r="IT822" s="224"/>
      <c r="IU822" s="224"/>
      <c r="IV822" s="224"/>
      <c r="IW822" s="224"/>
    </row>
    <row r="823" spans="1:257" s="258" customFormat="1" ht="39" hidden="1" customHeight="1" x14ac:dyDescent="0.25">
      <c r="A823" s="224"/>
      <c r="B823" s="224"/>
      <c r="C823" s="224"/>
      <c r="D823" s="209"/>
      <c r="E823" s="57"/>
      <c r="F823" s="57"/>
      <c r="G823" s="210"/>
      <c r="H823" s="210"/>
      <c r="I823" s="210"/>
      <c r="J823" s="224"/>
      <c r="K823" s="251"/>
      <c r="L823" s="251"/>
      <c r="M823" s="251"/>
      <c r="N823" s="251"/>
      <c r="O823" s="251"/>
      <c r="P823" s="251"/>
      <c r="Q823" s="251"/>
      <c r="R823" s="251"/>
      <c r="S823" s="251"/>
      <c r="T823" s="251"/>
      <c r="U823" s="251"/>
      <c r="V823" s="251"/>
      <c r="W823" s="251"/>
      <c r="X823" s="251"/>
      <c r="Y823" s="251"/>
      <c r="Z823" s="251"/>
      <c r="AA823" s="251"/>
      <c r="AB823" s="251"/>
      <c r="AC823" s="211"/>
      <c r="AD823" s="252"/>
      <c r="AE823" s="252"/>
      <c r="AF823" s="253"/>
      <c r="AG823" s="253"/>
      <c r="AH823" s="254"/>
      <c r="AI823" s="254"/>
      <c r="AJ823" s="255"/>
      <c r="AK823" s="255"/>
      <c r="AL823" s="126"/>
      <c r="AM823" s="224"/>
      <c r="AN823" s="224"/>
      <c r="AO823" s="224"/>
      <c r="AP823" s="224"/>
      <c r="AQ823" s="224"/>
      <c r="AR823" s="224"/>
      <c r="AS823" s="224"/>
      <c r="AT823" s="224"/>
      <c r="AU823" s="224"/>
      <c r="AV823" s="224"/>
      <c r="AW823" s="224"/>
      <c r="AX823" s="224"/>
      <c r="AY823" s="224"/>
      <c r="AZ823" s="224"/>
      <c r="BA823" s="224"/>
      <c r="BB823" s="224"/>
      <c r="BC823" s="224"/>
      <c r="BD823" s="224"/>
      <c r="BE823" s="224"/>
      <c r="BF823" s="224"/>
      <c r="BG823" s="224"/>
      <c r="BH823" s="224"/>
      <c r="BI823" s="224"/>
      <c r="BJ823" s="224"/>
      <c r="BK823" s="224"/>
      <c r="BL823" s="224"/>
      <c r="BM823" s="224"/>
      <c r="BN823" s="224"/>
      <c r="BO823" s="224"/>
      <c r="BP823" s="224"/>
      <c r="BQ823" s="224"/>
      <c r="BR823" s="224"/>
      <c r="BS823" s="224"/>
      <c r="BT823" s="224"/>
      <c r="BU823" s="224"/>
      <c r="BV823" s="224"/>
      <c r="BW823" s="224"/>
      <c r="BX823" s="224"/>
      <c r="BY823" s="224"/>
      <c r="BZ823" s="224"/>
      <c r="CA823" s="224"/>
      <c r="CB823" s="224"/>
      <c r="CC823" s="224"/>
      <c r="CD823" s="224"/>
      <c r="CE823" s="224"/>
      <c r="CF823" s="224"/>
      <c r="CG823" s="224"/>
      <c r="CH823" s="224"/>
      <c r="CI823" s="224"/>
      <c r="CJ823" s="224"/>
      <c r="CK823" s="224"/>
      <c r="CL823" s="224"/>
      <c r="CM823" s="224"/>
      <c r="CN823" s="224"/>
      <c r="CO823" s="224"/>
      <c r="CP823" s="224"/>
      <c r="CQ823" s="224"/>
      <c r="CR823" s="224"/>
      <c r="CS823" s="224"/>
      <c r="CT823" s="224"/>
      <c r="CU823" s="224"/>
      <c r="CV823" s="224"/>
      <c r="CW823" s="224"/>
      <c r="CX823" s="224"/>
      <c r="CY823" s="224"/>
      <c r="CZ823" s="224"/>
      <c r="DA823" s="224"/>
      <c r="DB823" s="224"/>
      <c r="DC823" s="224"/>
      <c r="DD823" s="224"/>
      <c r="DE823" s="224"/>
      <c r="DF823" s="224"/>
      <c r="DG823" s="224"/>
      <c r="DH823" s="224"/>
      <c r="DI823" s="224"/>
      <c r="DJ823" s="224"/>
      <c r="DK823" s="224"/>
      <c r="DL823" s="224"/>
      <c r="DM823" s="224"/>
      <c r="DN823" s="224"/>
      <c r="DO823" s="224"/>
      <c r="DP823" s="224"/>
      <c r="DQ823" s="224"/>
      <c r="DR823" s="224"/>
      <c r="DS823" s="224"/>
      <c r="DT823" s="224"/>
      <c r="DU823" s="224"/>
      <c r="DV823" s="224"/>
      <c r="DW823" s="224"/>
      <c r="DX823" s="224"/>
      <c r="DY823" s="224"/>
      <c r="DZ823" s="224"/>
      <c r="EA823" s="224"/>
      <c r="EB823" s="224"/>
      <c r="EC823" s="224"/>
      <c r="ED823" s="224"/>
      <c r="EE823" s="224"/>
      <c r="EF823" s="224"/>
      <c r="EG823" s="224"/>
      <c r="EH823" s="224"/>
      <c r="EI823" s="224"/>
      <c r="EJ823" s="224"/>
      <c r="EK823" s="224"/>
      <c r="EL823" s="224"/>
      <c r="EM823" s="224"/>
      <c r="EN823" s="224"/>
      <c r="EO823" s="224"/>
      <c r="EP823" s="224"/>
      <c r="EQ823" s="224"/>
      <c r="ER823" s="224"/>
      <c r="ES823" s="224"/>
      <c r="ET823" s="224"/>
      <c r="EU823" s="224"/>
      <c r="EV823" s="224"/>
      <c r="EW823" s="224"/>
      <c r="EX823" s="224"/>
      <c r="EY823" s="224"/>
      <c r="EZ823" s="224"/>
      <c r="FA823" s="224"/>
      <c r="FB823" s="224"/>
      <c r="FC823" s="224"/>
      <c r="FD823" s="224"/>
      <c r="FE823" s="224"/>
      <c r="FF823" s="224"/>
      <c r="FG823" s="224"/>
      <c r="FH823" s="224"/>
      <c r="FI823" s="224"/>
      <c r="FJ823" s="224"/>
      <c r="FK823" s="224"/>
      <c r="FL823" s="224"/>
      <c r="FM823" s="224"/>
      <c r="FN823" s="224"/>
      <c r="FO823" s="224"/>
      <c r="FP823" s="224"/>
      <c r="FQ823" s="224"/>
      <c r="FR823" s="224"/>
      <c r="FS823" s="224"/>
      <c r="FT823" s="224"/>
      <c r="FU823" s="224"/>
      <c r="FV823" s="224"/>
      <c r="FW823" s="224"/>
      <c r="FX823" s="224"/>
      <c r="FY823" s="224"/>
      <c r="FZ823" s="224"/>
      <c r="GA823" s="224"/>
      <c r="GB823" s="224"/>
      <c r="GC823" s="224"/>
      <c r="GD823" s="224"/>
      <c r="GE823" s="224"/>
      <c r="GF823" s="224"/>
      <c r="GG823" s="224"/>
      <c r="GH823" s="224"/>
      <c r="GI823" s="224"/>
      <c r="GJ823" s="224"/>
      <c r="GK823" s="224"/>
      <c r="GL823" s="224"/>
      <c r="GM823" s="224"/>
      <c r="GN823" s="224"/>
      <c r="GO823" s="224"/>
      <c r="GP823" s="224"/>
      <c r="GQ823" s="224"/>
      <c r="GR823" s="224"/>
      <c r="GS823" s="224"/>
      <c r="GT823" s="224"/>
      <c r="GU823" s="224"/>
      <c r="GV823" s="224"/>
      <c r="GW823" s="224"/>
      <c r="GX823" s="224"/>
      <c r="GY823" s="224"/>
      <c r="GZ823" s="224"/>
      <c r="HA823" s="224"/>
      <c r="HB823" s="224"/>
      <c r="HC823" s="224"/>
      <c r="HD823" s="224"/>
      <c r="HE823" s="224"/>
      <c r="HF823" s="224"/>
      <c r="HG823" s="224"/>
      <c r="HH823" s="224"/>
      <c r="HI823" s="224"/>
      <c r="HJ823" s="224"/>
      <c r="HK823" s="224"/>
      <c r="HL823" s="224"/>
      <c r="HM823" s="224"/>
      <c r="HN823" s="224"/>
      <c r="HO823" s="224"/>
      <c r="HP823" s="224"/>
      <c r="HQ823" s="224"/>
      <c r="HR823" s="224"/>
      <c r="HS823" s="224"/>
      <c r="HT823" s="224"/>
      <c r="HU823" s="224"/>
      <c r="HV823" s="224"/>
      <c r="HW823" s="224"/>
      <c r="HX823" s="224"/>
      <c r="HY823" s="224"/>
      <c r="HZ823" s="224"/>
      <c r="IA823" s="224"/>
      <c r="IB823" s="224"/>
      <c r="IC823" s="224"/>
      <c r="ID823" s="224"/>
      <c r="IE823" s="224"/>
      <c r="IF823" s="224"/>
      <c r="IG823" s="224"/>
      <c r="IH823" s="224"/>
      <c r="II823" s="224"/>
      <c r="IJ823" s="224"/>
      <c r="IK823" s="224"/>
      <c r="IL823" s="224"/>
      <c r="IM823" s="224"/>
      <c r="IN823" s="224"/>
      <c r="IO823" s="224"/>
      <c r="IP823" s="224"/>
      <c r="IQ823" s="224"/>
      <c r="IR823" s="224"/>
      <c r="IS823" s="224"/>
      <c r="IT823" s="224"/>
      <c r="IU823" s="224"/>
      <c r="IV823" s="224"/>
      <c r="IW823" s="224"/>
    </row>
    <row r="824" spans="1:257" s="258" customFormat="1" ht="39" hidden="1" customHeight="1" x14ac:dyDescent="0.25">
      <c r="A824" s="224"/>
      <c r="B824" s="224"/>
      <c r="C824" s="224"/>
      <c r="D824" s="209"/>
      <c r="E824" s="57"/>
      <c r="F824" s="57"/>
      <c r="G824" s="210"/>
      <c r="H824" s="210"/>
      <c r="I824" s="210"/>
      <c r="J824" s="224"/>
      <c r="K824" s="251"/>
      <c r="L824" s="251"/>
      <c r="M824" s="251"/>
      <c r="N824" s="251"/>
      <c r="O824" s="251"/>
      <c r="P824" s="251"/>
      <c r="Q824" s="251"/>
      <c r="R824" s="251"/>
      <c r="S824" s="251"/>
      <c r="T824" s="251"/>
      <c r="U824" s="251"/>
      <c r="V824" s="251"/>
      <c r="W824" s="251"/>
      <c r="X824" s="251"/>
      <c r="Y824" s="251"/>
      <c r="Z824" s="251"/>
      <c r="AA824" s="251"/>
      <c r="AB824" s="251"/>
      <c r="AC824" s="211"/>
      <c r="AD824" s="252"/>
      <c r="AE824" s="252"/>
      <c r="AF824" s="253"/>
      <c r="AG824" s="253"/>
      <c r="AH824" s="254"/>
      <c r="AI824" s="254"/>
      <c r="AJ824" s="255"/>
      <c r="AK824" s="255"/>
      <c r="AL824" s="126"/>
      <c r="AM824" s="224"/>
      <c r="AN824" s="224"/>
      <c r="AO824" s="224"/>
      <c r="AP824" s="224"/>
      <c r="AQ824" s="224"/>
      <c r="AR824" s="224"/>
      <c r="AS824" s="224"/>
      <c r="AT824" s="224"/>
      <c r="AU824" s="224"/>
      <c r="AV824" s="224"/>
      <c r="AW824" s="224"/>
      <c r="AX824" s="224"/>
      <c r="AY824" s="224"/>
      <c r="AZ824" s="224"/>
      <c r="BA824" s="224"/>
      <c r="BB824" s="224"/>
      <c r="BC824" s="224"/>
      <c r="BD824" s="224"/>
      <c r="BE824" s="224"/>
      <c r="BF824" s="224"/>
      <c r="BG824" s="224"/>
      <c r="BH824" s="224"/>
      <c r="BI824" s="224"/>
      <c r="BJ824" s="224"/>
      <c r="BK824" s="224"/>
      <c r="BL824" s="224"/>
      <c r="BM824" s="224"/>
      <c r="BN824" s="224"/>
      <c r="BO824" s="224"/>
      <c r="BP824" s="224"/>
      <c r="BQ824" s="224"/>
      <c r="BR824" s="224"/>
      <c r="BS824" s="224"/>
      <c r="BT824" s="224"/>
      <c r="BU824" s="224"/>
      <c r="BV824" s="224"/>
      <c r="BW824" s="224"/>
      <c r="BX824" s="224"/>
      <c r="BY824" s="224"/>
      <c r="BZ824" s="224"/>
      <c r="CA824" s="224"/>
      <c r="CB824" s="224"/>
      <c r="CC824" s="224"/>
      <c r="CD824" s="224"/>
      <c r="CE824" s="224"/>
      <c r="CF824" s="224"/>
      <c r="CG824" s="224"/>
      <c r="CH824" s="224"/>
      <c r="CI824" s="224"/>
      <c r="CJ824" s="224"/>
      <c r="CK824" s="224"/>
      <c r="CL824" s="224"/>
      <c r="CM824" s="224"/>
      <c r="CN824" s="224"/>
      <c r="CO824" s="224"/>
      <c r="CP824" s="224"/>
      <c r="CQ824" s="224"/>
      <c r="CR824" s="224"/>
      <c r="CS824" s="224"/>
      <c r="CT824" s="224"/>
      <c r="CU824" s="224"/>
      <c r="CV824" s="224"/>
      <c r="CW824" s="224"/>
      <c r="CX824" s="224"/>
      <c r="CY824" s="224"/>
      <c r="CZ824" s="224"/>
      <c r="DA824" s="224"/>
      <c r="DB824" s="224"/>
      <c r="DC824" s="224"/>
      <c r="DD824" s="224"/>
      <c r="DE824" s="224"/>
      <c r="DF824" s="224"/>
      <c r="DG824" s="224"/>
      <c r="DH824" s="224"/>
      <c r="DI824" s="224"/>
      <c r="DJ824" s="224"/>
      <c r="DK824" s="224"/>
      <c r="DL824" s="224"/>
      <c r="DM824" s="224"/>
      <c r="DN824" s="224"/>
      <c r="DO824" s="224"/>
      <c r="DP824" s="224"/>
      <c r="DQ824" s="224"/>
      <c r="DR824" s="224"/>
      <c r="DS824" s="224"/>
      <c r="DT824" s="224"/>
      <c r="DU824" s="224"/>
      <c r="DV824" s="224"/>
      <c r="DW824" s="224"/>
      <c r="DX824" s="224"/>
      <c r="DY824" s="224"/>
      <c r="DZ824" s="224"/>
      <c r="EA824" s="224"/>
      <c r="EB824" s="224"/>
      <c r="EC824" s="224"/>
      <c r="ED824" s="224"/>
      <c r="EE824" s="224"/>
      <c r="EF824" s="224"/>
      <c r="EG824" s="224"/>
      <c r="EH824" s="224"/>
      <c r="EI824" s="224"/>
      <c r="EJ824" s="224"/>
      <c r="EK824" s="224"/>
      <c r="EL824" s="224"/>
      <c r="EM824" s="224"/>
      <c r="EN824" s="224"/>
      <c r="EO824" s="224"/>
      <c r="EP824" s="224"/>
      <c r="EQ824" s="224"/>
      <c r="ER824" s="224"/>
      <c r="ES824" s="224"/>
      <c r="ET824" s="224"/>
      <c r="EU824" s="224"/>
      <c r="EV824" s="224"/>
      <c r="EW824" s="224"/>
      <c r="EX824" s="224"/>
      <c r="EY824" s="224"/>
      <c r="EZ824" s="224"/>
      <c r="FA824" s="224"/>
      <c r="FB824" s="224"/>
      <c r="FC824" s="224"/>
      <c r="FD824" s="224"/>
      <c r="FE824" s="224"/>
      <c r="FF824" s="224"/>
      <c r="FG824" s="224"/>
      <c r="FH824" s="224"/>
      <c r="FI824" s="224"/>
      <c r="FJ824" s="224"/>
      <c r="FK824" s="224"/>
      <c r="FL824" s="224"/>
      <c r="FM824" s="224"/>
      <c r="FN824" s="224"/>
      <c r="FO824" s="224"/>
      <c r="FP824" s="224"/>
      <c r="FQ824" s="224"/>
      <c r="FR824" s="224"/>
      <c r="FS824" s="224"/>
      <c r="FT824" s="224"/>
      <c r="FU824" s="224"/>
      <c r="FV824" s="224"/>
      <c r="FW824" s="224"/>
      <c r="FX824" s="224"/>
      <c r="FY824" s="224"/>
      <c r="FZ824" s="224"/>
      <c r="GA824" s="224"/>
      <c r="GB824" s="224"/>
      <c r="GC824" s="224"/>
      <c r="GD824" s="224"/>
      <c r="GE824" s="224"/>
      <c r="GF824" s="224"/>
      <c r="GG824" s="224"/>
      <c r="GH824" s="224"/>
      <c r="GI824" s="224"/>
      <c r="GJ824" s="224"/>
      <c r="GK824" s="224"/>
      <c r="GL824" s="224"/>
      <c r="GM824" s="224"/>
      <c r="GN824" s="224"/>
      <c r="GO824" s="224"/>
      <c r="GP824" s="224"/>
      <c r="GQ824" s="224"/>
      <c r="GR824" s="224"/>
      <c r="GS824" s="224"/>
      <c r="GT824" s="224"/>
      <c r="GU824" s="224"/>
      <c r="GV824" s="224"/>
      <c r="GW824" s="224"/>
      <c r="GX824" s="224"/>
      <c r="GY824" s="224"/>
      <c r="GZ824" s="224"/>
      <c r="HA824" s="224"/>
      <c r="HB824" s="224"/>
      <c r="HC824" s="224"/>
      <c r="HD824" s="224"/>
      <c r="HE824" s="224"/>
      <c r="HF824" s="224"/>
      <c r="HG824" s="224"/>
      <c r="HH824" s="224"/>
      <c r="HI824" s="224"/>
      <c r="HJ824" s="224"/>
      <c r="HK824" s="224"/>
      <c r="HL824" s="224"/>
      <c r="HM824" s="224"/>
      <c r="HN824" s="224"/>
      <c r="HO824" s="224"/>
      <c r="HP824" s="224"/>
      <c r="HQ824" s="224"/>
      <c r="HR824" s="224"/>
      <c r="HS824" s="224"/>
      <c r="HT824" s="224"/>
      <c r="HU824" s="224"/>
      <c r="HV824" s="224"/>
      <c r="HW824" s="224"/>
      <c r="HX824" s="224"/>
      <c r="HY824" s="224"/>
      <c r="HZ824" s="224"/>
      <c r="IA824" s="224"/>
      <c r="IB824" s="224"/>
      <c r="IC824" s="224"/>
      <c r="ID824" s="224"/>
      <c r="IE824" s="224"/>
      <c r="IF824" s="224"/>
      <c r="IG824" s="224"/>
      <c r="IH824" s="224"/>
      <c r="II824" s="224"/>
      <c r="IJ824" s="224"/>
      <c r="IK824" s="224"/>
      <c r="IL824" s="224"/>
      <c r="IM824" s="224"/>
      <c r="IN824" s="224"/>
      <c r="IO824" s="224"/>
      <c r="IP824" s="224"/>
      <c r="IQ824" s="224"/>
      <c r="IR824" s="224"/>
      <c r="IS824" s="224"/>
      <c r="IT824" s="224"/>
      <c r="IU824" s="224"/>
      <c r="IV824" s="224"/>
      <c r="IW824" s="224"/>
    </row>
    <row r="825" spans="1:257" s="258" customFormat="1" ht="39" hidden="1" customHeight="1" x14ac:dyDescent="0.25">
      <c r="A825" s="224"/>
      <c r="B825" s="224"/>
      <c r="C825" s="224"/>
      <c r="D825" s="209"/>
      <c r="E825" s="57"/>
      <c r="F825" s="57"/>
      <c r="G825" s="210"/>
      <c r="H825" s="210"/>
      <c r="I825" s="210"/>
      <c r="J825" s="224"/>
      <c r="K825" s="251"/>
      <c r="L825" s="251"/>
      <c r="M825" s="251"/>
      <c r="N825" s="251"/>
      <c r="O825" s="251"/>
      <c r="P825" s="251"/>
      <c r="Q825" s="251"/>
      <c r="R825" s="251"/>
      <c r="S825" s="251"/>
      <c r="T825" s="251"/>
      <c r="U825" s="251"/>
      <c r="V825" s="251"/>
      <c r="W825" s="251"/>
      <c r="X825" s="251"/>
      <c r="Y825" s="251"/>
      <c r="Z825" s="251"/>
      <c r="AA825" s="251"/>
      <c r="AB825" s="251"/>
      <c r="AC825" s="211"/>
      <c r="AD825" s="252"/>
      <c r="AE825" s="252"/>
      <c r="AF825" s="253"/>
      <c r="AG825" s="253"/>
      <c r="AH825" s="254"/>
      <c r="AI825" s="254"/>
      <c r="AJ825" s="255"/>
      <c r="AK825" s="255"/>
      <c r="AL825" s="126"/>
      <c r="AM825" s="224"/>
      <c r="AN825" s="224"/>
      <c r="AO825" s="224"/>
      <c r="AP825" s="224"/>
      <c r="AQ825" s="224"/>
      <c r="AR825" s="224"/>
      <c r="AS825" s="224"/>
      <c r="AT825" s="224"/>
      <c r="AU825" s="224"/>
      <c r="AV825" s="224"/>
      <c r="AW825" s="224"/>
      <c r="AX825" s="224"/>
      <c r="AY825" s="224"/>
      <c r="AZ825" s="224"/>
      <c r="BA825" s="224"/>
      <c r="BB825" s="224"/>
      <c r="BC825" s="224"/>
      <c r="BD825" s="224"/>
      <c r="BE825" s="224"/>
      <c r="BF825" s="224"/>
      <c r="BG825" s="224"/>
      <c r="BH825" s="224"/>
      <c r="BI825" s="224"/>
      <c r="BJ825" s="224"/>
      <c r="BK825" s="224"/>
      <c r="BL825" s="224"/>
      <c r="BM825" s="224"/>
      <c r="BN825" s="224"/>
      <c r="BO825" s="224"/>
      <c r="BP825" s="224"/>
      <c r="BQ825" s="224"/>
      <c r="BR825" s="224"/>
      <c r="BS825" s="224"/>
      <c r="BT825" s="224"/>
      <c r="BU825" s="224"/>
      <c r="BV825" s="224"/>
      <c r="BW825" s="224"/>
      <c r="BX825" s="224"/>
      <c r="BY825" s="224"/>
      <c r="BZ825" s="224"/>
      <c r="CA825" s="224"/>
      <c r="CB825" s="224"/>
      <c r="CC825" s="224"/>
      <c r="CD825" s="224"/>
      <c r="CE825" s="224"/>
      <c r="CF825" s="224"/>
      <c r="CG825" s="224"/>
      <c r="CH825" s="224"/>
      <c r="CI825" s="224"/>
      <c r="CJ825" s="224"/>
      <c r="CK825" s="224"/>
      <c r="CL825" s="224"/>
      <c r="CM825" s="224"/>
      <c r="CN825" s="224"/>
      <c r="CO825" s="224"/>
      <c r="CP825" s="224"/>
      <c r="CQ825" s="224"/>
      <c r="CR825" s="224"/>
      <c r="CS825" s="224"/>
      <c r="CT825" s="224"/>
      <c r="CU825" s="224"/>
      <c r="CV825" s="224"/>
      <c r="CW825" s="224"/>
      <c r="CX825" s="224"/>
      <c r="CY825" s="224"/>
      <c r="CZ825" s="224"/>
      <c r="DA825" s="224"/>
      <c r="DB825" s="224"/>
      <c r="DC825" s="224"/>
      <c r="DD825" s="224"/>
      <c r="DE825" s="224"/>
      <c r="DF825" s="224"/>
      <c r="DG825" s="224"/>
      <c r="DH825" s="224"/>
      <c r="DI825" s="224"/>
      <c r="DJ825" s="224"/>
      <c r="DK825" s="224"/>
      <c r="DL825" s="224"/>
      <c r="DM825" s="224"/>
      <c r="DN825" s="224"/>
      <c r="DO825" s="224"/>
      <c r="DP825" s="224"/>
      <c r="DQ825" s="224"/>
      <c r="DR825" s="224"/>
      <c r="DS825" s="224"/>
      <c r="DT825" s="224"/>
      <c r="DU825" s="224"/>
      <c r="DV825" s="224"/>
      <c r="DW825" s="224"/>
      <c r="DX825" s="224"/>
      <c r="DY825" s="224"/>
      <c r="DZ825" s="224"/>
      <c r="EA825" s="224"/>
      <c r="EB825" s="224"/>
      <c r="EC825" s="224"/>
      <c r="ED825" s="224"/>
      <c r="EE825" s="224"/>
      <c r="EF825" s="224"/>
      <c r="EG825" s="224"/>
      <c r="EH825" s="224"/>
      <c r="EI825" s="224"/>
      <c r="EJ825" s="224"/>
      <c r="EK825" s="224"/>
      <c r="EL825" s="224"/>
      <c r="EM825" s="224"/>
      <c r="EN825" s="224"/>
      <c r="EO825" s="224"/>
      <c r="EP825" s="224"/>
      <c r="EQ825" s="224"/>
      <c r="ER825" s="224"/>
      <c r="ES825" s="224"/>
      <c r="ET825" s="224"/>
      <c r="EU825" s="224"/>
      <c r="EV825" s="224"/>
      <c r="EW825" s="224"/>
      <c r="EX825" s="224"/>
      <c r="EY825" s="224"/>
      <c r="EZ825" s="224"/>
      <c r="FA825" s="224"/>
      <c r="FB825" s="224"/>
      <c r="FC825" s="224"/>
      <c r="FD825" s="224"/>
      <c r="FE825" s="224"/>
      <c r="FF825" s="224"/>
      <c r="FG825" s="224"/>
      <c r="FH825" s="224"/>
      <c r="FI825" s="224"/>
      <c r="FJ825" s="224"/>
      <c r="FK825" s="224"/>
      <c r="FL825" s="224"/>
      <c r="FM825" s="224"/>
      <c r="FN825" s="224"/>
      <c r="FO825" s="224"/>
      <c r="FP825" s="224"/>
      <c r="FQ825" s="224"/>
      <c r="FR825" s="224"/>
      <c r="FS825" s="224"/>
      <c r="FT825" s="224"/>
      <c r="FU825" s="224"/>
      <c r="FV825" s="224"/>
      <c r="FW825" s="224"/>
      <c r="FX825" s="224"/>
      <c r="FY825" s="224"/>
      <c r="FZ825" s="224"/>
      <c r="GA825" s="224"/>
      <c r="GB825" s="224"/>
      <c r="GC825" s="224"/>
      <c r="GD825" s="224"/>
      <c r="GE825" s="224"/>
      <c r="GF825" s="224"/>
      <c r="GG825" s="224"/>
      <c r="GH825" s="224"/>
      <c r="GI825" s="224"/>
      <c r="GJ825" s="224"/>
      <c r="GK825" s="224"/>
      <c r="GL825" s="224"/>
      <c r="GM825" s="224"/>
      <c r="GN825" s="224"/>
      <c r="GO825" s="224"/>
      <c r="GP825" s="224"/>
      <c r="GQ825" s="224"/>
      <c r="GR825" s="224"/>
      <c r="GS825" s="224"/>
      <c r="GT825" s="224"/>
      <c r="GU825" s="224"/>
      <c r="GV825" s="224"/>
      <c r="GW825" s="224"/>
      <c r="GX825" s="224"/>
      <c r="GY825" s="224"/>
      <c r="GZ825" s="224"/>
      <c r="HA825" s="224"/>
      <c r="HB825" s="224"/>
      <c r="HC825" s="224"/>
      <c r="HD825" s="224"/>
      <c r="HE825" s="224"/>
      <c r="HF825" s="224"/>
      <c r="HG825" s="224"/>
      <c r="HH825" s="224"/>
      <c r="HI825" s="224"/>
      <c r="HJ825" s="224"/>
      <c r="HK825" s="224"/>
      <c r="HL825" s="224"/>
      <c r="HM825" s="224"/>
      <c r="HN825" s="224"/>
      <c r="HO825" s="224"/>
      <c r="HP825" s="224"/>
      <c r="HQ825" s="224"/>
      <c r="HR825" s="224"/>
      <c r="HS825" s="224"/>
      <c r="HT825" s="224"/>
      <c r="HU825" s="224"/>
      <c r="HV825" s="224"/>
      <c r="HW825" s="224"/>
      <c r="HX825" s="224"/>
      <c r="HY825" s="224"/>
      <c r="HZ825" s="224"/>
      <c r="IA825" s="224"/>
      <c r="IB825" s="224"/>
      <c r="IC825" s="224"/>
      <c r="ID825" s="224"/>
      <c r="IE825" s="224"/>
      <c r="IF825" s="224"/>
      <c r="IG825" s="224"/>
      <c r="IH825" s="224"/>
      <c r="II825" s="224"/>
      <c r="IJ825" s="224"/>
      <c r="IK825" s="224"/>
      <c r="IL825" s="224"/>
      <c r="IM825" s="224"/>
      <c r="IN825" s="224"/>
      <c r="IO825" s="224"/>
      <c r="IP825" s="224"/>
      <c r="IQ825" s="224"/>
      <c r="IR825" s="224"/>
      <c r="IS825" s="224"/>
      <c r="IT825" s="224"/>
      <c r="IU825" s="224"/>
      <c r="IV825" s="224"/>
      <c r="IW825" s="224"/>
    </row>
    <row r="826" spans="1:257" s="258" customFormat="1" ht="39" hidden="1" customHeight="1" x14ac:dyDescent="0.25">
      <c r="A826" s="224"/>
      <c r="B826" s="224"/>
      <c r="C826" s="224"/>
      <c r="D826" s="209"/>
      <c r="E826" s="57"/>
      <c r="F826" s="57"/>
      <c r="G826" s="210"/>
      <c r="H826" s="210"/>
      <c r="I826" s="210"/>
      <c r="J826" s="224"/>
      <c r="K826" s="251"/>
      <c r="L826" s="251"/>
      <c r="M826" s="251"/>
      <c r="N826" s="251"/>
      <c r="O826" s="251"/>
      <c r="P826" s="251"/>
      <c r="Q826" s="251"/>
      <c r="R826" s="251"/>
      <c r="S826" s="251"/>
      <c r="T826" s="251"/>
      <c r="U826" s="251"/>
      <c r="V826" s="251"/>
      <c r="W826" s="251"/>
      <c r="X826" s="251"/>
      <c r="Y826" s="251"/>
      <c r="Z826" s="251"/>
      <c r="AA826" s="251"/>
      <c r="AB826" s="251"/>
      <c r="AC826" s="211"/>
      <c r="AD826" s="252"/>
      <c r="AE826" s="252"/>
      <c r="AF826" s="253"/>
      <c r="AG826" s="253"/>
      <c r="AH826" s="254"/>
      <c r="AI826" s="254"/>
      <c r="AJ826" s="255"/>
      <c r="AK826" s="255"/>
      <c r="AL826" s="126"/>
      <c r="AM826" s="224"/>
      <c r="AN826" s="224"/>
      <c r="AO826" s="224"/>
      <c r="AP826" s="224"/>
      <c r="AQ826" s="224"/>
      <c r="AR826" s="224"/>
      <c r="AS826" s="224"/>
      <c r="AT826" s="224"/>
      <c r="AU826" s="224"/>
      <c r="AV826" s="224"/>
      <c r="AW826" s="224"/>
      <c r="AX826" s="224"/>
      <c r="AY826" s="224"/>
      <c r="AZ826" s="224"/>
      <c r="BA826" s="224"/>
      <c r="BB826" s="224"/>
      <c r="BC826" s="224"/>
      <c r="BD826" s="224"/>
      <c r="BE826" s="224"/>
      <c r="BF826" s="224"/>
      <c r="BG826" s="224"/>
      <c r="BH826" s="224"/>
      <c r="BI826" s="224"/>
      <c r="BJ826" s="224"/>
      <c r="BK826" s="224"/>
      <c r="BL826" s="224"/>
      <c r="BM826" s="224"/>
      <c r="BN826" s="224"/>
      <c r="BO826" s="224"/>
      <c r="BP826" s="224"/>
      <c r="BQ826" s="224"/>
      <c r="BR826" s="224"/>
      <c r="BS826" s="224"/>
      <c r="BT826" s="224"/>
      <c r="BU826" s="224"/>
      <c r="BV826" s="224"/>
      <c r="BW826" s="224"/>
      <c r="BX826" s="224"/>
      <c r="BY826" s="224"/>
      <c r="BZ826" s="224"/>
      <c r="CA826" s="224"/>
      <c r="CB826" s="224"/>
      <c r="CC826" s="224"/>
      <c r="CD826" s="224"/>
      <c r="CE826" s="224"/>
      <c r="CF826" s="224"/>
      <c r="CG826" s="224"/>
      <c r="CH826" s="224"/>
      <c r="CI826" s="224"/>
      <c r="CJ826" s="224"/>
      <c r="CK826" s="224"/>
      <c r="CL826" s="224"/>
      <c r="CM826" s="224"/>
      <c r="CN826" s="224"/>
      <c r="CO826" s="224"/>
      <c r="CP826" s="224"/>
      <c r="CQ826" s="224"/>
      <c r="CR826" s="224"/>
      <c r="CS826" s="224"/>
      <c r="CT826" s="224"/>
      <c r="CU826" s="224"/>
      <c r="CV826" s="224"/>
      <c r="CW826" s="224"/>
      <c r="CX826" s="224"/>
      <c r="CY826" s="224"/>
      <c r="CZ826" s="224"/>
      <c r="DA826" s="224"/>
      <c r="DB826" s="224"/>
      <c r="DC826" s="224"/>
      <c r="DD826" s="224"/>
      <c r="DE826" s="224"/>
      <c r="DF826" s="224"/>
      <c r="DG826" s="224"/>
      <c r="DH826" s="224"/>
      <c r="DI826" s="224"/>
      <c r="DJ826" s="224"/>
      <c r="DK826" s="224"/>
      <c r="DL826" s="224"/>
      <c r="DM826" s="224"/>
      <c r="DN826" s="224"/>
      <c r="DO826" s="224"/>
      <c r="DP826" s="224"/>
      <c r="DQ826" s="224"/>
      <c r="DR826" s="224"/>
      <c r="DS826" s="224"/>
      <c r="DT826" s="224"/>
      <c r="DU826" s="224"/>
      <c r="DV826" s="224"/>
      <c r="DW826" s="224"/>
      <c r="DX826" s="224"/>
      <c r="DY826" s="224"/>
      <c r="DZ826" s="224"/>
      <c r="EA826" s="224"/>
      <c r="EB826" s="224"/>
      <c r="EC826" s="224"/>
      <c r="ED826" s="224"/>
      <c r="EE826" s="224"/>
      <c r="EF826" s="224"/>
      <c r="EG826" s="224"/>
      <c r="EH826" s="224"/>
      <c r="EI826" s="224"/>
      <c r="EJ826" s="224"/>
      <c r="EK826" s="224"/>
      <c r="EL826" s="224"/>
      <c r="EM826" s="224"/>
      <c r="EN826" s="224"/>
      <c r="EO826" s="224"/>
      <c r="EP826" s="224"/>
      <c r="EQ826" s="224"/>
      <c r="ER826" s="224"/>
      <c r="ES826" s="224"/>
      <c r="ET826" s="224"/>
      <c r="EU826" s="224"/>
      <c r="EV826" s="224"/>
      <c r="EW826" s="224"/>
      <c r="EX826" s="224"/>
      <c r="EY826" s="224"/>
      <c r="EZ826" s="224"/>
      <c r="FA826" s="224"/>
      <c r="FB826" s="224"/>
      <c r="FC826" s="224"/>
      <c r="FD826" s="224"/>
      <c r="FE826" s="224"/>
      <c r="FF826" s="224"/>
      <c r="FG826" s="224"/>
      <c r="FH826" s="224"/>
      <c r="FI826" s="224"/>
      <c r="FJ826" s="224"/>
      <c r="FK826" s="224"/>
      <c r="FL826" s="224"/>
      <c r="FM826" s="224"/>
      <c r="FN826" s="224"/>
      <c r="FO826" s="224"/>
      <c r="FP826" s="224"/>
      <c r="FQ826" s="224"/>
      <c r="FR826" s="224"/>
      <c r="FS826" s="224"/>
      <c r="FT826" s="224"/>
      <c r="FU826" s="224"/>
      <c r="FV826" s="224"/>
      <c r="FW826" s="224"/>
      <c r="FX826" s="224"/>
      <c r="FY826" s="224"/>
      <c r="FZ826" s="224"/>
      <c r="GA826" s="224"/>
      <c r="GB826" s="224"/>
      <c r="GC826" s="224"/>
      <c r="GD826" s="224"/>
      <c r="GE826" s="224"/>
      <c r="GF826" s="224"/>
      <c r="GG826" s="224"/>
      <c r="GH826" s="224"/>
      <c r="GI826" s="224"/>
      <c r="GJ826" s="224"/>
      <c r="GK826" s="224"/>
      <c r="GL826" s="224"/>
      <c r="GM826" s="224"/>
      <c r="GN826" s="224"/>
      <c r="GO826" s="224"/>
      <c r="GP826" s="224"/>
      <c r="GQ826" s="224"/>
      <c r="GR826" s="224"/>
      <c r="GS826" s="224"/>
      <c r="GT826" s="224"/>
      <c r="GU826" s="224"/>
      <c r="GV826" s="224"/>
      <c r="GW826" s="224"/>
      <c r="GX826" s="224"/>
      <c r="GY826" s="224"/>
      <c r="GZ826" s="224"/>
      <c r="HA826" s="224"/>
      <c r="HB826" s="224"/>
      <c r="HC826" s="224"/>
      <c r="HD826" s="224"/>
      <c r="HE826" s="224"/>
      <c r="HF826" s="224"/>
      <c r="HG826" s="224"/>
      <c r="HH826" s="224"/>
      <c r="HI826" s="224"/>
      <c r="HJ826" s="224"/>
      <c r="HK826" s="224"/>
      <c r="HL826" s="224"/>
      <c r="HM826" s="224"/>
      <c r="HN826" s="224"/>
      <c r="HO826" s="224"/>
      <c r="HP826" s="224"/>
      <c r="HQ826" s="224"/>
      <c r="HR826" s="224"/>
      <c r="HS826" s="224"/>
      <c r="HT826" s="224"/>
      <c r="HU826" s="224"/>
      <c r="HV826" s="224"/>
      <c r="HW826" s="224"/>
      <c r="HX826" s="224"/>
      <c r="HY826" s="224"/>
      <c r="HZ826" s="224"/>
      <c r="IA826" s="224"/>
      <c r="IB826" s="224"/>
      <c r="IC826" s="224"/>
      <c r="ID826" s="224"/>
      <c r="IE826" s="224"/>
      <c r="IF826" s="224"/>
      <c r="IG826" s="224"/>
      <c r="IH826" s="224"/>
      <c r="II826" s="224"/>
      <c r="IJ826" s="224"/>
      <c r="IK826" s="224"/>
      <c r="IL826" s="224"/>
      <c r="IM826" s="224"/>
      <c r="IN826" s="224"/>
      <c r="IO826" s="224"/>
      <c r="IP826" s="224"/>
      <c r="IQ826" s="224"/>
      <c r="IR826" s="224"/>
      <c r="IS826" s="224"/>
      <c r="IT826" s="224"/>
      <c r="IU826" s="224"/>
      <c r="IV826" s="224"/>
      <c r="IW826" s="224"/>
    </row>
    <row r="827" spans="1:257" s="258" customFormat="1" ht="39" hidden="1" customHeight="1" x14ac:dyDescent="0.25">
      <c r="A827" s="224"/>
      <c r="B827" s="224"/>
      <c r="C827" s="224"/>
      <c r="D827" s="209"/>
      <c r="E827" s="57"/>
      <c r="F827" s="57"/>
      <c r="G827" s="210"/>
      <c r="H827" s="210"/>
      <c r="I827" s="210"/>
      <c r="J827" s="224"/>
      <c r="K827" s="251"/>
      <c r="L827" s="251"/>
      <c r="M827" s="251"/>
      <c r="N827" s="251"/>
      <c r="O827" s="251"/>
      <c r="P827" s="251"/>
      <c r="Q827" s="251"/>
      <c r="R827" s="251"/>
      <c r="S827" s="251"/>
      <c r="T827" s="251"/>
      <c r="U827" s="251"/>
      <c r="V827" s="251"/>
      <c r="W827" s="251"/>
      <c r="X827" s="251"/>
      <c r="Y827" s="251"/>
      <c r="Z827" s="251"/>
      <c r="AA827" s="251"/>
      <c r="AB827" s="251"/>
      <c r="AC827" s="211"/>
      <c r="AD827" s="252"/>
      <c r="AE827" s="252"/>
      <c r="AF827" s="253"/>
      <c r="AG827" s="253"/>
      <c r="AH827" s="254"/>
      <c r="AI827" s="254"/>
      <c r="AJ827" s="255"/>
      <c r="AK827" s="255"/>
      <c r="AL827" s="126"/>
      <c r="AM827" s="224"/>
      <c r="AN827" s="224"/>
      <c r="AO827" s="224"/>
      <c r="AP827" s="224"/>
      <c r="AQ827" s="224"/>
      <c r="AR827" s="224"/>
      <c r="AS827" s="224"/>
      <c r="AT827" s="224"/>
      <c r="AU827" s="224"/>
      <c r="AV827" s="224"/>
      <c r="AW827" s="224"/>
      <c r="AX827" s="224"/>
      <c r="AY827" s="224"/>
      <c r="AZ827" s="224"/>
      <c r="BA827" s="224"/>
      <c r="BB827" s="224"/>
      <c r="BC827" s="224"/>
      <c r="BD827" s="224"/>
      <c r="BE827" s="224"/>
      <c r="BF827" s="224"/>
      <c r="BG827" s="224"/>
      <c r="BH827" s="224"/>
      <c r="BI827" s="224"/>
      <c r="BJ827" s="224"/>
      <c r="BK827" s="224"/>
      <c r="BL827" s="224"/>
      <c r="BM827" s="224"/>
      <c r="BN827" s="224"/>
      <c r="BO827" s="224"/>
      <c r="BP827" s="224"/>
      <c r="BQ827" s="224"/>
      <c r="BR827" s="224"/>
      <c r="BS827" s="224"/>
      <c r="BT827" s="224"/>
      <c r="BU827" s="224"/>
      <c r="BV827" s="224"/>
      <c r="BW827" s="224"/>
      <c r="BX827" s="224"/>
      <c r="BY827" s="224"/>
      <c r="BZ827" s="224"/>
      <c r="CA827" s="224"/>
      <c r="CB827" s="224"/>
      <c r="CC827" s="224"/>
      <c r="CD827" s="224"/>
      <c r="CE827" s="224"/>
      <c r="CF827" s="224"/>
      <c r="CG827" s="224"/>
      <c r="CH827" s="224"/>
      <c r="CI827" s="224"/>
      <c r="CJ827" s="224"/>
      <c r="CK827" s="224"/>
      <c r="CL827" s="224"/>
      <c r="CM827" s="224"/>
      <c r="CN827" s="224"/>
      <c r="CO827" s="224"/>
      <c r="CP827" s="224"/>
      <c r="CQ827" s="224"/>
      <c r="CR827" s="224"/>
      <c r="CS827" s="224"/>
      <c r="CT827" s="224"/>
      <c r="CU827" s="224"/>
      <c r="CV827" s="224"/>
      <c r="CW827" s="224"/>
      <c r="CX827" s="224"/>
      <c r="CY827" s="224"/>
      <c r="CZ827" s="224"/>
      <c r="DA827" s="224"/>
      <c r="DB827" s="224"/>
      <c r="DC827" s="224"/>
      <c r="DD827" s="224"/>
      <c r="DE827" s="224"/>
      <c r="DF827" s="224"/>
      <c r="DG827" s="224"/>
      <c r="DH827" s="224"/>
      <c r="DI827" s="224"/>
      <c r="DJ827" s="224"/>
      <c r="DK827" s="224"/>
      <c r="DL827" s="224"/>
      <c r="DM827" s="224"/>
      <c r="DN827" s="224"/>
      <c r="DO827" s="224"/>
      <c r="DP827" s="224"/>
      <c r="DQ827" s="224"/>
      <c r="DR827" s="224"/>
      <c r="DS827" s="224"/>
      <c r="DT827" s="224"/>
      <c r="DU827" s="224"/>
      <c r="DV827" s="224"/>
      <c r="DW827" s="224"/>
      <c r="DX827" s="224"/>
      <c r="DY827" s="224"/>
      <c r="DZ827" s="224"/>
      <c r="EA827" s="224"/>
      <c r="EB827" s="224"/>
      <c r="EC827" s="224"/>
      <c r="ED827" s="224"/>
      <c r="EE827" s="224"/>
      <c r="EF827" s="224"/>
      <c r="EG827" s="224"/>
      <c r="EH827" s="224"/>
      <c r="EI827" s="224"/>
      <c r="EJ827" s="224"/>
      <c r="EK827" s="224"/>
      <c r="EL827" s="224"/>
      <c r="EM827" s="224"/>
      <c r="EN827" s="224"/>
      <c r="EO827" s="224"/>
      <c r="EP827" s="224"/>
      <c r="EQ827" s="224"/>
      <c r="ER827" s="224"/>
      <c r="ES827" s="224"/>
      <c r="ET827" s="224"/>
      <c r="EU827" s="224"/>
      <c r="EV827" s="224"/>
      <c r="EW827" s="224"/>
      <c r="EX827" s="224"/>
      <c r="EY827" s="224"/>
      <c r="EZ827" s="224"/>
      <c r="FA827" s="224"/>
      <c r="FB827" s="224"/>
      <c r="FC827" s="224"/>
      <c r="FD827" s="224"/>
      <c r="FE827" s="224"/>
      <c r="FF827" s="224"/>
      <c r="FG827" s="224"/>
      <c r="FH827" s="224"/>
      <c r="FI827" s="224"/>
      <c r="FJ827" s="224"/>
      <c r="FK827" s="224"/>
      <c r="FL827" s="224"/>
      <c r="FM827" s="224"/>
      <c r="FN827" s="224"/>
      <c r="FO827" s="224"/>
      <c r="FP827" s="224"/>
      <c r="FQ827" s="224"/>
      <c r="FR827" s="224"/>
      <c r="FS827" s="224"/>
      <c r="FT827" s="224"/>
      <c r="FU827" s="224"/>
      <c r="FV827" s="224"/>
      <c r="FW827" s="224"/>
      <c r="FX827" s="224"/>
      <c r="FY827" s="224"/>
      <c r="FZ827" s="224"/>
      <c r="GA827" s="224"/>
      <c r="GB827" s="224"/>
      <c r="GC827" s="224"/>
      <c r="GD827" s="224"/>
      <c r="GE827" s="224"/>
      <c r="GF827" s="224"/>
      <c r="GG827" s="224"/>
      <c r="GH827" s="224"/>
      <c r="GI827" s="224"/>
      <c r="GJ827" s="224"/>
      <c r="GK827" s="224"/>
      <c r="GL827" s="224"/>
      <c r="GM827" s="224"/>
      <c r="GN827" s="224"/>
      <c r="GO827" s="224"/>
      <c r="GP827" s="224"/>
      <c r="GQ827" s="224"/>
      <c r="GR827" s="224"/>
      <c r="GS827" s="224"/>
      <c r="GT827" s="224"/>
      <c r="GU827" s="224"/>
      <c r="GV827" s="224"/>
      <c r="GW827" s="224"/>
      <c r="GX827" s="224"/>
      <c r="GY827" s="224"/>
      <c r="GZ827" s="224"/>
      <c r="HA827" s="224"/>
      <c r="HB827" s="224"/>
      <c r="HC827" s="224"/>
      <c r="HD827" s="224"/>
      <c r="HE827" s="224"/>
      <c r="HF827" s="224"/>
      <c r="HG827" s="224"/>
      <c r="HH827" s="224"/>
      <c r="HI827" s="224"/>
      <c r="HJ827" s="224"/>
      <c r="HK827" s="224"/>
      <c r="HL827" s="224"/>
      <c r="HM827" s="224"/>
      <c r="HN827" s="224"/>
      <c r="HO827" s="224"/>
      <c r="HP827" s="224"/>
      <c r="HQ827" s="224"/>
      <c r="HR827" s="224"/>
      <c r="HS827" s="224"/>
      <c r="HT827" s="224"/>
      <c r="HU827" s="224"/>
      <c r="HV827" s="224"/>
      <c r="HW827" s="224"/>
      <c r="HX827" s="224"/>
      <c r="HY827" s="224"/>
      <c r="HZ827" s="224"/>
      <c r="IA827" s="224"/>
      <c r="IB827" s="224"/>
      <c r="IC827" s="224"/>
      <c r="ID827" s="224"/>
      <c r="IE827" s="224"/>
      <c r="IF827" s="224"/>
      <c r="IG827" s="224"/>
      <c r="IH827" s="224"/>
      <c r="II827" s="224"/>
      <c r="IJ827" s="224"/>
      <c r="IK827" s="224"/>
      <c r="IL827" s="224"/>
      <c r="IM827" s="224"/>
      <c r="IN827" s="224"/>
      <c r="IO827" s="224"/>
      <c r="IP827" s="224"/>
      <c r="IQ827" s="224"/>
      <c r="IR827" s="224"/>
      <c r="IS827" s="224"/>
      <c r="IT827" s="224"/>
      <c r="IU827" s="224"/>
      <c r="IV827" s="224"/>
      <c r="IW827" s="224"/>
    </row>
    <row r="828" spans="1:257" s="258" customFormat="1" ht="39" hidden="1" customHeight="1" x14ac:dyDescent="0.25">
      <c r="A828" s="224"/>
      <c r="B828" s="224"/>
      <c r="C828" s="224"/>
      <c r="D828" s="209"/>
      <c r="E828" s="57"/>
      <c r="F828" s="57"/>
      <c r="G828" s="210"/>
      <c r="H828" s="210"/>
      <c r="I828" s="210"/>
      <c r="J828" s="224"/>
      <c r="K828" s="251"/>
      <c r="L828" s="251"/>
      <c r="M828" s="251"/>
      <c r="N828" s="251"/>
      <c r="O828" s="251"/>
      <c r="P828" s="251"/>
      <c r="Q828" s="251"/>
      <c r="R828" s="251"/>
      <c r="S828" s="251"/>
      <c r="T828" s="251"/>
      <c r="U828" s="251"/>
      <c r="V828" s="251"/>
      <c r="W828" s="251"/>
      <c r="X828" s="251"/>
      <c r="Y828" s="251"/>
      <c r="Z828" s="251"/>
      <c r="AA828" s="251"/>
      <c r="AB828" s="251"/>
      <c r="AC828" s="211"/>
      <c r="AD828" s="252"/>
      <c r="AE828" s="252"/>
      <c r="AF828" s="253"/>
      <c r="AG828" s="253"/>
      <c r="AH828" s="254"/>
      <c r="AI828" s="254"/>
      <c r="AJ828" s="255"/>
      <c r="AK828" s="255"/>
      <c r="AL828" s="126"/>
      <c r="AM828" s="224"/>
      <c r="AN828" s="224"/>
      <c r="AO828" s="224"/>
      <c r="AP828" s="224"/>
      <c r="AQ828" s="224"/>
      <c r="AR828" s="224"/>
      <c r="AS828" s="224"/>
      <c r="AT828" s="224"/>
      <c r="AU828" s="224"/>
      <c r="AV828" s="224"/>
      <c r="AW828" s="224"/>
      <c r="AX828" s="224"/>
      <c r="AY828" s="224"/>
      <c r="AZ828" s="224"/>
      <c r="BA828" s="224"/>
      <c r="BB828" s="224"/>
      <c r="BC828" s="224"/>
      <c r="BD828" s="224"/>
      <c r="BE828" s="224"/>
      <c r="BF828" s="224"/>
      <c r="BG828" s="224"/>
      <c r="BH828" s="224"/>
      <c r="BI828" s="224"/>
      <c r="BJ828" s="224"/>
      <c r="BK828" s="224"/>
      <c r="BL828" s="224"/>
      <c r="BM828" s="224"/>
      <c r="BN828" s="224"/>
      <c r="BO828" s="224"/>
      <c r="BP828" s="224"/>
      <c r="BQ828" s="224"/>
      <c r="BR828" s="224"/>
      <c r="BS828" s="224"/>
      <c r="BT828" s="224"/>
      <c r="BU828" s="224"/>
      <c r="BV828" s="224"/>
      <c r="BW828" s="224"/>
      <c r="BX828" s="224"/>
      <c r="BY828" s="224"/>
      <c r="BZ828" s="224"/>
      <c r="CA828" s="224"/>
      <c r="CB828" s="224"/>
      <c r="CC828" s="224"/>
      <c r="CD828" s="224"/>
      <c r="CE828" s="224"/>
      <c r="CF828" s="224"/>
      <c r="CG828" s="224"/>
      <c r="CH828" s="224"/>
      <c r="CI828" s="224"/>
      <c r="CJ828" s="224"/>
      <c r="CK828" s="224"/>
      <c r="CL828" s="224"/>
      <c r="CM828" s="224"/>
      <c r="CN828" s="224"/>
      <c r="CO828" s="224"/>
      <c r="CP828" s="224"/>
      <c r="CQ828" s="224"/>
      <c r="CR828" s="224"/>
      <c r="CS828" s="224"/>
      <c r="CT828" s="224"/>
      <c r="CU828" s="224"/>
      <c r="CV828" s="224"/>
      <c r="CW828" s="224"/>
      <c r="CX828" s="224"/>
      <c r="CY828" s="224"/>
      <c r="CZ828" s="224"/>
      <c r="DA828" s="224"/>
      <c r="DB828" s="224"/>
      <c r="DC828" s="224"/>
      <c r="DD828" s="224"/>
      <c r="DE828" s="224"/>
      <c r="DF828" s="224"/>
      <c r="DG828" s="224"/>
      <c r="DH828" s="224"/>
      <c r="DI828" s="224"/>
      <c r="DJ828" s="224"/>
      <c r="DK828" s="224"/>
      <c r="DL828" s="224"/>
      <c r="DM828" s="224"/>
      <c r="DN828" s="224"/>
      <c r="DO828" s="224"/>
      <c r="DP828" s="224"/>
      <c r="DQ828" s="224"/>
      <c r="DR828" s="224"/>
      <c r="DS828" s="224"/>
      <c r="DT828" s="224"/>
      <c r="DU828" s="224"/>
      <c r="DV828" s="224"/>
      <c r="DW828" s="224"/>
      <c r="DX828" s="224"/>
      <c r="DY828" s="224"/>
      <c r="DZ828" s="224"/>
      <c r="EA828" s="224"/>
      <c r="EB828" s="224"/>
      <c r="EC828" s="224"/>
      <c r="ED828" s="224"/>
      <c r="EE828" s="224"/>
      <c r="EF828" s="224"/>
      <c r="EG828" s="224"/>
      <c r="EH828" s="224"/>
      <c r="EI828" s="224"/>
      <c r="EJ828" s="224"/>
      <c r="EK828" s="224"/>
      <c r="EL828" s="224"/>
      <c r="EM828" s="224"/>
      <c r="EN828" s="224"/>
      <c r="EO828" s="224"/>
      <c r="EP828" s="224"/>
      <c r="EQ828" s="224"/>
      <c r="ER828" s="224"/>
      <c r="ES828" s="224"/>
      <c r="ET828" s="224"/>
      <c r="EU828" s="224"/>
      <c r="EV828" s="224"/>
      <c r="EW828" s="224"/>
      <c r="EX828" s="224"/>
      <c r="EY828" s="224"/>
      <c r="EZ828" s="224"/>
      <c r="FA828" s="224"/>
      <c r="FB828" s="224"/>
      <c r="FC828" s="224"/>
      <c r="FD828" s="224"/>
      <c r="FE828" s="224"/>
      <c r="FF828" s="224"/>
      <c r="FG828" s="224"/>
      <c r="FH828" s="224"/>
      <c r="FI828" s="224"/>
      <c r="FJ828" s="224"/>
      <c r="FK828" s="224"/>
      <c r="FL828" s="224"/>
      <c r="FM828" s="224"/>
      <c r="FN828" s="224"/>
      <c r="FO828" s="224"/>
      <c r="FP828" s="224"/>
      <c r="FQ828" s="224"/>
      <c r="FR828" s="224"/>
      <c r="FS828" s="224"/>
      <c r="FT828" s="224"/>
      <c r="FU828" s="224"/>
      <c r="FV828" s="224"/>
      <c r="FW828" s="224"/>
      <c r="FX828" s="224"/>
      <c r="FY828" s="224"/>
      <c r="FZ828" s="224"/>
      <c r="GA828" s="224"/>
      <c r="GB828" s="224"/>
      <c r="GC828" s="224"/>
      <c r="GD828" s="224"/>
      <c r="GE828" s="224"/>
      <c r="GF828" s="224"/>
      <c r="GG828" s="224"/>
      <c r="GH828" s="224"/>
      <c r="GI828" s="224"/>
      <c r="GJ828" s="224"/>
      <c r="GK828" s="224"/>
      <c r="GL828" s="224"/>
      <c r="GM828" s="224"/>
      <c r="GN828" s="224"/>
      <c r="GO828" s="224"/>
      <c r="GP828" s="224"/>
      <c r="GQ828" s="224"/>
      <c r="GR828" s="224"/>
      <c r="GS828" s="224"/>
      <c r="GT828" s="224"/>
      <c r="GU828" s="224"/>
      <c r="GV828" s="224"/>
      <c r="GW828" s="224"/>
      <c r="GX828" s="224"/>
      <c r="GY828" s="224"/>
      <c r="GZ828" s="224"/>
      <c r="HA828" s="224"/>
      <c r="HB828" s="224"/>
      <c r="HC828" s="224"/>
      <c r="HD828" s="224"/>
      <c r="HE828" s="224"/>
      <c r="HF828" s="224"/>
      <c r="HG828" s="224"/>
      <c r="HH828" s="224"/>
      <c r="HI828" s="224"/>
      <c r="HJ828" s="224"/>
      <c r="HK828" s="224"/>
      <c r="HL828" s="224"/>
      <c r="HM828" s="224"/>
      <c r="HN828" s="224"/>
      <c r="HO828" s="224"/>
      <c r="HP828" s="224"/>
      <c r="HQ828" s="224"/>
      <c r="HR828" s="224"/>
      <c r="HS828" s="224"/>
      <c r="HT828" s="224"/>
      <c r="HU828" s="224"/>
      <c r="HV828" s="224"/>
      <c r="HW828" s="224"/>
      <c r="HX828" s="224"/>
      <c r="HY828" s="224"/>
      <c r="HZ828" s="224"/>
      <c r="IA828" s="224"/>
      <c r="IB828" s="224"/>
      <c r="IC828" s="224"/>
      <c r="ID828" s="224"/>
      <c r="IE828" s="224"/>
      <c r="IF828" s="224"/>
      <c r="IG828" s="224"/>
      <c r="IH828" s="224"/>
      <c r="II828" s="224"/>
      <c r="IJ828" s="224"/>
      <c r="IK828" s="224"/>
      <c r="IL828" s="224"/>
      <c r="IM828" s="224"/>
      <c r="IN828" s="224"/>
      <c r="IO828" s="224"/>
      <c r="IP828" s="224"/>
      <c r="IQ828" s="224"/>
      <c r="IR828" s="224"/>
      <c r="IS828" s="224"/>
      <c r="IT828" s="224"/>
      <c r="IU828" s="224"/>
      <c r="IV828" s="224"/>
      <c r="IW828" s="224"/>
    </row>
    <row r="829" spans="1:257" s="258" customFormat="1" ht="39" hidden="1" customHeight="1" x14ac:dyDescent="0.25">
      <c r="A829" s="224"/>
      <c r="B829" s="224"/>
      <c r="C829" s="224"/>
      <c r="D829" s="209"/>
      <c r="E829" s="57"/>
      <c r="F829" s="57"/>
      <c r="G829" s="210"/>
      <c r="H829" s="210"/>
      <c r="I829" s="210"/>
      <c r="J829" s="224"/>
      <c r="K829" s="251"/>
      <c r="L829" s="251"/>
      <c r="M829" s="251"/>
      <c r="N829" s="251"/>
      <c r="O829" s="251"/>
      <c r="P829" s="251"/>
      <c r="Q829" s="251"/>
      <c r="R829" s="251"/>
      <c r="S829" s="251"/>
      <c r="T829" s="251"/>
      <c r="U829" s="251"/>
      <c r="V829" s="251"/>
      <c r="W829" s="251"/>
      <c r="X829" s="251"/>
      <c r="Y829" s="251"/>
      <c r="Z829" s="251"/>
      <c r="AA829" s="251"/>
      <c r="AB829" s="251"/>
      <c r="AC829" s="211"/>
      <c r="AD829" s="252"/>
      <c r="AE829" s="252"/>
      <c r="AF829" s="253"/>
      <c r="AG829" s="253"/>
      <c r="AH829" s="254"/>
      <c r="AI829" s="254"/>
      <c r="AJ829" s="255"/>
      <c r="AK829" s="255"/>
      <c r="AL829" s="126"/>
      <c r="AM829" s="224"/>
      <c r="AN829" s="224"/>
      <c r="AO829" s="224"/>
      <c r="AP829" s="224"/>
      <c r="AQ829" s="224"/>
      <c r="AR829" s="224"/>
      <c r="AS829" s="224"/>
      <c r="AT829" s="224"/>
      <c r="AU829" s="224"/>
      <c r="AV829" s="224"/>
      <c r="AW829" s="224"/>
      <c r="AX829" s="224"/>
      <c r="AY829" s="224"/>
      <c r="AZ829" s="224"/>
      <c r="BA829" s="224"/>
      <c r="BB829" s="224"/>
      <c r="BC829" s="224"/>
      <c r="BD829" s="224"/>
      <c r="BE829" s="224"/>
      <c r="BF829" s="224"/>
      <c r="BG829" s="224"/>
      <c r="BH829" s="224"/>
      <c r="BI829" s="224"/>
      <c r="BJ829" s="224"/>
      <c r="BK829" s="224"/>
      <c r="BL829" s="224"/>
      <c r="BM829" s="224"/>
      <c r="BN829" s="224"/>
      <c r="BO829" s="224"/>
      <c r="BP829" s="224"/>
      <c r="BQ829" s="224"/>
      <c r="BR829" s="224"/>
      <c r="BS829" s="224"/>
      <c r="BT829" s="224"/>
      <c r="BU829" s="224"/>
      <c r="BV829" s="224"/>
      <c r="BW829" s="224"/>
      <c r="BX829" s="224"/>
      <c r="BY829" s="224"/>
      <c r="BZ829" s="224"/>
      <c r="CA829" s="224"/>
      <c r="CB829" s="224"/>
      <c r="CC829" s="224"/>
      <c r="CD829" s="224"/>
      <c r="CE829" s="224"/>
      <c r="CF829" s="224"/>
      <c r="CG829" s="224"/>
      <c r="CH829" s="224"/>
      <c r="CI829" s="224"/>
      <c r="CJ829" s="224"/>
      <c r="CK829" s="224"/>
      <c r="CL829" s="224"/>
      <c r="CM829" s="224"/>
      <c r="CN829" s="224"/>
      <c r="CO829" s="224"/>
      <c r="CP829" s="224"/>
      <c r="CQ829" s="224"/>
      <c r="CR829" s="224"/>
      <c r="CS829" s="224"/>
      <c r="CT829" s="224"/>
      <c r="CU829" s="224"/>
      <c r="CV829" s="224"/>
      <c r="CW829" s="224"/>
      <c r="CX829" s="224"/>
      <c r="CY829" s="224"/>
      <c r="CZ829" s="224"/>
      <c r="DA829" s="224"/>
      <c r="DB829" s="224"/>
      <c r="DC829" s="224"/>
      <c r="DD829" s="224"/>
      <c r="DE829" s="224"/>
      <c r="DF829" s="224"/>
      <c r="DG829" s="224"/>
      <c r="DH829" s="224"/>
      <c r="DI829" s="224"/>
      <c r="DJ829" s="224"/>
      <c r="DK829" s="224"/>
      <c r="DL829" s="224"/>
      <c r="DM829" s="224"/>
      <c r="DN829" s="224"/>
      <c r="DO829" s="224"/>
      <c r="DP829" s="224"/>
      <c r="DQ829" s="224"/>
      <c r="DR829" s="224"/>
      <c r="DS829" s="224"/>
      <c r="DT829" s="224"/>
      <c r="DU829" s="224"/>
      <c r="DV829" s="224"/>
      <c r="DW829" s="224"/>
      <c r="DX829" s="224"/>
      <c r="DY829" s="224"/>
      <c r="DZ829" s="224"/>
      <c r="EA829" s="224"/>
      <c r="EB829" s="224"/>
      <c r="EC829" s="224"/>
      <c r="ED829" s="224"/>
      <c r="EE829" s="224"/>
      <c r="EF829" s="224"/>
      <c r="EG829" s="224"/>
      <c r="EH829" s="224"/>
      <c r="EI829" s="224"/>
      <c r="EJ829" s="224"/>
      <c r="EK829" s="224"/>
      <c r="EL829" s="224"/>
      <c r="EM829" s="224"/>
      <c r="EN829" s="224"/>
      <c r="EO829" s="224"/>
      <c r="EP829" s="224"/>
      <c r="EQ829" s="224"/>
      <c r="ER829" s="224"/>
      <c r="ES829" s="224"/>
      <c r="ET829" s="224"/>
      <c r="EU829" s="224"/>
      <c r="EV829" s="224"/>
      <c r="EW829" s="224"/>
      <c r="EX829" s="224"/>
      <c r="EY829" s="224"/>
      <c r="EZ829" s="224"/>
      <c r="FA829" s="224"/>
      <c r="FB829" s="224"/>
      <c r="FC829" s="224"/>
      <c r="FD829" s="224"/>
      <c r="FE829" s="224"/>
      <c r="FF829" s="224"/>
      <c r="FG829" s="224"/>
      <c r="FH829" s="224"/>
      <c r="FI829" s="224"/>
      <c r="FJ829" s="224"/>
      <c r="FK829" s="224"/>
      <c r="FL829" s="224"/>
      <c r="FM829" s="224"/>
      <c r="FN829" s="224"/>
      <c r="FO829" s="224"/>
      <c r="FP829" s="224"/>
      <c r="FQ829" s="224"/>
      <c r="FR829" s="224"/>
      <c r="FS829" s="224"/>
      <c r="FT829" s="224"/>
      <c r="FU829" s="224"/>
      <c r="FV829" s="224"/>
      <c r="FW829" s="224"/>
      <c r="FX829" s="224"/>
      <c r="FY829" s="224"/>
      <c r="FZ829" s="224"/>
      <c r="GA829" s="224"/>
      <c r="GB829" s="224"/>
      <c r="GC829" s="224"/>
      <c r="GD829" s="224"/>
      <c r="GE829" s="224"/>
      <c r="GF829" s="224"/>
      <c r="GG829" s="224"/>
      <c r="GH829" s="224"/>
      <c r="GI829" s="224"/>
      <c r="GJ829" s="224"/>
      <c r="GK829" s="224"/>
      <c r="GL829" s="224"/>
      <c r="GM829" s="224"/>
      <c r="GN829" s="224"/>
      <c r="GO829" s="224"/>
      <c r="GP829" s="224"/>
      <c r="GQ829" s="224"/>
      <c r="GR829" s="224"/>
      <c r="GS829" s="224"/>
      <c r="GT829" s="224"/>
      <c r="GU829" s="224"/>
      <c r="GV829" s="224"/>
      <c r="GW829" s="224"/>
      <c r="GX829" s="224"/>
      <c r="GY829" s="224"/>
      <c r="GZ829" s="224"/>
      <c r="HA829" s="224"/>
      <c r="HB829" s="224"/>
      <c r="HC829" s="224"/>
      <c r="HD829" s="224"/>
      <c r="HE829" s="224"/>
      <c r="HF829" s="224"/>
      <c r="HG829" s="224"/>
      <c r="HH829" s="224"/>
      <c r="HI829" s="224"/>
      <c r="HJ829" s="224"/>
      <c r="HK829" s="224"/>
      <c r="HL829" s="224"/>
      <c r="HM829" s="224"/>
      <c r="HN829" s="224"/>
      <c r="HO829" s="224"/>
      <c r="HP829" s="224"/>
      <c r="HQ829" s="224"/>
      <c r="HR829" s="224"/>
      <c r="HS829" s="224"/>
      <c r="HT829" s="224"/>
      <c r="HU829" s="224"/>
      <c r="HV829" s="224"/>
      <c r="HW829" s="224"/>
      <c r="HX829" s="224"/>
      <c r="HY829" s="224"/>
      <c r="HZ829" s="224"/>
      <c r="IA829" s="224"/>
      <c r="IB829" s="224"/>
      <c r="IC829" s="224"/>
      <c r="ID829" s="224"/>
      <c r="IE829" s="224"/>
      <c r="IF829" s="224"/>
      <c r="IG829" s="224"/>
      <c r="IH829" s="224"/>
      <c r="II829" s="224"/>
      <c r="IJ829" s="224"/>
      <c r="IK829" s="224"/>
      <c r="IL829" s="224"/>
      <c r="IM829" s="224"/>
      <c r="IN829" s="224"/>
      <c r="IO829" s="224"/>
      <c r="IP829" s="224"/>
      <c r="IQ829" s="224"/>
      <c r="IR829" s="224"/>
      <c r="IS829" s="224"/>
      <c r="IT829" s="224"/>
      <c r="IU829" s="224"/>
      <c r="IV829" s="224"/>
      <c r="IW829" s="224"/>
    </row>
    <row r="830" spans="1:257" s="258" customFormat="1" ht="39" hidden="1" customHeight="1" x14ac:dyDescent="0.25">
      <c r="A830" s="224"/>
      <c r="B830" s="224"/>
      <c r="C830" s="224"/>
      <c r="D830" s="209"/>
      <c r="E830" s="57"/>
      <c r="F830" s="57"/>
      <c r="G830" s="210"/>
      <c r="H830" s="210"/>
      <c r="I830" s="210"/>
      <c r="J830" s="224"/>
      <c r="K830" s="251"/>
      <c r="L830" s="251"/>
      <c r="M830" s="251"/>
      <c r="N830" s="251"/>
      <c r="O830" s="251"/>
      <c r="P830" s="251"/>
      <c r="Q830" s="251"/>
      <c r="R830" s="251"/>
      <c r="S830" s="251"/>
      <c r="T830" s="251"/>
      <c r="U830" s="251"/>
      <c r="V830" s="251"/>
      <c r="W830" s="251"/>
      <c r="X830" s="251"/>
      <c r="Y830" s="251"/>
      <c r="Z830" s="251"/>
      <c r="AA830" s="251"/>
      <c r="AB830" s="251"/>
      <c r="AC830" s="211"/>
      <c r="AD830" s="252"/>
      <c r="AE830" s="252"/>
      <c r="AF830" s="253"/>
      <c r="AG830" s="253"/>
      <c r="AH830" s="254"/>
      <c r="AI830" s="254"/>
      <c r="AJ830" s="255"/>
      <c r="AK830" s="255"/>
      <c r="AL830" s="126"/>
      <c r="AM830" s="224"/>
      <c r="AN830" s="224"/>
      <c r="AO830" s="224"/>
      <c r="AP830" s="224"/>
      <c r="AQ830" s="224"/>
      <c r="AR830" s="224"/>
      <c r="AS830" s="224"/>
      <c r="AT830" s="224"/>
      <c r="AU830" s="224"/>
      <c r="AV830" s="224"/>
      <c r="AW830" s="224"/>
      <c r="AX830" s="224"/>
      <c r="AY830" s="224"/>
      <c r="AZ830" s="224"/>
      <c r="BA830" s="224"/>
      <c r="BB830" s="224"/>
      <c r="BC830" s="224"/>
      <c r="BD830" s="224"/>
      <c r="BE830" s="224"/>
      <c r="BF830" s="224"/>
      <c r="BG830" s="224"/>
      <c r="BH830" s="224"/>
      <c r="BI830" s="224"/>
      <c r="BJ830" s="224"/>
      <c r="BK830" s="224"/>
      <c r="BL830" s="224"/>
      <c r="BM830" s="224"/>
      <c r="BN830" s="224"/>
      <c r="BO830" s="224"/>
      <c r="BP830" s="224"/>
      <c r="BQ830" s="224"/>
      <c r="BR830" s="224"/>
      <c r="BS830" s="224"/>
      <c r="BT830" s="224"/>
      <c r="BU830" s="224"/>
      <c r="BV830" s="224"/>
      <c r="BW830" s="224"/>
      <c r="BX830" s="224"/>
      <c r="BY830" s="224"/>
      <c r="BZ830" s="224"/>
      <c r="CA830" s="224"/>
      <c r="CB830" s="224"/>
      <c r="CC830" s="224"/>
      <c r="CD830" s="224"/>
      <c r="CE830" s="224"/>
      <c r="CF830" s="224"/>
      <c r="CG830" s="224"/>
      <c r="CH830" s="224"/>
      <c r="CI830" s="224"/>
      <c r="CJ830" s="224"/>
      <c r="CK830" s="224"/>
      <c r="CL830" s="224"/>
      <c r="CM830" s="224"/>
      <c r="CN830" s="224"/>
      <c r="CO830" s="224"/>
      <c r="CP830" s="224"/>
      <c r="CQ830" s="224"/>
      <c r="CR830" s="224"/>
      <c r="CS830" s="224"/>
      <c r="CT830" s="224"/>
      <c r="CU830" s="224"/>
      <c r="CV830" s="224"/>
      <c r="CW830" s="224"/>
      <c r="CX830" s="224"/>
      <c r="CY830" s="224"/>
      <c r="CZ830" s="224"/>
      <c r="DA830" s="224"/>
      <c r="DB830" s="224"/>
      <c r="DC830" s="224"/>
      <c r="DD830" s="224"/>
      <c r="DE830" s="224"/>
      <c r="DF830" s="224"/>
      <c r="DG830" s="224"/>
      <c r="DH830" s="224"/>
      <c r="DI830" s="224"/>
      <c r="DJ830" s="224"/>
      <c r="DK830" s="224"/>
      <c r="DL830" s="224"/>
      <c r="DM830" s="224"/>
      <c r="DN830" s="224"/>
      <c r="DO830" s="224"/>
      <c r="DP830" s="224"/>
      <c r="DQ830" s="224"/>
      <c r="DR830" s="224"/>
      <c r="DS830" s="224"/>
      <c r="DT830" s="224"/>
      <c r="DU830" s="224"/>
      <c r="DV830" s="224"/>
      <c r="DW830" s="224"/>
      <c r="DX830" s="224"/>
      <c r="DY830" s="224"/>
      <c r="DZ830" s="224"/>
      <c r="EA830" s="224"/>
      <c r="EB830" s="224"/>
      <c r="EC830" s="224"/>
      <c r="ED830" s="224"/>
      <c r="EE830" s="224"/>
      <c r="EF830" s="224"/>
      <c r="EG830" s="224"/>
      <c r="EH830" s="224"/>
      <c r="EI830" s="224"/>
      <c r="EJ830" s="224"/>
      <c r="EK830" s="224"/>
      <c r="EL830" s="224"/>
      <c r="EM830" s="224"/>
      <c r="EN830" s="224"/>
      <c r="EO830" s="224"/>
      <c r="EP830" s="224"/>
      <c r="EQ830" s="224"/>
      <c r="ER830" s="224"/>
      <c r="ES830" s="224"/>
      <c r="ET830" s="224"/>
      <c r="EU830" s="224"/>
      <c r="EV830" s="224"/>
      <c r="EW830" s="224"/>
      <c r="EX830" s="224"/>
      <c r="EY830" s="224"/>
      <c r="EZ830" s="224"/>
      <c r="FA830" s="224"/>
      <c r="FB830" s="224"/>
      <c r="FC830" s="224"/>
      <c r="FD830" s="224"/>
      <c r="FE830" s="224"/>
      <c r="FF830" s="224"/>
      <c r="FG830" s="224"/>
      <c r="FH830" s="224"/>
      <c r="FI830" s="224"/>
      <c r="FJ830" s="224"/>
      <c r="FK830" s="224"/>
      <c r="FL830" s="224"/>
      <c r="FM830" s="224"/>
      <c r="FN830" s="224"/>
      <c r="FO830" s="224"/>
      <c r="FP830" s="224"/>
      <c r="FQ830" s="224"/>
      <c r="FR830" s="224"/>
      <c r="FS830" s="224"/>
      <c r="FT830" s="224"/>
      <c r="FU830" s="224"/>
      <c r="FV830" s="224"/>
      <c r="FW830" s="224"/>
      <c r="FX830" s="224"/>
      <c r="FY830" s="224"/>
      <c r="FZ830" s="224"/>
      <c r="GA830" s="224"/>
      <c r="GB830" s="224"/>
      <c r="GC830" s="224"/>
      <c r="GD830" s="224"/>
      <c r="GE830" s="224"/>
      <c r="GF830" s="224"/>
      <c r="GG830" s="224"/>
      <c r="GH830" s="224"/>
      <c r="GI830" s="224"/>
      <c r="GJ830" s="224"/>
      <c r="GK830" s="224"/>
      <c r="GL830" s="224"/>
      <c r="GM830" s="224"/>
      <c r="GN830" s="224"/>
      <c r="GO830" s="224"/>
      <c r="GP830" s="224"/>
      <c r="GQ830" s="224"/>
      <c r="GR830" s="224"/>
      <c r="GS830" s="224"/>
      <c r="GT830" s="224"/>
      <c r="GU830" s="224"/>
      <c r="GV830" s="224"/>
      <c r="GW830" s="224"/>
      <c r="GX830" s="224"/>
      <c r="GY830" s="224"/>
      <c r="GZ830" s="224"/>
      <c r="HA830" s="224"/>
      <c r="HB830" s="224"/>
      <c r="HC830" s="224"/>
      <c r="HD830" s="224"/>
      <c r="HE830" s="224"/>
      <c r="HF830" s="224"/>
      <c r="HG830" s="224"/>
      <c r="HH830" s="224"/>
      <c r="HI830" s="224"/>
      <c r="HJ830" s="224"/>
      <c r="HK830" s="224"/>
      <c r="HL830" s="224"/>
      <c r="HM830" s="224"/>
      <c r="HN830" s="224"/>
      <c r="HO830" s="224"/>
      <c r="HP830" s="224"/>
      <c r="HQ830" s="224"/>
      <c r="HR830" s="224"/>
      <c r="HS830" s="224"/>
      <c r="HT830" s="224"/>
      <c r="HU830" s="224"/>
      <c r="HV830" s="224"/>
      <c r="HW830" s="224"/>
      <c r="HX830" s="224"/>
      <c r="HY830" s="224"/>
      <c r="HZ830" s="224"/>
      <c r="IA830" s="224"/>
      <c r="IB830" s="224"/>
      <c r="IC830" s="224"/>
      <c r="ID830" s="224"/>
      <c r="IE830" s="224"/>
      <c r="IF830" s="224"/>
      <c r="IG830" s="224"/>
      <c r="IH830" s="224"/>
      <c r="II830" s="224"/>
      <c r="IJ830" s="224"/>
      <c r="IK830" s="224"/>
      <c r="IL830" s="224"/>
      <c r="IM830" s="224"/>
      <c r="IN830" s="224"/>
      <c r="IO830" s="224"/>
      <c r="IP830" s="224"/>
      <c r="IQ830" s="224"/>
      <c r="IR830" s="224"/>
      <c r="IS830" s="224"/>
      <c r="IT830" s="224"/>
      <c r="IU830" s="224"/>
      <c r="IV830" s="224"/>
      <c r="IW830" s="224"/>
    </row>
    <row r="831" spans="1:257" s="258" customFormat="1" ht="39" hidden="1" customHeight="1" x14ac:dyDescent="0.25">
      <c r="A831" s="224"/>
      <c r="B831" s="224"/>
      <c r="C831" s="224"/>
      <c r="D831" s="209"/>
      <c r="E831" s="57"/>
      <c r="F831" s="57"/>
      <c r="G831" s="210"/>
      <c r="H831" s="210"/>
      <c r="I831" s="210"/>
      <c r="J831" s="224"/>
      <c r="K831" s="251"/>
      <c r="L831" s="251"/>
      <c r="M831" s="251"/>
      <c r="N831" s="251"/>
      <c r="O831" s="251"/>
      <c r="P831" s="251"/>
      <c r="Q831" s="251"/>
      <c r="R831" s="251"/>
      <c r="S831" s="251"/>
      <c r="T831" s="251"/>
      <c r="U831" s="251"/>
      <c r="V831" s="251"/>
      <c r="W831" s="251"/>
      <c r="X831" s="251"/>
      <c r="Y831" s="251"/>
      <c r="Z831" s="251"/>
      <c r="AA831" s="251"/>
      <c r="AB831" s="251"/>
      <c r="AC831" s="211"/>
      <c r="AD831" s="252"/>
      <c r="AE831" s="252"/>
      <c r="AF831" s="253"/>
      <c r="AG831" s="253"/>
      <c r="AH831" s="254"/>
      <c r="AI831" s="254"/>
      <c r="AJ831" s="255"/>
      <c r="AK831" s="255"/>
      <c r="AL831" s="126"/>
      <c r="AM831" s="224"/>
      <c r="AN831" s="224"/>
      <c r="AO831" s="224"/>
      <c r="AP831" s="224"/>
      <c r="AQ831" s="224"/>
      <c r="AR831" s="224"/>
      <c r="AS831" s="224"/>
      <c r="AT831" s="224"/>
      <c r="AU831" s="224"/>
      <c r="AV831" s="224"/>
      <c r="AW831" s="224"/>
      <c r="AX831" s="224"/>
      <c r="AY831" s="224"/>
      <c r="AZ831" s="224"/>
      <c r="BA831" s="224"/>
      <c r="BB831" s="224"/>
      <c r="BC831" s="224"/>
      <c r="BD831" s="224"/>
      <c r="BE831" s="224"/>
      <c r="BF831" s="224"/>
      <c r="BG831" s="224"/>
      <c r="BH831" s="224"/>
      <c r="BI831" s="224"/>
      <c r="BJ831" s="224"/>
      <c r="BK831" s="224"/>
      <c r="BL831" s="224"/>
      <c r="BM831" s="224"/>
      <c r="BN831" s="224"/>
      <c r="BO831" s="224"/>
      <c r="BP831" s="224"/>
      <c r="BQ831" s="224"/>
      <c r="BR831" s="224"/>
      <c r="BS831" s="224"/>
      <c r="BT831" s="224"/>
      <c r="BU831" s="224"/>
      <c r="BV831" s="224"/>
      <c r="BW831" s="224"/>
      <c r="BX831" s="224"/>
      <c r="BY831" s="224"/>
      <c r="BZ831" s="224"/>
      <c r="CA831" s="224"/>
      <c r="CB831" s="224"/>
      <c r="CC831" s="224"/>
      <c r="CD831" s="224"/>
      <c r="CE831" s="224"/>
      <c r="CF831" s="224"/>
      <c r="CG831" s="224"/>
      <c r="CH831" s="224"/>
      <c r="CI831" s="224"/>
      <c r="CJ831" s="224"/>
      <c r="CK831" s="224"/>
      <c r="CL831" s="224"/>
      <c r="CM831" s="224"/>
      <c r="CN831" s="224"/>
      <c r="CO831" s="224"/>
      <c r="CP831" s="224"/>
      <c r="CQ831" s="224"/>
      <c r="CR831" s="224"/>
      <c r="CS831" s="224"/>
      <c r="CT831" s="224"/>
      <c r="CU831" s="224"/>
      <c r="CV831" s="224"/>
      <c r="CW831" s="224"/>
      <c r="CX831" s="224"/>
      <c r="CY831" s="224"/>
      <c r="CZ831" s="224"/>
      <c r="DA831" s="224"/>
      <c r="DB831" s="224"/>
      <c r="DC831" s="224"/>
      <c r="DD831" s="224"/>
      <c r="DE831" s="224"/>
      <c r="DF831" s="224"/>
      <c r="DG831" s="224"/>
      <c r="DH831" s="224"/>
      <c r="DI831" s="224"/>
      <c r="DJ831" s="224"/>
      <c r="DK831" s="224"/>
      <c r="DL831" s="224"/>
      <c r="DM831" s="224"/>
      <c r="DN831" s="224"/>
      <c r="DO831" s="224"/>
      <c r="DP831" s="224"/>
      <c r="DQ831" s="224"/>
      <c r="DR831" s="224"/>
      <c r="DS831" s="224"/>
      <c r="DT831" s="224"/>
      <c r="DU831" s="224"/>
      <c r="DV831" s="224"/>
      <c r="DW831" s="224"/>
      <c r="DX831" s="224"/>
      <c r="DY831" s="224"/>
      <c r="DZ831" s="224"/>
      <c r="EA831" s="224"/>
      <c r="EB831" s="224"/>
      <c r="EC831" s="224"/>
      <c r="ED831" s="224"/>
      <c r="EE831" s="224"/>
      <c r="EF831" s="224"/>
      <c r="EG831" s="224"/>
      <c r="EH831" s="224"/>
      <c r="EI831" s="224"/>
      <c r="EJ831" s="224"/>
      <c r="EK831" s="224"/>
      <c r="EL831" s="224"/>
      <c r="EM831" s="224"/>
      <c r="EN831" s="224"/>
      <c r="EO831" s="224"/>
      <c r="EP831" s="224"/>
      <c r="EQ831" s="224"/>
      <c r="ER831" s="224"/>
      <c r="ES831" s="224"/>
      <c r="ET831" s="224"/>
      <c r="EU831" s="224"/>
      <c r="EV831" s="224"/>
      <c r="EW831" s="224"/>
      <c r="EX831" s="224"/>
      <c r="EY831" s="224"/>
      <c r="EZ831" s="224"/>
      <c r="FA831" s="224"/>
      <c r="FB831" s="224"/>
      <c r="FC831" s="224"/>
      <c r="FD831" s="224"/>
      <c r="FE831" s="224"/>
      <c r="FF831" s="224"/>
      <c r="FG831" s="224"/>
      <c r="FH831" s="224"/>
      <c r="FI831" s="224"/>
      <c r="FJ831" s="224"/>
      <c r="FK831" s="224"/>
      <c r="FL831" s="224"/>
      <c r="FM831" s="224"/>
      <c r="FN831" s="224"/>
      <c r="FO831" s="224"/>
      <c r="FP831" s="224"/>
      <c r="FQ831" s="224"/>
      <c r="FR831" s="224"/>
      <c r="FS831" s="224"/>
      <c r="FT831" s="224"/>
      <c r="FU831" s="224"/>
      <c r="FV831" s="224"/>
      <c r="FW831" s="224"/>
      <c r="FX831" s="224"/>
      <c r="FY831" s="224"/>
      <c r="FZ831" s="224"/>
      <c r="GA831" s="224"/>
      <c r="GB831" s="224"/>
      <c r="GC831" s="224"/>
      <c r="GD831" s="224"/>
      <c r="GE831" s="224"/>
      <c r="GF831" s="224"/>
      <c r="GG831" s="224"/>
      <c r="GH831" s="224"/>
      <c r="GI831" s="224"/>
      <c r="GJ831" s="224"/>
      <c r="GK831" s="224"/>
      <c r="GL831" s="224"/>
      <c r="GM831" s="224"/>
      <c r="GN831" s="224"/>
      <c r="GO831" s="224"/>
      <c r="GP831" s="224"/>
      <c r="GQ831" s="224"/>
      <c r="GR831" s="224"/>
      <c r="GS831" s="224"/>
      <c r="GT831" s="224"/>
      <c r="GU831" s="224"/>
      <c r="GV831" s="224"/>
      <c r="GW831" s="224"/>
      <c r="GX831" s="224"/>
      <c r="GY831" s="224"/>
      <c r="GZ831" s="224"/>
      <c r="HA831" s="224"/>
      <c r="HB831" s="224"/>
      <c r="HC831" s="224"/>
      <c r="HD831" s="224"/>
      <c r="HE831" s="224"/>
      <c r="HF831" s="224"/>
      <c r="HG831" s="224"/>
      <c r="HH831" s="224"/>
      <c r="HI831" s="224"/>
      <c r="HJ831" s="224"/>
      <c r="HK831" s="224"/>
      <c r="HL831" s="224"/>
      <c r="HM831" s="224"/>
      <c r="HN831" s="224"/>
      <c r="HO831" s="224"/>
      <c r="HP831" s="224"/>
      <c r="HQ831" s="224"/>
      <c r="HR831" s="224"/>
      <c r="HS831" s="224"/>
      <c r="HT831" s="224"/>
      <c r="HU831" s="224"/>
      <c r="HV831" s="224"/>
      <c r="HW831" s="224"/>
      <c r="HX831" s="224"/>
      <c r="HY831" s="224"/>
      <c r="HZ831" s="224"/>
      <c r="IA831" s="224"/>
      <c r="IB831" s="224"/>
      <c r="IC831" s="224"/>
      <c r="ID831" s="224"/>
      <c r="IE831" s="224"/>
      <c r="IF831" s="224"/>
      <c r="IG831" s="224"/>
      <c r="IH831" s="224"/>
      <c r="II831" s="224"/>
      <c r="IJ831" s="224"/>
      <c r="IK831" s="224"/>
      <c r="IL831" s="224"/>
      <c r="IM831" s="224"/>
      <c r="IN831" s="224"/>
      <c r="IO831" s="224"/>
      <c r="IP831" s="224"/>
      <c r="IQ831" s="224"/>
      <c r="IR831" s="224"/>
      <c r="IS831" s="224"/>
      <c r="IT831" s="224"/>
      <c r="IU831" s="224"/>
      <c r="IV831" s="224"/>
      <c r="IW831" s="224"/>
    </row>
    <row r="832" spans="1:257" s="258" customFormat="1" ht="39" hidden="1" customHeight="1" x14ac:dyDescent="0.25">
      <c r="A832" s="224"/>
      <c r="B832" s="224"/>
      <c r="C832" s="224"/>
      <c r="D832" s="209"/>
      <c r="E832" s="57"/>
      <c r="F832" s="57"/>
      <c r="G832" s="210"/>
      <c r="H832" s="210"/>
      <c r="I832" s="210"/>
      <c r="J832" s="224"/>
      <c r="K832" s="251"/>
      <c r="L832" s="251"/>
      <c r="M832" s="251"/>
      <c r="N832" s="251"/>
      <c r="O832" s="251"/>
      <c r="P832" s="251"/>
      <c r="Q832" s="251"/>
      <c r="R832" s="251"/>
      <c r="S832" s="251"/>
      <c r="T832" s="251"/>
      <c r="U832" s="251"/>
      <c r="V832" s="251"/>
      <c r="W832" s="251"/>
      <c r="X832" s="251"/>
      <c r="Y832" s="251"/>
      <c r="Z832" s="251"/>
      <c r="AA832" s="251"/>
      <c r="AB832" s="251"/>
      <c r="AC832" s="211"/>
      <c r="AD832" s="252"/>
      <c r="AE832" s="252"/>
      <c r="AF832" s="253"/>
      <c r="AG832" s="253"/>
      <c r="AH832" s="254"/>
      <c r="AI832" s="254"/>
      <c r="AJ832" s="255"/>
      <c r="AK832" s="255"/>
      <c r="AL832" s="126"/>
      <c r="AM832" s="224"/>
      <c r="AN832" s="224"/>
      <c r="AO832" s="224"/>
      <c r="AP832" s="224"/>
      <c r="AQ832" s="224"/>
      <c r="AR832" s="224"/>
      <c r="AS832" s="224"/>
      <c r="AT832" s="224"/>
      <c r="AU832" s="224"/>
      <c r="AV832" s="224"/>
      <c r="AW832" s="224"/>
      <c r="AX832" s="224"/>
      <c r="AY832" s="224"/>
      <c r="AZ832" s="224"/>
      <c r="BA832" s="224"/>
      <c r="BB832" s="224"/>
      <c r="BC832" s="224"/>
      <c r="BD832" s="224"/>
      <c r="BE832" s="224"/>
      <c r="BF832" s="224"/>
      <c r="BG832" s="224"/>
      <c r="BH832" s="224"/>
      <c r="BI832" s="224"/>
      <c r="BJ832" s="224"/>
      <c r="BK832" s="224"/>
      <c r="BL832" s="224"/>
      <c r="BM832" s="224"/>
      <c r="BN832" s="224"/>
      <c r="BO832" s="224"/>
      <c r="BP832" s="224"/>
      <c r="BQ832" s="224"/>
      <c r="BR832" s="224"/>
      <c r="BS832" s="224"/>
      <c r="BT832" s="224"/>
      <c r="BU832" s="224"/>
      <c r="BV832" s="224"/>
      <c r="BW832" s="224"/>
      <c r="BX832" s="224"/>
      <c r="BY832" s="224"/>
      <c r="BZ832" s="224"/>
      <c r="CA832" s="224"/>
      <c r="CB832" s="224"/>
      <c r="CC832" s="224"/>
      <c r="CD832" s="224"/>
      <c r="CE832" s="224"/>
      <c r="CF832" s="224"/>
      <c r="CG832" s="224"/>
      <c r="CH832" s="224"/>
      <c r="CI832" s="224"/>
      <c r="CJ832" s="224"/>
      <c r="CK832" s="224"/>
      <c r="CL832" s="224"/>
      <c r="CM832" s="224"/>
      <c r="CN832" s="224"/>
      <c r="CO832" s="224"/>
      <c r="CP832" s="224"/>
      <c r="CQ832" s="224"/>
      <c r="CR832" s="224"/>
      <c r="CS832" s="224"/>
      <c r="CT832" s="224"/>
      <c r="CU832" s="224"/>
      <c r="CV832" s="224"/>
      <c r="CW832" s="224"/>
      <c r="CX832" s="224"/>
      <c r="CY832" s="224"/>
      <c r="CZ832" s="224"/>
      <c r="DA832" s="224"/>
      <c r="DB832" s="224"/>
      <c r="DC832" s="224"/>
      <c r="DD832" s="224"/>
      <c r="DE832" s="224"/>
      <c r="DF832" s="224"/>
      <c r="DG832" s="224"/>
      <c r="DH832" s="224"/>
      <c r="DI832" s="224"/>
      <c r="DJ832" s="224"/>
      <c r="DK832" s="224"/>
      <c r="DL832" s="224"/>
      <c r="DM832" s="224"/>
      <c r="DN832" s="224"/>
      <c r="DO832" s="224"/>
      <c r="DP832" s="224"/>
      <c r="DQ832" s="224"/>
      <c r="DR832" s="224"/>
      <c r="DS832" s="224"/>
      <c r="DT832" s="224"/>
      <c r="DU832" s="224"/>
      <c r="DV832" s="224"/>
      <c r="DW832" s="224"/>
      <c r="DX832" s="224"/>
      <c r="DY832" s="224"/>
      <c r="DZ832" s="224"/>
      <c r="EA832" s="224"/>
      <c r="EB832" s="224"/>
      <c r="EC832" s="224"/>
      <c r="ED832" s="224"/>
      <c r="EE832" s="224"/>
      <c r="EF832" s="224"/>
      <c r="EG832" s="224"/>
      <c r="EH832" s="224"/>
      <c r="EI832" s="224"/>
      <c r="EJ832" s="224"/>
      <c r="EK832" s="224"/>
      <c r="EL832" s="224"/>
      <c r="EM832" s="224"/>
      <c r="EN832" s="224"/>
      <c r="EO832" s="224"/>
      <c r="EP832" s="224"/>
      <c r="EQ832" s="224"/>
      <c r="ER832" s="224"/>
      <c r="ES832" s="224"/>
      <c r="ET832" s="224"/>
      <c r="EU832" s="224"/>
      <c r="EV832" s="224"/>
      <c r="EW832" s="224"/>
      <c r="EX832" s="224"/>
      <c r="EY832" s="224"/>
      <c r="EZ832" s="224"/>
      <c r="FA832" s="224"/>
      <c r="FB832" s="224"/>
      <c r="FC832" s="224"/>
      <c r="FD832" s="224"/>
      <c r="FE832" s="224"/>
      <c r="FF832" s="224"/>
      <c r="FG832" s="224"/>
      <c r="FH832" s="224"/>
      <c r="FI832" s="224"/>
      <c r="FJ832" s="224"/>
      <c r="FK832" s="224"/>
      <c r="FL832" s="224"/>
      <c r="FM832" s="224"/>
      <c r="FN832" s="224"/>
      <c r="FO832" s="224"/>
      <c r="FP832" s="224"/>
      <c r="FQ832" s="224"/>
      <c r="FR832" s="224"/>
      <c r="FS832" s="224"/>
      <c r="FT832" s="224"/>
      <c r="FU832" s="224"/>
      <c r="FV832" s="224"/>
      <c r="FW832" s="224"/>
      <c r="FX832" s="224"/>
      <c r="FY832" s="224"/>
      <c r="FZ832" s="224"/>
      <c r="GA832" s="224"/>
      <c r="GB832" s="224"/>
      <c r="GC832" s="224"/>
      <c r="GD832" s="224"/>
      <c r="GE832" s="224"/>
      <c r="GF832" s="224"/>
      <c r="GG832" s="224"/>
      <c r="GH832" s="224"/>
      <c r="GI832" s="224"/>
      <c r="GJ832" s="224"/>
      <c r="GK832" s="224"/>
      <c r="GL832" s="224"/>
      <c r="GM832" s="224"/>
      <c r="GN832" s="224"/>
      <c r="GO832" s="224"/>
      <c r="GP832" s="224"/>
      <c r="GQ832" s="224"/>
      <c r="GR832" s="224"/>
      <c r="GS832" s="224"/>
      <c r="GT832" s="224"/>
      <c r="GU832" s="224"/>
      <c r="GV832" s="224"/>
      <c r="GW832" s="224"/>
      <c r="GX832" s="224"/>
      <c r="GY832" s="224"/>
      <c r="GZ832" s="224"/>
      <c r="HA832" s="224"/>
      <c r="HB832" s="224"/>
      <c r="HC832" s="224"/>
      <c r="HD832" s="224"/>
      <c r="HE832" s="224"/>
      <c r="HF832" s="224"/>
      <c r="HG832" s="224"/>
      <c r="HH832" s="224"/>
      <c r="HI832" s="224"/>
      <c r="HJ832" s="224"/>
      <c r="HK832" s="224"/>
      <c r="HL832" s="224"/>
      <c r="HM832" s="224"/>
      <c r="HN832" s="224"/>
      <c r="HO832" s="224"/>
      <c r="HP832" s="224"/>
      <c r="HQ832" s="224"/>
      <c r="HR832" s="224"/>
      <c r="HS832" s="224"/>
      <c r="HT832" s="224"/>
      <c r="HU832" s="224"/>
      <c r="HV832" s="224"/>
      <c r="HW832" s="224"/>
      <c r="HX832" s="224"/>
      <c r="HY832" s="224"/>
      <c r="HZ832" s="224"/>
      <c r="IA832" s="224"/>
      <c r="IB832" s="224"/>
      <c r="IC832" s="224"/>
      <c r="ID832" s="224"/>
      <c r="IE832" s="224"/>
      <c r="IF832" s="224"/>
      <c r="IG832" s="224"/>
      <c r="IH832" s="224"/>
      <c r="II832" s="224"/>
      <c r="IJ832" s="224"/>
      <c r="IK832" s="224"/>
      <c r="IL832" s="224"/>
      <c r="IM832" s="224"/>
      <c r="IN832" s="224"/>
      <c r="IO832" s="224"/>
      <c r="IP832" s="224"/>
      <c r="IQ832" s="224"/>
      <c r="IR832" s="224"/>
      <c r="IS832" s="224"/>
      <c r="IT832" s="224"/>
      <c r="IU832" s="224"/>
      <c r="IV832" s="224"/>
      <c r="IW832" s="224"/>
    </row>
    <row r="833" spans="1:257" s="258" customFormat="1" ht="39" hidden="1" customHeight="1" x14ac:dyDescent="0.25">
      <c r="A833" s="224"/>
      <c r="B833" s="224"/>
      <c r="C833" s="224"/>
      <c r="D833" s="209"/>
      <c r="E833" s="57"/>
      <c r="F833" s="57"/>
      <c r="G833" s="210"/>
      <c r="H833" s="210"/>
      <c r="I833" s="210"/>
      <c r="J833" s="224"/>
      <c r="K833" s="251"/>
      <c r="L833" s="251"/>
      <c r="M833" s="251"/>
      <c r="N833" s="251"/>
      <c r="O833" s="251"/>
      <c r="P833" s="251"/>
      <c r="Q833" s="251"/>
      <c r="R833" s="251"/>
      <c r="S833" s="251"/>
      <c r="T833" s="251"/>
      <c r="U833" s="251"/>
      <c r="V833" s="251"/>
      <c r="W833" s="251"/>
      <c r="X833" s="251"/>
      <c r="Y833" s="251"/>
      <c r="Z833" s="251"/>
      <c r="AA833" s="251"/>
      <c r="AB833" s="251"/>
      <c r="AC833" s="211"/>
      <c r="AD833" s="252"/>
      <c r="AE833" s="252"/>
      <c r="AF833" s="253"/>
      <c r="AG833" s="253"/>
      <c r="AH833" s="254"/>
      <c r="AI833" s="254"/>
      <c r="AJ833" s="255"/>
      <c r="AK833" s="255"/>
      <c r="AL833" s="126"/>
      <c r="AM833" s="224"/>
      <c r="AN833" s="224"/>
      <c r="AO833" s="224"/>
      <c r="AP833" s="224"/>
      <c r="AQ833" s="224"/>
      <c r="AR833" s="224"/>
      <c r="AS833" s="224"/>
      <c r="AT833" s="224"/>
      <c r="AU833" s="224"/>
      <c r="AV833" s="224"/>
      <c r="AW833" s="224"/>
      <c r="AX833" s="224"/>
      <c r="AY833" s="224"/>
      <c r="AZ833" s="224"/>
      <c r="BA833" s="224"/>
      <c r="BB833" s="224"/>
      <c r="BC833" s="224"/>
      <c r="BD833" s="224"/>
      <c r="BE833" s="224"/>
      <c r="BF833" s="224"/>
      <c r="BG833" s="224"/>
      <c r="BH833" s="224"/>
      <c r="BI833" s="224"/>
      <c r="BJ833" s="224"/>
      <c r="BK833" s="224"/>
      <c r="BL833" s="224"/>
      <c r="BM833" s="224"/>
      <c r="BN833" s="224"/>
      <c r="BO833" s="224"/>
      <c r="BP833" s="224"/>
      <c r="BQ833" s="224"/>
      <c r="BR833" s="224"/>
      <c r="BS833" s="224"/>
      <c r="BT833" s="224"/>
      <c r="BU833" s="224"/>
      <c r="BV833" s="224"/>
      <c r="BW833" s="224"/>
      <c r="BX833" s="224"/>
      <c r="BY833" s="224"/>
      <c r="BZ833" s="224"/>
      <c r="CA833" s="224"/>
      <c r="CB833" s="224"/>
      <c r="CC833" s="224"/>
      <c r="CD833" s="224"/>
      <c r="CE833" s="224"/>
      <c r="CF833" s="224"/>
      <c r="CG833" s="224"/>
      <c r="CH833" s="224"/>
      <c r="CI833" s="224"/>
      <c r="CJ833" s="224"/>
      <c r="CK833" s="224"/>
      <c r="CL833" s="224"/>
      <c r="CM833" s="224"/>
      <c r="CN833" s="224"/>
      <c r="CO833" s="224"/>
      <c r="CP833" s="224"/>
      <c r="CQ833" s="224"/>
      <c r="CR833" s="224"/>
      <c r="CS833" s="224"/>
      <c r="CT833" s="224"/>
      <c r="CU833" s="224"/>
      <c r="CV833" s="224"/>
      <c r="CW833" s="224"/>
      <c r="CX833" s="224"/>
      <c r="CY833" s="224"/>
      <c r="CZ833" s="224"/>
      <c r="DA833" s="224"/>
      <c r="DB833" s="224"/>
      <c r="DC833" s="224"/>
      <c r="DD833" s="224"/>
      <c r="DE833" s="224"/>
      <c r="DF833" s="224"/>
      <c r="DG833" s="224"/>
      <c r="DH833" s="224"/>
      <c r="DI833" s="224"/>
      <c r="DJ833" s="224"/>
      <c r="DK833" s="224"/>
      <c r="DL833" s="224"/>
      <c r="DM833" s="224"/>
      <c r="DN833" s="224"/>
      <c r="DO833" s="224"/>
      <c r="DP833" s="224"/>
      <c r="DQ833" s="224"/>
      <c r="DR833" s="224"/>
      <c r="DS833" s="224"/>
      <c r="DT833" s="224"/>
      <c r="DU833" s="224"/>
      <c r="DV833" s="224"/>
      <c r="DW833" s="224"/>
      <c r="DX833" s="224"/>
      <c r="DY833" s="224"/>
      <c r="DZ833" s="224"/>
      <c r="EA833" s="224"/>
      <c r="EB833" s="224"/>
      <c r="EC833" s="224"/>
      <c r="ED833" s="224"/>
      <c r="EE833" s="224"/>
      <c r="EF833" s="224"/>
      <c r="EG833" s="224"/>
      <c r="EH833" s="224"/>
      <c r="EI833" s="224"/>
      <c r="EJ833" s="224"/>
      <c r="EK833" s="224"/>
      <c r="EL833" s="224"/>
      <c r="EM833" s="224"/>
      <c r="EN833" s="224"/>
      <c r="EO833" s="224"/>
      <c r="EP833" s="224"/>
      <c r="EQ833" s="224"/>
      <c r="ER833" s="224"/>
      <c r="ES833" s="224"/>
      <c r="ET833" s="224"/>
      <c r="EU833" s="224"/>
      <c r="EV833" s="224"/>
      <c r="EW833" s="224"/>
      <c r="EX833" s="224"/>
      <c r="EY833" s="224"/>
      <c r="EZ833" s="224"/>
      <c r="FA833" s="224"/>
      <c r="FB833" s="224"/>
      <c r="FC833" s="224"/>
      <c r="FD833" s="224"/>
      <c r="FE833" s="224"/>
      <c r="FF833" s="224"/>
      <c r="FG833" s="224"/>
      <c r="FH833" s="224"/>
      <c r="FI833" s="224"/>
      <c r="FJ833" s="224"/>
      <c r="FK833" s="224"/>
      <c r="FL833" s="224"/>
      <c r="FM833" s="224"/>
      <c r="FN833" s="224"/>
      <c r="FO833" s="224"/>
      <c r="FP833" s="224"/>
      <c r="FQ833" s="224"/>
      <c r="FR833" s="224"/>
      <c r="FS833" s="224"/>
      <c r="FT833" s="224"/>
      <c r="FU833" s="224"/>
      <c r="FV833" s="224"/>
      <c r="FW833" s="224"/>
      <c r="FX833" s="224"/>
      <c r="FY833" s="224"/>
      <c r="FZ833" s="224"/>
      <c r="GA833" s="224"/>
      <c r="GB833" s="224"/>
      <c r="GC833" s="224"/>
      <c r="GD833" s="224"/>
      <c r="GE833" s="224"/>
      <c r="GF833" s="224"/>
      <c r="GG833" s="224"/>
      <c r="GH833" s="224"/>
      <c r="GI833" s="224"/>
      <c r="GJ833" s="224"/>
      <c r="GK833" s="224"/>
      <c r="GL833" s="224"/>
      <c r="GM833" s="224"/>
      <c r="GN833" s="224"/>
      <c r="GO833" s="224"/>
      <c r="GP833" s="224"/>
      <c r="GQ833" s="224"/>
      <c r="GR833" s="224"/>
      <c r="GS833" s="224"/>
      <c r="GT833" s="224"/>
      <c r="GU833" s="224"/>
      <c r="GV833" s="224"/>
      <c r="GW833" s="224"/>
      <c r="GX833" s="224"/>
      <c r="GY833" s="224"/>
      <c r="GZ833" s="224"/>
      <c r="HA833" s="224"/>
      <c r="HB833" s="224"/>
      <c r="HC833" s="224"/>
      <c r="HD833" s="224"/>
      <c r="HE833" s="224"/>
      <c r="HF833" s="224"/>
      <c r="HG833" s="224"/>
      <c r="HH833" s="224"/>
      <c r="HI833" s="224"/>
      <c r="HJ833" s="224"/>
      <c r="HK833" s="224"/>
      <c r="HL833" s="224"/>
      <c r="HM833" s="224"/>
      <c r="HN833" s="224"/>
      <c r="HO833" s="224"/>
      <c r="HP833" s="224"/>
      <c r="HQ833" s="224"/>
      <c r="HR833" s="224"/>
      <c r="HS833" s="224"/>
      <c r="HT833" s="224"/>
      <c r="HU833" s="224"/>
      <c r="HV833" s="224"/>
      <c r="HW833" s="224"/>
      <c r="HX833" s="224"/>
      <c r="HY833" s="224"/>
      <c r="HZ833" s="224"/>
      <c r="IA833" s="224"/>
      <c r="IB833" s="224"/>
      <c r="IC833" s="224"/>
      <c r="ID833" s="224"/>
      <c r="IE833" s="224"/>
      <c r="IF833" s="224"/>
      <c r="IG833" s="224"/>
      <c r="IH833" s="224"/>
      <c r="II833" s="224"/>
      <c r="IJ833" s="224"/>
      <c r="IK833" s="224"/>
      <c r="IL833" s="224"/>
      <c r="IM833" s="224"/>
      <c r="IN833" s="224"/>
      <c r="IO833" s="224"/>
      <c r="IP833" s="224"/>
      <c r="IQ833" s="224"/>
      <c r="IR833" s="224"/>
      <c r="IS833" s="224"/>
      <c r="IT833" s="224"/>
      <c r="IU833" s="224"/>
      <c r="IV833" s="224"/>
      <c r="IW833" s="224"/>
    </row>
    <row r="834" spans="1:257" s="258" customFormat="1" ht="39" hidden="1" customHeight="1" x14ac:dyDescent="0.25">
      <c r="A834" s="224"/>
      <c r="B834" s="224"/>
      <c r="C834" s="224"/>
      <c r="D834" s="209"/>
      <c r="E834" s="57"/>
      <c r="F834" s="57"/>
      <c r="G834" s="210"/>
      <c r="H834" s="210"/>
      <c r="I834" s="210"/>
      <c r="J834" s="224"/>
      <c r="K834" s="251"/>
      <c r="L834" s="251"/>
      <c r="M834" s="251"/>
      <c r="N834" s="251"/>
      <c r="O834" s="251"/>
      <c r="P834" s="251"/>
      <c r="Q834" s="251"/>
      <c r="R834" s="251"/>
      <c r="S834" s="251"/>
      <c r="T834" s="251"/>
      <c r="U834" s="251"/>
      <c r="V834" s="251"/>
      <c r="W834" s="251"/>
      <c r="X834" s="251"/>
      <c r="Y834" s="251"/>
      <c r="Z834" s="251"/>
      <c r="AA834" s="251"/>
      <c r="AB834" s="251"/>
      <c r="AC834" s="211"/>
      <c r="AD834" s="252"/>
      <c r="AE834" s="252"/>
      <c r="AF834" s="253"/>
      <c r="AG834" s="253"/>
      <c r="AH834" s="254"/>
      <c r="AI834" s="254"/>
      <c r="AJ834" s="255"/>
      <c r="AK834" s="255"/>
      <c r="AL834" s="126"/>
      <c r="AM834" s="224"/>
      <c r="AN834" s="224"/>
      <c r="AO834" s="224"/>
      <c r="AP834" s="224"/>
      <c r="AQ834" s="224"/>
      <c r="AR834" s="224"/>
      <c r="AS834" s="224"/>
      <c r="AT834" s="224"/>
      <c r="AU834" s="224"/>
      <c r="AV834" s="224"/>
      <c r="AW834" s="224"/>
      <c r="AX834" s="224"/>
      <c r="AY834" s="224"/>
      <c r="AZ834" s="224"/>
      <c r="BA834" s="224"/>
      <c r="BB834" s="224"/>
      <c r="BC834" s="224"/>
      <c r="BD834" s="224"/>
      <c r="BE834" s="224"/>
      <c r="BF834" s="224"/>
      <c r="BG834" s="224"/>
      <c r="BH834" s="224"/>
      <c r="BI834" s="224"/>
      <c r="BJ834" s="224"/>
      <c r="BK834" s="224"/>
      <c r="BL834" s="224"/>
      <c r="BM834" s="224"/>
      <c r="BN834" s="224"/>
      <c r="BO834" s="224"/>
      <c r="BP834" s="224"/>
      <c r="BQ834" s="224"/>
      <c r="BR834" s="224"/>
      <c r="BS834" s="224"/>
      <c r="BT834" s="224"/>
      <c r="BU834" s="224"/>
      <c r="BV834" s="224"/>
      <c r="BW834" s="224"/>
      <c r="BX834" s="224"/>
      <c r="BY834" s="224"/>
      <c r="BZ834" s="224"/>
      <c r="CA834" s="224"/>
      <c r="CB834" s="224"/>
      <c r="CC834" s="224"/>
      <c r="CD834" s="224"/>
      <c r="CE834" s="224"/>
      <c r="CF834" s="224"/>
      <c r="CG834" s="224"/>
      <c r="CH834" s="224"/>
      <c r="CI834" s="224"/>
      <c r="CJ834" s="224"/>
      <c r="CK834" s="224"/>
      <c r="CL834" s="224"/>
      <c r="CM834" s="224"/>
      <c r="CN834" s="224"/>
      <c r="CO834" s="224"/>
      <c r="CP834" s="224"/>
      <c r="CQ834" s="224"/>
      <c r="CR834" s="224"/>
      <c r="CS834" s="224"/>
      <c r="CT834" s="224"/>
      <c r="CU834" s="224"/>
      <c r="CV834" s="224"/>
      <c r="CW834" s="224"/>
      <c r="CX834" s="224"/>
      <c r="CY834" s="224"/>
      <c r="CZ834" s="224"/>
      <c r="DA834" s="224"/>
      <c r="DB834" s="224"/>
      <c r="DC834" s="224"/>
      <c r="DD834" s="224"/>
      <c r="DE834" s="224"/>
      <c r="DF834" s="224"/>
      <c r="DG834" s="224"/>
      <c r="DH834" s="224"/>
      <c r="DI834" s="224"/>
      <c r="DJ834" s="224"/>
      <c r="DK834" s="224"/>
      <c r="DL834" s="224"/>
      <c r="DM834" s="224"/>
      <c r="DN834" s="224"/>
      <c r="DO834" s="224"/>
      <c r="DP834" s="224"/>
      <c r="DQ834" s="224"/>
      <c r="DR834" s="224"/>
      <c r="DS834" s="224"/>
      <c r="DT834" s="224"/>
      <c r="DU834" s="224"/>
      <c r="DV834" s="224"/>
      <c r="DW834" s="224"/>
      <c r="DX834" s="224"/>
      <c r="DY834" s="224"/>
      <c r="DZ834" s="224"/>
      <c r="EA834" s="224"/>
      <c r="EB834" s="224"/>
      <c r="EC834" s="224"/>
      <c r="ED834" s="224"/>
      <c r="EE834" s="224"/>
      <c r="EF834" s="224"/>
      <c r="EG834" s="224"/>
      <c r="EH834" s="224"/>
      <c r="EI834" s="224"/>
      <c r="EJ834" s="224"/>
      <c r="EK834" s="224"/>
      <c r="EL834" s="224"/>
      <c r="EM834" s="224"/>
      <c r="EN834" s="224"/>
      <c r="EO834" s="224"/>
      <c r="EP834" s="224"/>
      <c r="EQ834" s="224"/>
      <c r="ER834" s="224"/>
      <c r="ES834" s="224"/>
      <c r="ET834" s="224"/>
      <c r="EU834" s="224"/>
      <c r="EV834" s="224"/>
      <c r="EW834" s="224"/>
      <c r="EX834" s="224"/>
      <c r="EY834" s="224"/>
      <c r="EZ834" s="224"/>
      <c r="FA834" s="224"/>
      <c r="FB834" s="224"/>
      <c r="FC834" s="224"/>
      <c r="FD834" s="224"/>
      <c r="FE834" s="224"/>
      <c r="FF834" s="224"/>
      <c r="FG834" s="224"/>
      <c r="FH834" s="224"/>
      <c r="FI834" s="224"/>
      <c r="FJ834" s="224"/>
      <c r="FK834" s="224"/>
      <c r="FL834" s="224"/>
      <c r="FM834" s="224"/>
      <c r="FN834" s="224"/>
      <c r="FO834" s="224"/>
      <c r="FP834" s="224"/>
      <c r="FQ834" s="224"/>
      <c r="FR834" s="224"/>
      <c r="FS834" s="224"/>
      <c r="FT834" s="224"/>
      <c r="FU834" s="224"/>
      <c r="FV834" s="224"/>
      <c r="FW834" s="224"/>
      <c r="FX834" s="224"/>
      <c r="FY834" s="224"/>
      <c r="FZ834" s="224"/>
      <c r="GA834" s="224"/>
      <c r="GB834" s="224"/>
      <c r="GC834" s="224"/>
      <c r="GD834" s="224"/>
      <c r="GE834" s="224"/>
      <c r="GF834" s="224"/>
      <c r="GG834" s="224"/>
      <c r="GH834" s="224"/>
      <c r="GI834" s="224"/>
      <c r="GJ834" s="224"/>
      <c r="GK834" s="224"/>
      <c r="GL834" s="224"/>
      <c r="GM834" s="224"/>
      <c r="GN834" s="224"/>
      <c r="GO834" s="224"/>
      <c r="GP834" s="224"/>
      <c r="GQ834" s="224"/>
      <c r="GR834" s="224"/>
      <c r="GS834" s="224"/>
      <c r="GT834" s="224"/>
      <c r="GU834" s="224"/>
      <c r="GV834" s="224"/>
      <c r="GW834" s="224"/>
      <c r="GX834" s="224"/>
      <c r="GY834" s="224"/>
      <c r="GZ834" s="224"/>
      <c r="HA834" s="224"/>
      <c r="HB834" s="224"/>
      <c r="HC834" s="224"/>
      <c r="HD834" s="224"/>
      <c r="HE834" s="224"/>
      <c r="HF834" s="224"/>
      <c r="HG834" s="224"/>
      <c r="HH834" s="224"/>
      <c r="HI834" s="224"/>
      <c r="HJ834" s="224"/>
      <c r="HK834" s="224"/>
      <c r="HL834" s="224"/>
      <c r="HM834" s="224"/>
      <c r="HN834" s="224"/>
      <c r="HO834" s="224"/>
      <c r="HP834" s="224"/>
      <c r="HQ834" s="224"/>
      <c r="HR834" s="224"/>
      <c r="HS834" s="224"/>
      <c r="HT834" s="224"/>
      <c r="HU834" s="224"/>
      <c r="HV834" s="224"/>
      <c r="HW834" s="224"/>
      <c r="HX834" s="224"/>
      <c r="HY834" s="224"/>
      <c r="HZ834" s="224"/>
      <c r="IA834" s="224"/>
      <c r="IB834" s="224"/>
      <c r="IC834" s="224"/>
      <c r="ID834" s="224"/>
      <c r="IE834" s="224"/>
      <c r="IF834" s="224"/>
      <c r="IG834" s="224"/>
      <c r="IH834" s="224"/>
      <c r="II834" s="224"/>
      <c r="IJ834" s="224"/>
      <c r="IK834" s="224"/>
      <c r="IL834" s="224"/>
      <c r="IM834" s="224"/>
      <c r="IN834" s="224"/>
      <c r="IO834" s="224"/>
      <c r="IP834" s="224"/>
      <c r="IQ834" s="224"/>
      <c r="IR834" s="224"/>
      <c r="IS834" s="224"/>
      <c r="IT834" s="224"/>
      <c r="IU834" s="224"/>
      <c r="IV834" s="224"/>
      <c r="IW834" s="224"/>
    </row>
    <row r="835" spans="1:257" s="258" customFormat="1" ht="39" hidden="1" customHeight="1" x14ac:dyDescent="0.25">
      <c r="A835" s="224"/>
      <c r="B835" s="224"/>
      <c r="C835" s="224"/>
      <c r="D835" s="209"/>
      <c r="E835" s="57"/>
      <c r="F835" s="57"/>
      <c r="G835" s="210"/>
      <c r="H835" s="210"/>
      <c r="I835" s="210"/>
      <c r="J835" s="224"/>
      <c r="K835" s="251"/>
      <c r="L835" s="251"/>
      <c r="M835" s="251"/>
      <c r="N835" s="251"/>
      <c r="O835" s="251"/>
      <c r="P835" s="251"/>
      <c r="Q835" s="251"/>
      <c r="R835" s="251"/>
      <c r="S835" s="251"/>
      <c r="T835" s="251"/>
      <c r="U835" s="251"/>
      <c r="V835" s="251"/>
      <c r="W835" s="251"/>
      <c r="X835" s="251"/>
      <c r="Y835" s="251"/>
      <c r="Z835" s="251"/>
      <c r="AA835" s="251"/>
      <c r="AB835" s="251"/>
      <c r="AC835" s="211"/>
      <c r="AD835" s="252"/>
      <c r="AE835" s="252"/>
      <c r="AF835" s="253"/>
      <c r="AG835" s="253"/>
      <c r="AH835" s="254"/>
      <c r="AI835" s="254"/>
      <c r="AJ835" s="255"/>
      <c r="AK835" s="255"/>
      <c r="AL835" s="126"/>
      <c r="AM835" s="224"/>
      <c r="AN835" s="224"/>
      <c r="AO835" s="224"/>
      <c r="AP835" s="224"/>
      <c r="AQ835" s="224"/>
      <c r="AR835" s="224"/>
      <c r="AS835" s="224"/>
      <c r="AT835" s="224"/>
      <c r="AU835" s="224"/>
      <c r="AV835" s="224"/>
      <c r="AW835" s="224"/>
      <c r="AX835" s="224"/>
      <c r="AY835" s="224"/>
      <c r="AZ835" s="224"/>
      <c r="BA835" s="224"/>
      <c r="BB835" s="224"/>
      <c r="BC835" s="224"/>
      <c r="BD835" s="224"/>
      <c r="BE835" s="224"/>
      <c r="BF835" s="224"/>
      <c r="BG835" s="224"/>
      <c r="BH835" s="224"/>
      <c r="BI835" s="224"/>
      <c r="BJ835" s="224"/>
      <c r="BK835" s="224"/>
      <c r="BL835" s="224"/>
      <c r="BM835" s="224"/>
      <c r="BN835" s="224"/>
      <c r="BO835" s="224"/>
      <c r="BP835" s="224"/>
      <c r="BQ835" s="224"/>
      <c r="BR835" s="224"/>
      <c r="BS835" s="224"/>
      <c r="BT835" s="224"/>
      <c r="BU835" s="224"/>
      <c r="BV835" s="224"/>
      <c r="BW835" s="224"/>
      <c r="BX835" s="224"/>
      <c r="BY835" s="224"/>
      <c r="BZ835" s="224"/>
      <c r="CA835" s="224"/>
      <c r="CB835" s="224"/>
      <c r="CC835" s="224"/>
      <c r="CD835" s="224"/>
      <c r="CE835" s="224"/>
      <c r="CF835" s="224"/>
      <c r="CG835" s="224"/>
      <c r="CH835" s="224"/>
      <c r="CI835" s="224"/>
      <c r="CJ835" s="224"/>
      <c r="CK835" s="224"/>
      <c r="CL835" s="224"/>
      <c r="CM835" s="224"/>
      <c r="CN835" s="224"/>
      <c r="CO835" s="224"/>
      <c r="CP835" s="224"/>
      <c r="CQ835" s="224"/>
      <c r="CR835" s="224"/>
      <c r="CS835" s="224"/>
      <c r="CT835" s="224"/>
      <c r="CU835" s="224"/>
      <c r="CV835" s="224"/>
      <c r="CW835" s="224"/>
      <c r="CX835" s="224"/>
      <c r="CY835" s="224"/>
      <c r="CZ835" s="224"/>
      <c r="DA835" s="224"/>
      <c r="DB835" s="224"/>
      <c r="DC835" s="224"/>
      <c r="DD835" s="224"/>
      <c r="DE835" s="224"/>
      <c r="DF835" s="224"/>
      <c r="DG835" s="224"/>
      <c r="DH835" s="224"/>
      <c r="DI835" s="224"/>
      <c r="DJ835" s="224"/>
      <c r="DK835" s="224"/>
      <c r="DL835" s="224"/>
      <c r="DM835" s="224"/>
      <c r="DN835" s="224"/>
      <c r="DO835" s="224"/>
      <c r="DP835" s="224"/>
      <c r="DQ835" s="224"/>
      <c r="DR835" s="224"/>
      <c r="DS835" s="224"/>
      <c r="DT835" s="224"/>
      <c r="DU835" s="224"/>
      <c r="DV835" s="224"/>
      <c r="DW835" s="224"/>
      <c r="DX835" s="224"/>
      <c r="DY835" s="224"/>
      <c r="DZ835" s="224"/>
      <c r="EA835" s="224"/>
      <c r="EB835" s="224"/>
      <c r="EC835" s="224"/>
      <c r="ED835" s="224"/>
      <c r="EE835" s="224"/>
      <c r="EF835" s="224"/>
      <c r="EG835" s="224"/>
      <c r="EH835" s="224"/>
      <c r="EI835" s="224"/>
      <c r="EJ835" s="224"/>
      <c r="EK835" s="224"/>
      <c r="EL835" s="224"/>
      <c r="EM835" s="224"/>
      <c r="EN835" s="224"/>
      <c r="EO835" s="224"/>
      <c r="EP835" s="224"/>
      <c r="EQ835" s="224"/>
      <c r="ER835" s="224"/>
      <c r="ES835" s="224"/>
      <c r="ET835" s="224"/>
      <c r="EU835" s="224"/>
      <c r="EV835" s="224"/>
      <c r="EW835" s="224"/>
      <c r="EX835" s="224"/>
      <c r="EY835" s="224"/>
      <c r="EZ835" s="224"/>
      <c r="FA835" s="224"/>
      <c r="FB835" s="224"/>
      <c r="FC835" s="224"/>
      <c r="FD835" s="224"/>
      <c r="FE835" s="224"/>
      <c r="FF835" s="224"/>
      <c r="FG835" s="224"/>
      <c r="FH835" s="224"/>
      <c r="FI835" s="224"/>
      <c r="FJ835" s="224"/>
      <c r="FK835" s="224"/>
      <c r="FL835" s="224"/>
      <c r="FM835" s="224"/>
      <c r="FN835" s="224"/>
      <c r="FO835" s="224"/>
      <c r="FP835" s="224"/>
      <c r="FQ835" s="224"/>
      <c r="FR835" s="224"/>
      <c r="FS835" s="224"/>
      <c r="FT835" s="224"/>
      <c r="FU835" s="224"/>
      <c r="FV835" s="224"/>
      <c r="FW835" s="224"/>
      <c r="FX835" s="224"/>
      <c r="FY835" s="224"/>
      <c r="FZ835" s="224"/>
      <c r="GA835" s="224"/>
      <c r="GB835" s="224"/>
      <c r="GC835" s="224"/>
      <c r="GD835" s="224"/>
      <c r="GE835" s="224"/>
      <c r="GF835" s="224"/>
      <c r="GG835" s="224"/>
      <c r="GH835" s="224"/>
      <c r="GI835" s="224"/>
      <c r="GJ835" s="224"/>
      <c r="GK835" s="224"/>
      <c r="GL835" s="224"/>
      <c r="GM835" s="224"/>
      <c r="GN835" s="224"/>
      <c r="GO835" s="224"/>
      <c r="GP835" s="224"/>
      <c r="GQ835" s="224"/>
      <c r="GR835" s="224"/>
      <c r="GS835" s="224"/>
      <c r="GT835" s="224"/>
      <c r="GU835" s="224"/>
      <c r="GV835" s="224"/>
      <c r="GW835" s="224"/>
      <c r="GX835" s="224"/>
      <c r="GY835" s="224"/>
      <c r="GZ835" s="224"/>
      <c r="HA835" s="224"/>
      <c r="HB835" s="224"/>
      <c r="HC835" s="224"/>
      <c r="HD835" s="224"/>
      <c r="HE835" s="224"/>
      <c r="HF835" s="224"/>
      <c r="HG835" s="224"/>
      <c r="HH835" s="224"/>
      <c r="HI835" s="224"/>
      <c r="HJ835" s="224"/>
      <c r="HK835" s="224"/>
      <c r="HL835" s="224"/>
      <c r="HM835" s="224"/>
      <c r="HN835" s="224"/>
      <c r="HO835" s="224"/>
      <c r="HP835" s="224"/>
      <c r="HQ835" s="224"/>
      <c r="HR835" s="224"/>
      <c r="HS835" s="224"/>
      <c r="HT835" s="224"/>
      <c r="HU835" s="224"/>
      <c r="HV835" s="224"/>
      <c r="HW835" s="224"/>
      <c r="HX835" s="224"/>
      <c r="HY835" s="224"/>
      <c r="HZ835" s="224"/>
      <c r="IA835" s="224"/>
      <c r="IB835" s="224"/>
      <c r="IC835" s="224"/>
      <c r="ID835" s="224"/>
      <c r="IE835" s="224"/>
      <c r="IF835" s="224"/>
      <c r="IG835" s="224"/>
      <c r="IH835" s="224"/>
      <c r="II835" s="224"/>
      <c r="IJ835" s="224"/>
      <c r="IK835" s="224"/>
      <c r="IL835" s="224"/>
      <c r="IM835" s="224"/>
      <c r="IN835" s="224"/>
      <c r="IO835" s="224"/>
      <c r="IP835" s="224"/>
      <c r="IQ835" s="224"/>
      <c r="IR835" s="224"/>
      <c r="IS835" s="224"/>
      <c r="IT835" s="224"/>
      <c r="IU835" s="224"/>
      <c r="IV835" s="224"/>
      <c r="IW835" s="224"/>
    </row>
    <row r="836" spans="1:257" s="258" customFormat="1" ht="39" hidden="1" customHeight="1" x14ac:dyDescent="0.25">
      <c r="A836" s="224"/>
      <c r="B836" s="224"/>
      <c r="C836" s="224"/>
      <c r="D836" s="209"/>
      <c r="E836" s="57"/>
      <c r="F836" s="57"/>
      <c r="G836" s="210"/>
      <c r="H836" s="210"/>
      <c r="I836" s="210"/>
      <c r="J836" s="224"/>
      <c r="K836" s="251"/>
      <c r="L836" s="251"/>
      <c r="M836" s="251"/>
      <c r="N836" s="251"/>
      <c r="O836" s="251"/>
      <c r="P836" s="251"/>
      <c r="Q836" s="251"/>
      <c r="R836" s="251"/>
      <c r="S836" s="251"/>
      <c r="T836" s="251"/>
      <c r="U836" s="251"/>
      <c r="V836" s="251"/>
      <c r="W836" s="251"/>
      <c r="X836" s="251"/>
      <c r="Y836" s="251"/>
      <c r="Z836" s="251"/>
      <c r="AA836" s="251"/>
      <c r="AB836" s="251"/>
      <c r="AC836" s="211"/>
      <c r="AD836" s="252"/>
      <c r="AE836" s="252"/>
      <c r="AF836" s="253"/>
      <c r="AG836" s="253"/>
      <c r="AH836" s="254"/>
      <c r="AI836" s="254"/>
      <c r="AJ836" s="255"/>
      <c r="AK836" s="255"/>
      <c r="AL836" s="126"/>
      <c r="AM836" s="224"/>
      <c r="AN836" s="224"/>
      <c r="AO836" s="224"/>
      <c r="AP836" s="224"/>
      <c r="AQ836" s="224"/>
      <c r="AR836" s="224"/>
      <c r="AS836" s="224"/>
      <c r="AT836" s="224"/>
      <c r="AU836" s="224"/>
      <c r="AV836" s="224"/>
      <c r="AW836" s="224"/>
      <c r="AX836" s="224"/>
      <c r="AY836" s="224"/>
      <c r="AZ836" s="224"/>
      <c r="BA836" s="224"/>
      <c r="BB836" s="224"/>
      <c r="BC836" s="224"/>
      <c r="BD836" s="224"/>
      <c r="BE836" s="224"/>
      <c r="BF836" s="224"/>
      <c r="BG836" s="224"/>
      <c r="BH836" s="224"/>
      <c r="BI836" s="224"/>
      <c r="BJ836" s="224"/>
      <c r="BK836" s="224"/>
      <c r="BL836" s="224"/>
      <c r="BM836" s="224"/>
      <c r="BN836" s="224"/>
      <c r="BO836" s="224"/>
      <c r="BP836" s="224"/>
      <c r="BQ836" s="224"/>
      <c r="BR836" s="224"/>
      <c r="BS836" s="224"/>
      <c r="BT836" s="224"/>
      <c r="BU836" s="224"/>
      <c r="BV836" s="224"/>
      <c r="BW836" s="224"/>
      <c r="BX836" s="224"/>
      <c r="BY836" s="224"/>
      <c r="BZ836" s="224"/>
      <c r="CA836" s="224"/>
      <c r="CB836" s="224"/>
      <c r="CC836" s="224"/>
      <c r="CD836" s="224"/>
      <c r="CE836" s="224"/>
      <c r="CF836" s="224"/>
      <c r="CG836" s="224"/>
      <c r="CH836" s="224"/>
      <c r="CI836" s="224"/>
      <c r="CJ836" s="224"/>
      <c r="CK836" s="224"/>
      <c r="CL836" s="224"/>
      <c r="CM836" s="224"/>
      <c r="CN836" s="224"/>
      <c r="CO836" s="224"/>
      <c r="CP836" s="224"/>
      <c r="CQ836" s="224"/>
      <c r="CR836" s="224"/>
      <c r="CS836" s="224"/>
      <c r="CT836" s="224"/>
      <c r="CU836" s="224"/>
      <c r="CV836" s="224"/>
      <c r="CW836" s="224"/>
      <c r="CX836" s="224"/>
      <c r="CY836" s="224"/>
      <c r="CZ836" s="224"/>
      <c r="DA836" s="224"/>
      <c r="DB836" s="224"/>
      <c r="DC836" s="224"/>
      <c r="DD836" s="224"/>
      <c r="DE836" s="224"/>
      <c r="DF836" s="224"/>
      <c r="DG836" s="224"/>
      <c r="DH836" s="224"/>
      <c r="DI836" s="224"/>
      <c r="DJ836" s="224"/>
      <c r="DK836" s="224"/>
      <c r="DL836" s="224"/>
      <c r="DM836" s="224"/>
      <c r="DN836" s="224"/>
      <c r="DO836" s="224"/>
      <c r="DP836" s="224"/>
      <c r="DQ836" s="224"/>
      <c r="DR836" s="224"/>
      <c r="DS836" s="224"/>
      <c r="DT836" s="224"/>
      <c r="DU836" s="224"/>
      <c r="DV836" s="224"/>
      <c r="DW836" s="224"/>
      <c r="DX836" s="224"/>
      <c r="DY836" s="224"/>
      <c r="DZ836" s="224"/>
      <c r="EA836" s="224"/>
      <c r="EB836" s="224"/>
      <c r="EC836" s="224"/>
      <c r="ED836" s="224"/>
      <c r="EE836" s="224"/>
      <c r="EF836" s="224"/>
      <c r="EG836" s="224"/>
      <c r="EH836" s="224"/>
      <c r="EI836" s="224"/>
      <c r="EJ836" s="224"/>
      <c r="EK836" s="224"/>
      <c r="EL836" s="224"/>
      <c r="EM836" s="224"/>
      <c r="EN836" s="224"/>
      <c r="EO836" s="224"/>
      <c r="EP836" s="224"/>
      <c r="EQ836" s="224"/>
      <c r="ER836" s="224"/>
      <c r="ES836" s="224"/>
      <c r="ET836" s="224"/>
      <c r="EU836" s="224"/>
      <c r="EV836" s="224"/>
      <c r="EW836" s="224"/>
      <c r="EX836" s="224"/>
      <c r="EY836" s="224"/>
      <c r="EZ836" s="224"/>
      <c r="FA836" s="224"/>
      <c r="FB836" s="224"/>
      <c r="FC836" s="224"/>
      <c r="FD836" s="224"/>
      <c r="FE836" s="224"/>
      <c r="FF836" s="224"/>
      <c r="FG836" s="224"/>
      <c r="FH836" s="224"/>
      <c r="FI836" s="224"/>
      <c r="FJ836" s="224"/>
      <c r="FK836" s="224"/>
      <c r="FL836" s="224"/>
      <c r="FM836" s="224"/>
      <c r="FN836" s="224"/>
      <c r="FO836" s="224"/>
      <c r="FP836" s="224"/>
      <c r="FQ836" s="224"/>
      <c r="FR836" s="224"/>
      <c r="FS836" s="224"/>
      <c r="FT836" s="224"/>
      <c r="FU836" s="224"/>
      <c r="FV836" s="224"/>
      <c r="FW836" s="224"/>
      <c r="FX836" s="224"/>
      <c r="FY836" s="224"/>
      <c r="FZ836" s="224"/>
      <c r="GA836" s="224"/>
      <c r="GB836" s="224"/>
      <c r="GC836" s="224"/>
      <c r="GD836" s="224"/>
      <c r="GE836" s="224"/>
      <c r="GF836" s="224"/>
      <c r="GG836" s="224"/>
      <c r="GH836" s="224"/>
      <c r="GI836" s="224"/>
      <c r="GJ836" s="224"/>
      <c r="GK836" s="224"/>
      <c r="GL836" s="224"/>
      <c r="GM836" s="224"/>
      <c r="GN836" s="224"/>
      <c r="GO836" s="224"/>
      <c r="GP836" s="224"/>
      <c r="GQ836" s="224"/>
      <c r="GR836" s="224"/>
      <c r="GS836" s="224"/>
      <c r="GT836" s="224"/>
      <c r="GU836" s="224"/>
      <c r="GV836" s="224"/>
      <c r="GW836" s="224"/>
      <c r="GX836" s="224"/>
      <c r="GY836" s="224"/>
      <c r="GZ836" s="224"/>
      <c r="HA836" s="224"/>
      <c r="HB836" s="224"/>
      <c r="HC836" s="224"/>
      <c r="HD836" s="224"/>
      <c r="HE836" s="224"/>
      <c r="HF836" s="224"/>
      <c r="HG836" s="224"/>
      <c r="HH836" s="224"/>
      <c r="HI836" s="224"/>
      <c r="HJ836" s="224"/>
      <c r="HK836" s="224"/>
      <c r="HL836" s="224"/>
      <c r="HM836" s="224"/>
      <c r="HN836" s="224"/>
      <c r="HO836" s="224"/>
      <c r="HP836" s="224"/>
      <c r="HQ836" s="224"/>
      <c r="HR836" s="224"/>
      <c r="HS836" s="224"/>
      <c r="HT836" s="224"/>
      <c r="HU836" s="224"/>
      <c r="HV836" s="224"/>
      <c r="HW836" s="224"/>
      <c r="HX836" s="224"/>
      <c r="HY836" s="224"/>
      <c r="HZ836" s="224"/>
      <c r="IA836" s="224"/>
      <c r="IB836" s="224"/>
      <c r="IC836" s="224"/>
      <c r="ID836" s="224"/>
      <c r="IE836" s="224"/>
      <c r="IF836" s="224"/>
      <c r="IG836" s="224"/>
      <c r="IH836" s="224"/>
      <c r="II836" s="224"/>
      <c r="IJ836" s="224"/>
      <c r="IK836" s="224"/>
      <c r="IL836" s="224"/>
      <c r="IM836" s="224"/>
      <c r="IN836" s="224"/>
      <c r="IO836" s="224"/>
      <c r="IP836" s="224"/>
      <c r="IQ836" s="224"/>
      <c r="IR836" s="224"/>
      <c r="IS836" s="224"/>
      <c r="IT836" s="224"/>
      <c r="IU836" s="224"/>
      <c r="IV836" s="224"/>
      <c r="IW836" s="224"/>
    </row>
    <row r="837" spans="1:257" s="258" customFormat="1" ht="39" hidden="1" customHeight="1" x14ac:dyDescent="0.25">
      <c r="A837" s="224"/>
      <c r="B837" s="224"/>
      <c r="C837" s="224"/>
      <c r="D837" s="209"/>
      <c r="E837" s="57"/>
      <c r="F837" s="57"/>
      <c r="G837" s="210"/>
      <c r="H837" s="210"/>
      <c r="I837" s="210"/>
      <c r="J837" s="224"/>
      <c r="K837" s="251"/>
      <c r="L837" s="251"/>
      <c r="M837" s="251"/>
      <c r="N837" s="251"/>
      <c r="O837" s="251"/>
      <c r="P837" s="251"/>
      <c r="Q837" s="251"/>
      <c r="R837" s="251"/>
      <c r="S837" s="251"/>
      <c r="T837" s="251"/>
      <c r="U837" s="251"/>
      <c r="V837" s="251"/>
      <c r="W837" s="251"/>
      <c r="X837" s="251"/>
      <c r="Y837" s="251"/>
      <c r="Z837" s="251"/>
      <c r="AA837" s="251"/>
      <c r="AB837" s="251"/>
      <c r="AC837" s="211"/>
      <c r="AD837" s="252"/>
      <c r="AE837" s="252"/>
      <c r="AF837" s="253"/>
      <c r="AG837" s="253"/>
      <c r="AH837" s="254"/>
      <c r="AI837" s="254"/>
      <c r="AJ837" s="255"/>
      <c r="AK837" s="255"/>
      <c r="AL837" s="126"/>
      <c r="AM837" s="224"/>
      <c r="AN837" s="224"/>
      <c r="AO837" s="224"/>
      <c r="AP837" s="224"/>
      <c r="AQ837" s="224"/>
      <c r="AR837" s="224"/>
      <c r="AS837" s="224"/>
      <c r="AT837" s="224"/>
      <c r="AU837" s="224"/>
      <c r="AV837" s="224"/>
      <c r="AW837" s="224"/>
      <c r="AX837" s="224"/>
      <c r="AY837" s="224"/>
      <c r="AZ837" s="224"/>
      <c r="BA837" s="224"/>
      <c r="BB837" s="224"/>
      <c r="BC837" s="224"/>
      <c r="BD837" s="224"/>
      <c r="BE837" s="224"/>
      <c r="BF837" s="224"/>
      <c r="BG837" s="224"/>
      <c r="BH837" s="224"/>
      <c r="BI837" s="224"/>
      <c r="BJ837" s="224"/>
      <c r="BK837" s="224"/>
      <c r="BL837" s="224"/>
      <c r="BM837" s="224"/>
      <c r="BN837" s="224"/>
      <c r="BO837" s="224"/>
      <c r="BP837" s="224"/>
      <c r="BQ837" s="224"/>
      <c r="BR837" s="224"/>
      <c r="BS837" s="224"/>
      <c r="BT837" s="224"/>
      <c r="BU837" s="224"/>
      <c r="BV837" s="224"/>
      <c r="BW837" s="224"/>
      <c r="BX837" s="224"/>
      <c r="BY837" s="224"/>
      <c r="BZ837" s="224"/>
      <c r="CA837" s="224"/>
      <c r="CB837" s="224"/>
      <c r="CC837" s="224"/>
      <c r="CD837" s="224"/>
      <c r="CE837" s="224"/>
      <c r="CF837" s="224"/>
      <c r="CG837" s="224"/>
      <c r="CH837" s="224"/>
      <c r="CI837" s="224"/>
      <c r="CJ837" s="224"/>
      <c r="CK837" s="224"/>
      <c r="CL837" s="224"/>
      <c r="CM837" s="224"/>
      <c r="CN837" s="224"/>
      <c r="CO837" s="224"/>
      <c r="CP837" s="224"/>
      <c r="CQ837" s="224"/>
      <c r="CR837" s="224"/>
      <c r="CS837" s="224"/>
      <c r="CT837" s="224"/>
      <c r="CU837" s="224"/>
      <c r="CV837" s="224"/>
      <c r="CW837" s="224"/>
      <c r="CX837" s="224"/>
      <c r="CY837" s="224"/>
      <c r="CZ837" s="224"/>
      <c r="DA837" s="224"/>
      <c r="DB837" s="224"/>
      <c r="DC837" s="224"/>
      <c r="DD837" s="224"/>
      <c r="DE837" s="224"/>
      <c r="DF837" s="224"/>
      <c r="DG837" s="224"/>
      <c r="DH837" s="224"/>
      <c r="DI837" s="224"/>
      <c r="DJ837" s="224"/>
      <c r="DK837" s="224"/>
      <c r="DL837" s="224"/>
      <c r="DM837" s="224"/>
      <c r="DN837" s="224"/>
      <c r="DO837" s="224"/>
      <c r="DP837" s="224"/>
      <c r="DQ837" s="224"/>
      <c r="DR837" s="224"/>
      <c r="DS837" s="224"/>
      <c r="DT837" s="224"/>
      <c r="DU837" s="224"/>
      <c r="DV837" s="224"/>
      <c r="DW837" s="224"/>
      <c r="DX837" s="224"/>
      <c r="DY837" s="224"/>
      <c r="DZ837" s="224"/>
      <c r="EA837" s="224"/>
      <c r="EB837" s="224"/>
      <c r="EC837" s="224"/>
      <c r="ED837" s="224"/>
      <c r="EE837" s="224"/>
      <c r="EF837" s="224"/>
      <c r="EG837" s="224"/>
      <c r="EH837" s="224"/>
      <c r="EI837" s="224"/>
      <c r="EJ837" s="224"/>
      <c r="EK837" s="224"/>
      <c r="EL837" s="224"/>
      <c r="EM837" s="224"/>
      <c r="EN837" s="224"/>
      <c r="EO837" s="224"/>
      <c r="EP837" s="224"/>
      <c r="EQ837" s="224"/>
      <c r="ER837" s="224"/>
      <c r="ES837" s="224"/>
      <c r="ET837" s="224"/>
      <c r="EU837" s="224"/>
      <c r="EV837" s="224"/>
      <c r="EW837" s="224"/>
      <c r="EX837" s="224"/>
      <c r="EY837" s="224"/>
      <c r="EZ837" s="224"/>
      <c r="FA837" s="224"/>
      <c r="FB837" s="224"/>
      <c r="FC837" s="224"/>
      <c r="FD837" s="224"/>
      <c r="FE837" s="224"/>
      <c r="FF837" s="224"/>
      <c r="FG837" s="224"/>
      <c r="FH837" s="224"/>
      <c r="FI837" s="224"/>
      <c r="FJ837" s="224"/>
      <c r="FK837" s="224"/>
      <c r="FL837" s="224"/>
      <c r="FM837" s="224"/>
      <c r="FN837" s="224"/>
      <c r="FO837" s="224"/>
      <c r="FP837" s="224"/>
      <c r="FQ837" s="224"/>
      <c r="FR837" s="224"/>
      <c r="FS837" s="224"/>
      <c r="FT837" s="224"/>
      <c r="FU837" s="224"/>
      <c r="FV837" s="224"/>
      <c r="FW837" s="224"/>
      <c r="FX837" s="224"/>
      <c r="FY837" s="224"/>
      <c r="FZ837" s="224"/>
      <c r="GA837" s="224"/>
      <c r="GB837" s="224"/>
      <c r="GC837" s="224"/>
      <c r="GD837" s="224"/>
      <c r="GE837" s="224"/>
      <c r="GF837" s="224"/>
      <c r="GG837" s="224"/>
      <c r="GH837" s="224"/>
      <c r="GI837" s="224"/>
      <c r="GJ837" s="224"/>
      <c r="GK837" s="224"/>
      <c r="GL837" s="224"/>
      <c r="GM837" s="224"/>
      <c r="GN837" s="224"/>
      <c r="GO837" s="224"/>
      <c r="GP837" s="224"/>
      <c r="GQ837" s="224"/>
      <c r="GR837" s="224"/>
      <c r="GS837" s="224"/>
      <c r="GT837" s="224"/>
      <c r="GU837" s="224"/>
      <c r="GV837" s="224"/>
      <c r="GW837" s="224"/>
      <c r="GX837" s="224"/>
      <c r="GY837" s="224"/>
      <c r="GZ837" s="224"/>
      <c r="HA837" s="224"/>
      <c r="HB837" s="224"/>
      <c r="HC837" s="224"/>
      <c r="HD837" s="224"/>
      <c r="HE837" s="224"/>
      <c r="HF837" s="224"/>
      <c r="HG837" s="224"/>
      <c r="HH837" s="224"/>
      <c r="HI837" s="224"/>
      <c r="HJ837" s="224"/>
      <c r="HK837" s="224"/>
      <c r="HL837" s="224"/>
      <c r="HM837" s="224"/>
      <c r="HN837" s="224"/>
      <c r="HO837" s="224"/>
      <c r="HP837" s="224"/>
      <c r="HQ837" s="224"/>
      <c r="HR837" s="224"/>
      <c r="HS837" s="224"/>
      <c r="HT837" s="224"/>
      <c r="HU837" s="224"/>
      <c r="HV837" s="224"/>
      <c r="HW837" s="224"/>
      <c r="HX837" s="224"/>
      <c r="HY837" s="224"/>
      <c r="HZ837" s="224"/>
      <c r="IA837" s="224"/>
      <c r="IB837" s="224"/>
      <c r="IC837" s="224"/>
      <c r="ID837" s="224"/>
      <c r="IE837" s="224"/>
      <c r="IF837" s="224"/>
      <c r="IG837" s="224"/>
      <c r="IH837" s="224"/>
      <c r="II837" s="224"/>
      <c r="IJ837" s="224"/>
      <c r="IK837" s="224"/>
      <c r="IL837" s="224"/>
      <c r="IM837" s="224"/>
      <c r="IN837" s="224"/>
      <c r="IO837" s="224"/>
      <c r="IP837" s="224"/>
      <c r="IQ837" s="224"/>
      <c r="IR837" s="224"/>
      <c r="IS837" s="224"/>
      <c r="IT837" s="224"/>
      <c r="IU837" s="224"/>
      <c r="IV837" s="224"/>
      <c r="IW837" s="224"/>
    </row>
    <row r="838" spans="1:257" s="258" customFormat="1" ht="39" hidden="1" customHeight="1" x14ac:dyDescent="0.25">
      <c r="A838" s="224"/>
      <c r="B838" s="224"/>
      <c r="C838" s="224"/>
      <c r="D838" s="209"/>
      <c r="E838" s="57"/>
      <c r="F838" s="57"/>
      <c r="G838" s="210"/>
      <c r="H838" s="210"/>
      <c r="I838" s="210"/>
      <c r="J838" s="224"/>
      <c r="K838" s="251"/>
      <c r="L838" s="251"/>
      <c r="M838" s="251"/>
      <c r="N838" s="251"/>
      <c r="O838" s="251"/>
      <c r="P838" s="251"/>
      <c r="Q838" s="251"/>
      <c r="R838" s="251"/>
      <c r="S838" s="251"/>
      <c r="T838" s="251"/>
      <c r="U838" s="251"/>
      <c r="V838" s="251"/>
      <c r="W838" s="251"/>
      <c r="X838" s="251"/>
      <c r="Y838" s="251"/>
      <c r="Z838" s="251"/>
      <c r="AA838" s="251"/>
      <c r="AB838" s="251"/>
      <c r="AC838" s="211"/>
      <c r="AD838" s="252"/>
      <c r="AE838" s="252"/>
      <c r="AF838" s="253"/>
      <c r="AG838" s="253"/>
      <c r="AH838" s="254"/>
      <c r="AI838" s="254"/>
      <c r="AJ838" s="255"/>
      <c r="AK838" s="255"/>
      <c r="AL838" s="126"/>
      <c r="AM838" s="224"/>
      <c r="AN838" s="224"/>
      <c r="AO838" s="224"/>
      <c r="AP838" s="224"/>
      <c r="AQ838" s="224"/>
      <c r="AR838" s="224"/>
      <c r="AS838" s="224"/>
      <c r="AT838" s="224"/>
      <c r="AU838" s="224"/>
      <c r="AV838" s="224"/>
      <c r="AW838" s="224"/>
      <c r="AX838" s="224"/>
      <c r="AY838" s="224"/>
      <c r="AZ838" s="224"/>
      <c r="BA838" s="224"/>
      <c r="BB838" s="224"/>
      <c r="BC838" s="224"/>
      <c r="BD838" s="224"/>
      <c r="BE838" s="224"/>
      <c r="BF838" s="224"/>
      <c r="BG838" s="224"/>
      <c r="BH838" s="224"/>
      <c r="BI838" s="224"/>
      <c r="BJ838" s="224"/>
      <c r="BK838" s="224"/>
      <c r="BL838" s="224"/>
      <c r="BM838" s="224"/>
      <c r="BN838" s="224"/>
      <c r="BO838" s="224"/>
      <c r="BP838" s="224"/>
      <c r="BQ838" s="224"/>
      <c r="BR838" s="224"/>
      <c r="BS838" s="224"/>
      <c r="BT838" s="224"/>
      <c r="BU838" s="224"/>
      <c r="BV838" s="224"/>
      <c r="BW838" s="224"/>
      <c r="BX838" s="224"/>
      <c r="BY838" s="224"/>
      <c r="BZ838" s="224"/>
      <c r="CA838" s="224"/>
      <c r="CB838" s="224"/>
      <c r="CC838" s="224"/>
      <c r="CD838" s="224"/>
      <c r="CE838" s="224"/>
      <c r="CF838" s="224"/>
      <c r="CG838" s="224"/>
      <c r="CH838" s="224"/>
      <c r="CI838" s="224"/>
      <c r="CJ838" s="224"/>
      <c r="CK838" s="224"/>
      <c r="CL838" s="224"/>
      <c r="CM838" s="224"/>
      <c r="CN838" s="224"/>
      <c r="CO838" s="224"/>
      <c r="CP838" s="224"/>
      <c r="CQ838" s="224"/>
      <c r="CR838" s="224"/>
      <c r="CS838" s="224"/>
      <c r="CT838" s="224"/>
      <c r="CU838" s="224"/>
      <c r="CV838" s="224"/>
      <c r="CW838" s="224"/>
      <c r="CX838" s="224"/>
      <c r="CY838" s="224"/>
      <c r="CZ838" s="224"/>
      <c r="DA838" s="224"/>
      <c r="DB838" s="224"/>
      <c r="DC838" s="224"/>
      <c r="DD838" s="224"/>
      <c r="DE838" s="224"/>
      <c r="DF838" s="224"/>
      <c r="DG838" s="224"/>
      <c r="DH838" s="224"/>
      <c r="DI838" s="224"/>
      <c r="DJ838" s="224"/>
      <c r="DK838" s="224"/>
      <c r="DL838" s="224"/>
      <c r="DM838" s="224"/>
      <c r="DN838" s="224"/>
      <c r="DO838" s="224"/>
      <c r="DP838" s="224"/>
      <c r="DQ838" s="224"/>
      <c r="DR838" s="224"/>
      <c r="DS838" s="224"/>
      <c r="DT838" s="224"/>
      <c r="DU838" s="224"/>
      <c r="DV838" s="224"/>
      <c r="DW838" s="224"/>
      <c r="DX838" s="224"/>
      <c r="DY838" s="224"/>
      <c r="DZ838" s="224"/>
      <c r="EA838" s="224"/>
      <c r="EB838" s="224"/>
      <c r="EC838" s="224"/>
      <c r="ED838" s="224"/>
      <c r="EE838" s="224"/>
      <c r="EF838" s="224"/>
      <c r="EG838" s="224"/>
      <c r="EH838" s="224"/>
      <c r="EI838" s="224"/>
      <c r="EJ838" s="224"/>
      <c r="EK838" s="224"/>
      <c r="EL838" s="224"/>
      <c r="EM838" s="224"/>
      <c r="EN838" s="224"/>
      <c r="EO838" s="224"/>
      <c r="EP838" s="224"/>
      <c r="EQ838" s="224"/>
      <c r="ER838" s="224"/>
      <c r="ES838" s="224"/>
      <c r="ET838" s="224"/>
      <c r="EU838" s="224"/>
      <c r="EV838" s="224"/>
      <c r="EW838" s="224"/>
      <c r="EX838" s="224"/>
      <c r="EY838" s="224"/>
      <c r="EZ838" s="224"/>
      <c r="FA838" s="224"/>
      <c r="FB838" s="224"/>
      <c r="FC838" s="224"/>
      <c r="FD838" s="224"/>
      <c r="FE838" s="224"/>
      <c r="FF838" s="224"/>
      <c r="FG838" s="224"/>
      <c r="FH838" s="224"/>
      <c r="FI838" s="224"/>
      <c r="FJ838" s="224"/>
      <c r="FK838" s="224"/>
      <c r="FL838" s="224"/>
      <c r="FM838" s="224"/>
      <c r="FN838" s="224"/>
      <c r="FO838" s="224"/>
      <c r="FP838" s="224"/>
      <c r="FQ838" s="224"/>
      <c r="FR838" s="224"/>
      <c r="FS838" s="224"/>
      <c r="FT838" s="224"/>
      <c r="FU838" s="224"/>
      <c r="FV838" s="224"/>
      <c r="FW838" s="224"/>
      <c r="FX838" s="224"/>
      <c r="FY838" s="224"/>
      <c r="FZ838" s="224"/>
      <c r="GA838" s="224"/>
      <c r="GB838" s="224"/>
      <c r="GC838" s="224"/>
      <c r="GD838" s="224"/>
      <c r="GE838" s="224"/>
      <c r="GF838" s="224"/>
      <c r="GG838" s="224"/>
      <c r="GH838" s="224"/>
      <c r="GI838" s="224"/>
      <c r="GJ838" s="224"/>
      <c r="GK838" s="224"/>
      <c r="GL838" s="224"/>
      <c r="GM838" s="224"/>
      <c r="GN838" s="224"/>
      <c r="GO838" s="224"/>
      <c r="GP838" s="224"/>
      <c r="GQ838" s="224"/>
      <c r="GR838" s="224"/>
      <c r="GS838" s="224"/>
      <c r="GT838" s="224"/>
      <c r="GU838" s="224"/>
      <c r="GV838" s="224"/>
      <c r="GW838" s="224"/>
      <c r="GX838" s="224"/>
      <c r="GY838" s="224"/>
      <c r="GZ838" s="224"/>
      <c r="HA838" s="224"/>
      <c r="HB838" s="224"/>
      <c r="HC838" s="224"/>
      <c r="HD838" s="224"/>
      <c r="HE838" s="224"/>
      <c r="HF838" s="224"/>
      <c r="HG838" s="224"/>
      <c r="HH838" s="224"/>
      <c r="HI838" s="224"/>
      <c r="HJ838" s="224"/>
      <c r="HK838" s="224"/>
      <c r="HL838" s="224"/>
      <c r="HM838" s="224"/>
      <c r="HN838" s="224"/>
      <c r="HO838" s="224"/>
      <c r="HP838" s="224"/>
      <c r="HQ838" s="224"/>
      <c r="HR838" s="224"/>
      <c r="HS838" s="224"/>
      <c r="HT838" s="224"/>
      <c r="HU838" s="224"/>
      <c r="HV838" s="224"/>
      <c r="HW838" s="224"/>
      <c r="HX838" s="224"/>
      <c r="HY838" s="224"/>
      <c r="HZ838" s="224"/>
      <c r="IA838" s="224"/>
      <c r="IB838" s="224"/>
      <c r="IC838" s="224"/>
      <c r="ID838" s="224"/>
      <c r="IE838" s="224"/>
      <c r="IF838" s="224"/>
      <c r="IG838" s="224"/>
      <c r="IH838" s="224"/>
      <c r="II838" s="224"/>
      <c r="IJ838" s="224"/>
      <c r="IK838" s="224"/>
      <c r="IL838" s="224"/>
      <c r="IM838" s="224"/>
      <c r="IN838" s="224"/>
      <c r="IO838" s="224"/>
      <c r="IP838" s="224"/>
      <c r="IQ838" s="224"/>
      <c r="IR838" s="224"/>
      <c r="IS838" s="224"/>
      <c r="IT838" s="224"/>
      <c r="IU838" s="224"/>
      <c r="IV838" s="224"/>
      <c r="IW838" s="224"/>
    </row>
    <row r="839" spans="1:257" s="258" customFormat="1" ht="39" hidden="1" customHeight="1" x14ac:dyDescent="0.25">
      <c r="A839" s="224"/>
      <c r="B839" s="224"/>
      <c r="C839" s="224"/>
      <c r="D839" s="209"/>
      <c r="E839" s="57"/>
      <c r="F839" s="57"/>
      <c r="G839" s="210"/>
      <c r="H839" s="210"/>
      <c r="I839" s="210"/>
      <c r="J839" s="224"/>
      <c r="K839" s="251"/>
      <c r="L839" s="251"/>
      <c r="M839" s="251"/>
      <c r="N839" s="251"/>
      <c r="O839" s="251"/>
      <c r="P839" s="251"/>
      <c r="Q839" s="251"/>
      <c r="R839" s="251"/>
      <c r="S839" s="251"/>
      <c r="T839" s="251"/>
      <c r="U839" s="251"/>
      <c r="V839" s="251"/>
      <c r="W839" s="251"/>
      <c r="X839" s="251"/>
      <c r="Y839" s="251"/>
      <c r="Z839" s="251"/>
      <c r="AA839" s="251"/>
      <c r="AB839" s="251"/>
      <c r="AC839" s="211"/>
      <c r="AD839" s="252"/>
      <c r="AE839" s="252"/>
      <c r="AF839" s="253"/>
      <c r="AG839" s="253"/>
      <c r="AH839" s="254"/>
      <c r="AI839" s="254"/>
      <c r="AJ839" s="255"/>
      <c r="AK839" s="255"/>
      <c r="AL839" s="126"/>
      <c r="AM839" s="224"/>
      <c r="AN839" s="224"/>
      <c r="AO839" s="224"/>
      <c r="AP839" s="224"/>
      <c r="AQ839" s="224"/>
      <c r="AR839" s="224"/>
      <c r="AS839" s="224"/>
      <c r="AT839" s="224"/>
      <c r="AU839" s="224"/>
      <c r="AV839" s="224"/>
      <c r="AW839" s="224"/>
      <c r="AX839" s="224"/>
      <c r="AY839" s="224"/>
      <c r="AZ839" s="224"/>
      <c r="BA839" s="224"/>
      <c r="BB839" s="224"/>
      <c r="BC839" s="224"/>
      <c r="BD839" s="224"/>
      <c r="BE839" s="224"/>
      <c r="BF839" s="224"/>
      <c r="BG839" s="224"/>
      <c r="BH839" s="224"/>
      <c r="BI839" s="224"/>
      <c r="BJ839" s="224"/>
      <c r="BK839" s="224"/>
      <c r="BL839" s="224"/>
      <c r="BM839" s="224"/>
      <c r="BN839" s="224"/>
      <c r="BO839" s="224"/>
      <c r="BP839" s="224"/>
      <c r="BQ839" s="224"/>
      <c r="BR839" s="224"/>
      <c r="BS839" s="224"/>
      <c r="BT839" s="224"/>
      <c r="BU839" s="224"/>
      <c r="BV839" s="224"/>
      <c r="BW839" s="224"/>
      <c r="BX839" s="224"/>
      <c r="BY839" s="224"/>
      <c r="BZ839" s="224"/>
      <c r="CA839" s="224"/>
      <c r="CB839" s="224"/>
      <c r="CC839" s="224"/>
      <c r="CD839" s="224"/>
      <c r="CE839" s="224"/>
      <c r="CF839" s="224"/>
      <c r="CG839" s="224"/>
      <c r="CH839" s="224"/>
      <c r="CI839" s="224"/>
      <c r="CJ839" s="224"/>
      <c r="CK839" s="224"/>
      <c r="CL839" s="224"/>
      <c r="CM839" s="224"/>
      <c r="CN839" s="224"/>
      <c r="CO839" s="224"/>
      <c r="CP839" s="224"/>
      <c r="CQ839" s="224"/>
      <c r="CR839" s="224"/>
      <c r="CS839" s="224"/>
      <c r="CT839" s="224"/>
      <c r="CU839" s="224"/>
      <c r="CV839" s="224"/>
      <c r="CW839" s="224"/>
      <c r="CX839" s="224"/>
      <c r="CY839" s="224"/>
      <c r="CZ839" s="224"/>
      <c r="DA839" s="224"/>
      <c r="DB839" s="224"/>
      <c r="DC839" s="224"/>
      <c r="DD839" s="224"/>
      <c r="DE839" s="224"/>
      <c r="DF839" s="224"/>
      <c r="DG839" s="224"/>
      <c r="DH839" s="224"/>
      <c r="DI839" s="224"/>
      <c r="DJ839" s="224"/>
      <c r="DK839" s="224"/>
      <c r="DL839" s="224"/>
      <c r="DM839" s="224"/>
      <c r="DN839" s="224"/>
      <c r="DO839" s="224"/>
      <c r="DP839" s="224"/>
      <c r="DQ839" s="224"/>
      <c r="DR839" s="224"/>
      <c r="DS839" s="224"/>
      <c r="DT839" s="224"/>
      <c r="DU839" s="224"/>
      <c r="DV839" s="224"/>
      <c r="DW839" s="224"/>
      <c r="DX839" s="224"/>
      <c r="DY839" s="224"/>
      <c r="DZ839" s="224"/>
      <c r="EA839" s="224"/>
      <c r="EB839" s="224"/>
      <c r="EC839" s="224"/>
      <c r="ED839" s="224"/>
      <c r="EE839" s="224"/>
      <c r="EF839" s="224"/>
      <c r="EG839" s="224"/>
      <c r="EH839" s="224"/>
      <c r="EI839" s="224"/>
      <c r="EJ839" s="224"/>
      <c r="EK839" s="224"/>
      <c r="EL839" s="224"/>
      <c r="EM839" s="224"/>
      <c r="EN839" s="224"/>
      <c r="EO839" s="224"/>
      <c r="EP839" s="224"/>
      <c r="EQ839" s="224"/>
      <c r="ER839" s="224"/>
      <c r="ES839" s="224"/>
      <c r="ET839" s="224"/>
      <c r="EU839" s="224"/>
      <c r="EV839" s="224"/>
      <c r="EW839" s="224"/>
      <c r="EX839" s="224"/>
      <c r="EY839" s="224"/>
      <c r="EZ839" s="224"/>
      <c r="FA839" s="224"/>
      <c r="FB839" s="224"/>
      <c r="FC839" s="224"/>
      <c r="FD839" s="224"/>
      <c r="FE839" s="224"/>
      <c r="FF839" s="224"/>
      <c r="FG839" s="224"/>
      <c r="FH839" s="224"/>
      <c r="FI839" s="224"/>
      <c r="FJ839" s="224"/>
      <c r="FK839" s="224"/>
      <c r="FL839" s="224"/>
      <c r="FM839" s="224"/>
      <c r="FN839" s="224"/>
      <c r="FO839" s="224"/>
      <c r="FP839" s="224"/>
      <c r="FQ839" s="224"/>
      <c r="FR839" s="224"/>
      <c r="FS839" s="224"/>
      <c r="FT839" s="224"/>
      <c r="FU839" s="224"/>
      <c r="FV839" s="224"/>
      <c r="FW839" s="224"/>
      <c r="FX839" s="224"/>
      <c r="FY839" s="224"/>
      <c r="FZ839" s="224"/>
      <c r="GA839" s="224"/>
      <c r="GB839" s="224"/>
      <c r="GC839" s="224"/>
      <c r="GD839" s="224"/>
      <c r="GE839" s="224"/>
      <c r="GF839" s="224"/>
      <c r="GG839" s="224"/>
      <c r="GH839" s="224"/>
      <c r="GI839" s="224"/>
      <c r="GJ839" s="224"/>
      <c r="GK839" s="224"/>
      <c r="GL839" s="224"/>
      <c r="GM839" s="224"/>
      <c r="GN839" s="224"/>
      <c r="GO839" s="224"/>
      <c r="GP839" s="224"/>
      <c r="GQ839" s="224"/>
      <c r="GR839" s="224"/>
      <c r="GS839" s="224"/>
      <c r="GT839" s="224"/>
      <c r="GU839" s="224"/>
      <c r="GV839" s="224"/>
      <c r="GW839" s="224"/>
      <c r="GX839" s="224"/>
      <c r="GY839" s="224"/>
      <c r="GZ839" s="224"/>
      <c r="HA839" s="224"/>
      <c r="HB839" s="224"/>
      <c r="HC839" s="224"/>
      <c r="HD839" s="224"/>
      <c r="HE839" s="224"/>
      <c r="HF839" s="224"/>
      <c r="HG839" s="224"/>
      <c r="HH839" s="224"/>
      <c r="HI839" s="224"/>
      <c r="HJ839" s="224"/>
      <c r="HK839" s="224"/>
      <c r="HL839" s="224"/>
      <c r="HM839" s="224"/>
      <c r="HN839" s="224"/>
      <c r="HO839" s="224"/>
      <c r="HP839" s="224"/>
      <c r="HQ839" s="224"/>
      <c r="HR839" s="224"/>
      <c r="HS839" s="224"/>
      <c r="HT839" s="224"/>
      <c r="HU839" s="224"/>
      <c r="HV839" s="224"/>
      <c r="HW839" s="224"/>
      <c r="HX839" s="224"/>
      <c r="HY839" s="224"/>
      <c r="HZ839" s="224"/>
      <c r="IA839" s="224"/>
      <c r="IB839" s="224"/>
      <c r="IC839" s="224"/>
      <c r="ID839" s="224"/>
      <c r="IE839" s="224"/>
      <c r="IF839" s="224"/>
      <c r="IG839" s="224"/>
      <c r="IH839" s="224"/>
      <c r="II839" s="224"/>
      <c r="IJ839" s="224"/>
      <c r="IK839" s="224"/>
      <c r="IL839" s="224"/>
      <c r="IM839" s="224"/>
      <c r="IN839" s="224"/>
      <c r="IO839" s="224"/>
      <c r="IP839" s="224"/>
      <c r="IQ839" s="224"/>
      <c r="IR839" s="224"/>
      <c r="IS839" s="224"/>
      <c r="IT839" s="224"/>
      <c r="IU839" s="224"/>
      <c r="IV839" s="224"/>
      <c r="IW839" s="224"/>
    </row>
    <row r="840" spans="1:257" s="258" customFormat="1" ht="39" hidden="1" customHeight="1" x14ac:dyDescent="0.25">
      <c r="A840" s="224"/>
      <c r="B840" s="224"/>
      <c r="C840" s="224"/>
      <c r="D840" s="209"/>
      <c r="E840" s="57"/>
      <c r="F840" s="57"/>
      <c r="G840" s="210"/>
      <c r="H840" s="210"/>
      <c r="I840" s="210"/>
      <c r="J840" s="224"/>
      <c r="K840" s="251"/>
      <c r="L840" s="251"/>
      <c r="M840" s="251"/>
      <c r="N840" s="251"/>
      <c r="O840" s="251"/>
      <c r="P840" s="251"/>
      <c r="Q840" s="251"/>
      <c r="R840" s="251"/>
      <c r="S840" s="251"/>
      <c r="T840" s="251"/>
      <c r="U840" s="251"/>
      <c r="V840" s="251"/>
      <c r="W840" s="251"/>
      <c r="X840" s="251"/>
      <c r="Y840" s="251"/>
      <c r="Z840" s="251"/>
      <c r="AA840" s="251"/>
      <c r="AB840" s="251"/>
      <c r="AC840" s="211"/>
      <c r="AD840" s="252"/>
      <c r="AE840" s="252"/>
      <c r="AF840" s="253"/>
      <c r="AG840" s="253"/>
      <c r="AH840" s="254"/>
      <c r="AI840" s="254"/>
      <c r="AJ840" s="255"/>
      <c r="AK840" s="255"/>
      <c r="AL840" s="126"/>
      <c r="AM840" s="224"/>
      <c r="AN840" s="224"/>
      <c r="AO840" s="224"/>
      <c r="AP840" s="224"/>
      <c r="AQ840" s="224"/>
      <c r="AR840" s="224"/>
      <c r="AS840" s="224"/>
      <c r="AT840" s="224"/>
      <c r="AU840" s="224"/>
      <c r="AV840" s="224"/>
      <c r="AW840" s="224"/>
      <c r="AX840" s="224"/>
      <c r="AY840" s="224"/>
      <c r="AZ840" s="224"/>
      <c r="BA840" s="224"/>
      <c r="BB840" s="224"/>
      <c r="BC840" s="224"/>
      <c r="BD840" s="224"/>
      <c r="BE840" s="224"/>
      <c r="BF840" s="224"/>
      <c r="BG840" s="224"/>
      <c r="BH840" s="224"/>
      <c r="BI840" s="224"/>
      <c r="BJ840" s="224"/>
      <c r="BK840" s="224"/>
      <c r="BL840" s="224"/>
      <c r="BM840" s="224"/>
      <c r="BN840" s="224"/>
      <c r="BO840" s="224"/>
      <c r="BP840" s="224"/>
      <c r="BQ840" s="224"/>
      <c r="BR840" s="224"/>
      <c r="BS840" s="224"/>
      <c r="BT840" s="224"/>
      <c r="BU840" s="224"/>
      <c r="BV840" s="224"/>
      <c r="BW840" s="224"/>
      <c r="BX840" s="224"/>
      <c r="BY840" s="224"/>
      <c r="BZ840" s="224"/>
      <c r="CA840" s="224"/>
      <c r="CB840" s="224"/>
      <c r="CC840" s="224"/>
      <c r="CD840" s="224"/>
      <c r="CE840" s="224"/>
      <c r="CF840" s="224"/>
      <c r="CG840" s="224"/>
      <c r="CH840" s="224"/>
      <c r="CI840" s="224"/>
      <c r="CJ840" s="224"/>
      <c r="CK840" s="224"/>
      <c r="CL840" s="224"/>
      <c r="CM840" s="224"/>
      <c r="CN840" s="224"/>
      <c r="CO840" s="224"/>
      <c r="CP840" s="224"/>
      <c r="CQ840" s="224"/>
      <c r="CR840" s="224"/>
      <c r="CS840" s="224"/>
      <c r="CT840" s="224"/>
      <c r="CU840" s="224"/>
      <c r="CV840" s="224"/>
      <c r="CW840" s="224"/>
      <c r="CX840" s="224"/>
      <c r="CY840" s="224"/>
      <c r="CZ840" s="224"/>
      <c r="DA840" s="224"/>
      <c r="DB840" s="224"/>
      <c r="DC840" s="224"/>
      <c r="DD840" s="224"/>
      <c r="DE840" s="224"/>
      <c r="DF840" s="224"/>
      <c r="DG840" s="224"/>
      <c r="DH840" s="224"/>
      <c r="DI840" s="224"/>
      <c r="DJ840" s="224"/>
      <c r="DK840" s="224"/>
      <c r="DL840" s="224"/>
      <c r="DM840" s="224"/>
      <c r="DN840" s="224"/>
      <c r="DO840" s="224"/>
      <c r="DP840" s="224"/>
      <c r="DQ840" s="224"/>
      <c r="DR840" s="224"/>
      <c r="DS840" s="224"/>
      <c r="DT840" s="224"/>
      <c r="DU840" s="224"/>
      <c r="DV840" s="224"/>
      <c r="DW840" s="224"/>
      <c r="DX840" s="224"/>
      <c r="DY840" s="224"/>
      <c r="DZ840" s="224"/>
      <c r="EA840" s="224"/>
      <c r="EB840" s="224"/>
      <c r="EC840" s="224"/>
      <c r="ED840" s="224"/>
      <c r="EE840" s="224"/>
      <c r="EF840" s="224"/>
      <c r="EG840" s="224"/>
      <c r="EH840" s="224"/>
      <c r="EI840" s="224"/>
      <c r="EJ840" s="224"/>
      <c r="EK840" s="224"/>
      <c r="EL840" s="224"/>
      <c r="EM840" s="224"/>
      <c r="EN840" s="224"/>
      <c r="EO840" s="224"/>
      <c r="EP840" s="224"/>
      <c r="EQ840" s="224"/>
      <c r="ER840" s="224"/>
      <c r="ES840" s="224"/>
      <c r="ET840" s="224"/>
      <c r="EU840" s="224"/>
      <c r="EV840" s="224"/>
      <c r="EW840" s="224"/>
      <c r="EX840" s="224"/>
      <c r="EY840" s="224"/>
      <c r="EZ840" s="224"/>
      <c r="FA840" s="224"/>
      <c r="FB840" s="224"/>
      <c r="FC840" s="224"/>
      <c r="FD840" s="224"/>
      <c r="FE840" s="224"/>
      <c r="FF840" s="224"/>
      <c r="FG840" s="224"/>
      <c r="FH840" s="224"/>
      <c r="FI840" s="224"/>
      <c r="FJ840" s="224"/>
      <c r="FK840" s="224"/>
      <c r="FL840" s="224"/>
      <c r="FM840" s="224"/>
      <c r="FN840" s="224"/>
      <c r="FO840" s="224"/>
      <c r="FP840" s="224"/>
      <c r="FQ840" s="224"/>
      <c r="FR840" s="224"/>
      <c r="FS840" s="224"/>
      <c r="FT840" s="224"/>
      <c r="FU840" s="224"/>
      <c r="FV840" s="224"/>
      <c r="FW840" s="224"/>
      <c r="FX840" s="224"/>
      <c r="FY840" s="224"/>
      <c r="FZ840" s="224"/>
      <c r="GA840" s="224"/>
      <c r="GB840" s="224"/>
      <c r="GC840" s="224"/>
      <c r="GD840" s="224"/>
      <c r="GE840" s="224"/>
      <c r="GF840" s="224"/>
      <c r="GG840" s="224"/>
      <c r="GH840" s="224"/>
      <c r="GI840" s="224"/>
      <c r="GJ840" s="224"/>
      <c r="GK840" s="224"/>
      <c r="GL840" s="224"/>
      <c r="GM840" s="224"/>
      <c r="GN840" s="224"/>
      <c r="GO840" s="224"/>
      <c r="GP840" s="224"/>
      <c r="GQ840" s="224"/>
      <c r="GR840" s="224"/>
      <c r="GS840" s="224"/>
      <c r="GT840" s="224"/>
      <c r="GU840" s="224"/>
      <c r="GV840" s="224"/>
      <c r="GW840" s="224"/>
      <c r="GX840" s="224"/>
      <c r="GY840" s="224"/>
      <c r="GZ840" s="224"/>
      <c r="HA840" s="224"/>
      <c r="HB840" s="224"/>
      <c r="HC840" s="224"/>
      <c r="HD840" s="224"/>
      <c r="HE840" s="224"/>
      <c r="HF840" s="224"/>
      <c r="HG840" s="224"/>
      <c r="HH840" s="224"/>
      <c r="HI840" s="224"/>
      <c r="HJ840" s="224"/>
      <c r="HK840" s="224"/>
      <c r="HL840" s="224"/>
      <c r="HM840" s="224"/>
      <c r="HN840" s="224"/>
      <c r="HO840" s="224"/>
      <c r="HP840" s="224"/>
      <c r="HQ840" s="224"/>
      <c r="HR840" s="224"/>
      <c r="HS840" s="224"/>
      <c r="HT840" s="224"/>
      <c r="HU840" s="224"/>
      <c r="HV840" s="224"/>
      <c r="HW840" s="224"/>
      <c r="HX840" s="224"/>
      <c r="HY840" s="224"/>
      <c r="HZ840" s="224"/>
      <c r="IA840" s="224"/>
      <c r="IB840" s="224"/>
      <c r="IC840" s="224"/>
      <c r="ID840" s="224"/>
      <c r="IE840" s="224"/>
      <c r="IF840" s="224"/>
      <c r="IG840" s="224"/>
      <c r="IH840" s="224"/>
      <c r="II840" s="224"/>
      <c r="IJ840" s="224"/>
      <c r="IK840" s="224"/>
      <c r="IL840" s="224"/>
      <c r="IM840" s="224"/>
      <c r="IN840" s="224"/>
      <c r="IO840" s="224"/>
      <c r="IP840" s="224"/>
      <c r="IQ840" s="224"/>
      <c r="IR840" s="224"/>
      <c r="IS840" s="224"/>
      <c r="IT840" s="224"/>
      <c r="IU840" s="224"/>
      <c r="IV840" s="224"/>
      <c r="IW840" s="224"/>
    </row>
    <row r="841" spans="1:257" s="258" customFormat="1" ht="39" hidden="1" customHeight="1" x14ac:dyDescent="0.25">
      <c r="A841" s="224"/>
      <c r="B841" s="224"/>
      <c r="C841" s="224"/>
      <c r="D841" s="209"/>
      <c r="E841" s="57"/>
      <c r="F841" s="57"/>
      <c r="G841" s="210"/>
      <c r="H841" s="210"/>
      <c r="I841" s="210"/>
      <c r="J841" s="224"/>
      <c r="K841" s="251"/>
      <c r="L841" s="251"/>
      <c r="M841" s="251"/>
      <c r="N841" s="251"/>
      <c r="O841" s="251"/>
      <c r="P841" s="251"/>
      <c r="Q841" s="251"/>
      <c r="R841" s="251"/>
      <c r="S841" s="251"/>
      <c r="T841" s="251"/>
      <c r="U841" s="251"/>
      <c r="V841" s="251"/>
      <c r="W841" s="251"/>
      <c r="X841" s="251"/>
      <c r="Y841" s="251"/>
      <c r="Z841" s="251"/>
      <c r="AA841" s="251"/>
      <c r="AB841" s="251"/>
      <c r="AC841" s="211"/>
      <c r="AD841" s="252"/>
      <c r="AE841" s="252"/>
      <c r="AF841" s="253"/>
      <c r="AG841" s="253"/>
      <c r="AH841" s="254"/>
      <c r="AI841" s="254"/>
      <c r="AJ841" s="255"/>
      <c r="AK841" s="255"/>
      <c r="AL841" s="126"/>
      <c r="AM841" s="224"/>
      <c r="AN841" s="224"/>
      <c r="AO841" s="224"/>
      <c r="AP841" s="224"/>
      <c r="AQ841" s="224"/>
      <c r="AR841" s="224"/>
      <c r="AS841" s="224"/>
      <c r="AT841" s="224"/>
      <c r="AU841" s="224"/>
      <c r="AV841" s="224"/>
      <c r="AW841" s="224"/>
      <c r="AX841" s="224"/>
      <c r="AY841" s="224"/>
      <c r="AZ841" s="224"/>
      <c r="BA841" s="224"/>
      <c r="BB841" s="224"/>
      <c r="BC841" s="224"/>
      <c r="BD841" s="224"/>
      <c r="BE841" s="224"/>
      <c r="BF841" s="224"/>
      <c r="BG841" s="224"/>
      <c r="BH841" s="224"/>
      <c r="BI841" s="224"/>
      <c r="BJ841" s="224"/>
      <c r="BK841" s="224"/>
      <c r="BL841" s="224"/>
      <c r="BM841" s="224"/>
      <c r="BN841" s="224"/>
      <c r="BO841" s="224"/>
      <c r="BP841" s="224"/>
      <c r="BQ841" s="224"/>
      <c r="BR841" s="224"/>
      <c r="BS841" s="224"/>
      <c r="BT841" s="224"/>
      <c r="BU841" s="224"/>
      <c r="BV841" s="224"/>
      <c r="BW841" s="224"/>
      <c r="BX841" s="224"/>
      <c r="BY841" s="224"/>
      <c r="BZ841" s="224"/>
      <c r="CA841" s="224"/>
      <c r="CB841" s="224"/>
      <c r="CC841" s="224"/>
      <c r="CD841" s="224"/>
      <c r="CE841" s="224"/>
      <c r="CF841" s="224"/>
      <c r="CG841" s="224"/>
      <c r="CH841" s="224"/>
      <c r="CI841" s="224"/>
      <c r="CJ841" s="224"/>
      <c r="CK841" s="224"/>
      <c r="CL841" s="224"/>
      <c r="CM841" s="224"/>
      <c r="CN841" s="224"/>
      <c r="CO841" s="224"/>
      <c r="CP841" s="224"/>
      <c r="CQ841" s="224"/>
      <c r="CR841" s="224"/>
      <c r="CS841" s="224"/>
      <c r="CT841" s="224"/>
      <c r="CU841" s="224"/>
      <c r="CV841" s="224"/>
      <c r="CW841" s="224"/>
      <c r="CX841" s="224"/>
      <c r="CY841" s="224"/>
      <c r="CZ841" s="224"/>
      <c r="DA841" s="224"/>
      <c r="DB841" s="224"/>
      <c r="DC841" s="224"/>
      <c r="DD841" s="224"/>
      <c r="DE841" s="224"/>
      <c r="DF841" s="224"/>
      <c r="DG841" s="224"/>
      <c r="DH841" s="224"/>
      <c r="DI841" s="224"/>
      <c r="DJ841" s="224"/>
      <c r="DK841" s="224"/>
      <c r="DL841" s="224"/>
      <c r="DM841" s="224"/>
      <c r="DN841" s="224"/>
      <c r="DO841" s="224"/>
      <c r="DP841" s="224"/>
      <c r="DQ841" s="224"/>
      <c r="DR841" s="224"/>
      <c r="DS841" s="224"/>
      <c r="DT841" s="224"/>
      <c r="DU841" s="224"/>
      <c r="DV841" s="224"/>
      <c r="DW841" s="224"/>
      <c r="DX841" s="224"/>
      <c r="DY841" s="224"/>
      <c r="DZ841" s="224"/>
      <c r="EA841" s="224"/>
      <c r="EB841" s="224"/>
      <c r="EC841" s="224"/>
      <c r="ED841" s="224"/>
      <c r="EE841" s="224"/>
      <c r="EF841" s="224"/>
      <c r="EG841" s="224"/>
      <c r="EH841" s="224"/>
      <c r="EI841" s="224"/>
      <c r="EJ841" s="224"/>
      <c r="EK841" s="224"/>
      <c r="EL841" s="224"/>
      <c r="EM841" s="224"/>
      <c r="EN841" s="224"/>
      <c r="EO841" s="224"/>
      <c r="EP841" s="224"/>
      <c r="EQ841" s="224"/>
      <c r="ER841" s="224"/>
      <c r="ES841" s="224"/>
      <c r="ET841" s="224"/>
      <c r="EU841" s="224"/>
      <c r="EV841" s="224"/>
      <c r="EW841" s="224"/>
      <c r="EX841" s="224"/>
      <c r="EY841" s="224"/>
      <c r="EZ841" s="224"/>
      <c r="FA841" s="224"/>
      <c r="FB841" s="224"/>
      <c r="FC841" s="224"/>
      <c r="FD841" s="224"/>
      <c r="FE841" s="224"/>
      <c r="FF841" s="224"/>
      <c r="FG841" s="224"/>
      <c r="FH841" s="224"/>
      <c r="FI841" s="224"/>
      <c r="FJ841" s="224"/>
      <c r="FK841" s="224"/>
      <c r="FL841" s="224"/>
      <c r="FM841" s="224"/>
      <c r="FN841" s="224"/>
      <c r="FO841" s="224"/>
      <c r="FP841" s="224"/>
      <c r="FQ841" s="224"/>
      <c r="FR841" s="224"/>
      <c r="FS841" s="224"/>
      <c r="FT841" s="224"/>
      <c r="FU841" s="224"/>
      <c r="FV841" s="224"/>
      <c r="FW841" s="224"/>
      <c r="FX841" s="224"/>
      <c r="FY841" s="224"/>
      <c r="FZ841" s="224"/>
      <c r="GA841" s="224"/>
      <c r="GB841" s="224"/>
      <c r="GC841" s="224"/>
      <c r="GD841" s="224"/>
      <c r="GE841" s="224"/>
      <c r="GF841" s="224"/>
      <c r="GG841" s="224"/>
      <c r="GH841" s="224"/>
      <c r="GI841" s="224"/>
      <c r="GJ841" s="224"/>
      <c r="GK841" s="224"/>
      <c r="GL841" s="224"/>
      <c r="GM841" s="224"/>
      <c r="GN841" s="224"/>
      <c r="GO841" s="224"/>
      <c r="GP841" s="224"/>
      <c r="GQ841" s="224"/>
      <c r="GR841" s="224"/>
      <c r="GS841" s="224"/>
      <c r="GT841" s="224"/>
      <c r="GU841" s="224"/>
      <c r="GV841" s="224"/>
      <c r="GW841" s="224"/>
      <c r="GX841" s="224"/>
      <c r="GY841" s="224"/>
      <c r="GZ841" s="224"/>
      <c r="HA841" s="224"/>
      <c r="HB841" s="224"/>
      <c r="HC841" s="224"/>
      <c r="HD841" s="224"/>
      <c r="HE841" s="224"/>
      <c r="HF841" s="224"/>
      <c r="HG841" s="224"/>
      <c r="HH841" s="224"/>
      <c r="HI841" s="224"/>
      <c r="HJ841" s="224"/>
      <c r="HK841" s="224"/>
      <c r="HL841" s="224"/>
      <c r="HM841" s="224"/>
      <c r="HN841" s="224"/>
      <c r="HO841" s="224"/>
      <c r="HP841" s="224"/>
      <c r="HQ841" s="224"/>
      <c r="HR841" s="224"/>
      <c r="HS841" s="224"/>
      <c r="HT841" s="224"/>
      <c r="HU841" s="224"/>
      <c r="HV841" s="224"/>
      <c r="HW841" s="224"/>
      <c r="HX841" s="224"/>
      <c r="HY841" s="224"/>
      <c r="HZ841" s="224"/>
      <c r="IA841" s="224"/>
      <c r="IB841" s="224"/>
      <c r="IC841" s="224"/>
      <c r="ID841" s="224"/>
      <c r="IE841" s="224"/>
      <c r="IF841" s="224"/>
      <c r="IG841" s="224"/>
      <c r="IH841" s="224"/>
      <c r="II841" s="224"/>
      <c r="IJ841" s="224"/>
      <c r="IK841" s="224"/>
      <c r="IL841" s="224"/>
      <c r="IM841" s="224"/>
      <c r="IN841" s="224"/>
      <c r="IO841" s="224"/>
      <c r="IP841" s="224"/>
      <c r="IQ841" s="224"/>
      <c r="IR841" s="224"/>
      <c r="IS841" s="224"/>
      <c r="IT841" s="224"/>
      <c r="IU841" s="224"/>
      <c r="IV841" s="224"/>
      <c r="IW841" s="224"/>
    </row>
    <row r="842" spans="1:257" s="258" customFormat="1" ht="39" hidden="1" customHeight="1" x14ac:dyDescent="0.25">
      <c r="A842" s="224"/>
      <c r="B842" s="224"/>
      <c r="C842" s="224"/>
      <c r="D842" s="209"/>
      <c r="E842" s="57"/>
      <c r="F842" s="57"/>
      <c r="G842" s="210"/>
      <c r="H842" s="210"/>
      <c r="I842" s="210"/>
      <c r="J842" s="224"/>
      <c r="K842" s="251"/>
      <c r="L842" s="251"/>
      <c r="M842" s="251"/>
      <c r="N842" s="251"/>
      <c r="O842" s="251"/>
      <c r="P842" s="251"/>
      <c r="Q842" s="251"/>
      <c r="R842" s="251"/>
      <c r="S842" s="251"/>
      <c r="T842" s="251"/>
      <c r="U842" s="251"/>
      <c r="V842" s="251"/>
      <c r="W842" s="251"/>
      <c r="X842" s="251"/>
      <c r="Y842" s="251"/>
      <c r="Z842" s="251"/>
      <c r="AA842" s="251"/>
      <c r="AB842" s="251"/>
      <c r="AC842" s="211"/>
      <c r="AD842" s="252"/>
      <c r="AE842" s="252"/>
      <c r="AF842" s="253"/>
      <c r="AG842" s="253"/>
      <c r="AH842" s="254"/>
      <c r="AI842" s="254"/>
      <c r="AJ842" s="255"/>
      <c r="AK842" s="255"/>
      <c r="AL842" s="126"/>
      <c r="AM842" s="224"/>
      <c r="AN842" s="224"/>
      <c r="AO842" s="224"/>
      <c r="AP842" s="224"/>
      <c r="AQ842" s="224"/>
      <c r="AR842" s="224"/>
      <c r="AS842" s="224"/>
      <c r="AT842" s="224"/>
      <c r="AU842" s="224"/>
      <c r="AV842" s="224"/>
      <c r="AW842" s="224"/>
      <c r="AX842" s="224"/>
      <c r="AY842" s="224"/>
      <c r="AZ842" s="224"/>
      <c r="BA842" s="224"/>
      <c r="BB842" s="224"/>
      <c r="BC842" s="224"/>
      <c r="BD842" s="224"/>
      <c r="BE842" s="224"/>
      <c r="BF842" s="224"/>
      <c r="BG842" s="224"/>
      <c r="BH842" s="224"/>
      <c r="BI842" s="224"/>
      <c r="BJ842" s="224"/>
      <c r="BK842" s="224"/>
      <c r="BL842" s="224"/>
      <c r="BM842" s="224"/>
      <c r="BN842" s="224"/>
      <c r="BO842" s="224"/>
      <c r="BP842" s="224"/>
      <c r="BQ842" s="224"/>
      <c r="BR842" s="224"/>
      <c r="BS842" s="224"/>
      <c r="BT842" s="224"/>
      <c r="BU842" s="224"/>
      <c r="BV842" s="224"/>
      <c r="BW842" s="224"/>
      <c r="BX842" s="224"/>
      <c r="BY842" s="224"/>
      <c r="BZ842" s="224"/>
      <c r="CA842" s="224"/>
      <c r="CB842" s="224"/>
      <c r="CC842" s="224"/>
      <c r="CD842" s="224"/>
      <c r="CE842" s="224"/>
      <c r="CF842" s="224"/>
      <c r="CG842" s="224"/>
      <c r="CH842" s="224"/>
      <c r="CI842" s="224"/>
      <c r="CJ842" s="224"/>
      <c r="CK842" s="224"/>
      <c r="CL842" s="224"/>
      <c r="CM842" s="224"/>
      <c r="CN842" s="224"/>
      <c r="CO842" s="224"/>
      <c r="CP842" s="224"/>
      <c r="CQ842" s="224"/>
      <c r="CR842" s="224"/>
      <c r="CS842" s="224"/>
      <c r="CT842" s="224"/>
      <c r="CU842" s="224"/>
      <c r="CV842" s="224"/>
      <c r="CW842" s="224"/>
      <c r="CX842" s="224"/>
      <c r="CY842" s="224"/>
      <c r="CZ842" s="224"/>
      <c r="DA842" s="224"/>
      <c r="DB842" s="224"/>
      <c r="DC842" s="224"/>
      <c r="DD842" s="224"/>
      <c r="DE842" s="224"/>
      <c r="DF842" s="224"/>
      <c r="DG842" s="224"/>
      <c r="DH842" s="224"/>
      <c r="DI842" s="224"/>
      <c r="DJ842" s="224"/>
      <c r="DK842" s="224"/>
      <c r="DL842" s="224"/>
      <c r="DM842" s="224"/>
      <c r="DN842" s="224"/>
      <c r="DO842" s="224"/>
      <c r="DP842" s="224"/>
      <c r="DQ842" s="224"/>
      <c r="DR842" s="224"/>
      <c r="DS842" s="224"/>
      <c r="DT842" s="224"/>
      <c r="DU842" s="224"/>
      <c r="DV842" s="224"/>
      <c r="DW842" s="224"/>
      <c r="DX842" s="224"/>
      <c r="DY842" s="224"/>
      <c r="DZ842" s="224"/>
      <c r="EA842" s="224"/>
      <c r="EB842" s="224"/>
      <c r="EC842" s="224"/>
      <c r="ED842" s="224"/>
      <c r="EE842" s="224"/>
      <c r="EF842" s="224"/>
      <c r="EG842" s="224"/>
      <c r="EH842" s="224"/>
      <c r="EI842" s="224"/>
      <c r="EJ842" s="224"/>
      <c r="EK842" s="224"/>
      <c r="EL842" s="224"/>
      <c r="EM842" s="224"/>
      <c r="EN842" s="224"/>
      <c r="EO842" s="224"/>
      <c r="EP842" s="224"/>
      <c r="EQ842" s="224"/>
      <c r="ER842" s="224"/>
      <c r="ES842" s="224"/>
      <c r="ET842" s="224"/>
      <c r="EU842" s="224"/>
      <c r="EV842" s="224"/>
      <c r="EW842" s="224"/>
      <c r="EX842" s="224"/>
      <c r="EY842" s="224"/>
      <c r="EZ842" s="224"/>
      <c r="FA842" s="224"/>
      <c r="FB842" s="224"/>
      <c r="FC842" s="224"/>
      <c r="FD842" s="224"/>
      <c r="FE842" s="224"/>
      <c r="FF842" s="224"/>
      <c r="FG842" s="224"/>
      <c r="FH842" s="224"/>
      <c r="FI842" s="224"/>
      <c r="FJ842" s="224"/>
      <c r="FK842" s="224"/>
      <c r="FL842" s="224"/>
      <c r="FM842" s="224"/>
      <c r="FN842" s="224"/>
      <c r="FO842" s="224"/>
      <c r="FP842" s="224"/>
      <c r="FQ842" s="224"/>
      <c r="FR842" s="224"/>
      <c r="FS842" s="224"/>
      <c r="FT842" s="224"/>
      <c r="FU842" s="224"/>
      <c r="FV842" s="224"/>
      <c r="FW842" s="224"/>
      <c r="FX842" s="224"/>
      <c r="FY842" s="224"/>
      <c r="FZ842" s="224"/>
      <c r="GA842" s="224"/>
      <c r="GB842" s="224"/>
      <c r="GC842" s="224"/>
      <c r="GD842" s="224"/>
      <c r="GE842" s="224"/>
      <c r="GF842" s="224"/>
      <c r="GG842" s="224"/>
      <c r="GH842" s="224"/>
      <c r="GI842" s="224"/>
      <c r="GJ842" s="224"/>
      <c r="GK842" s="224"/>
      <c r="GL842" s="224"/>
      <c r="GM842" s="224"/>
      <c r="GN842" s="224"/>
      <c r="GO842" s="224"/>
      <c r="GP842" s="224"/>
      <c r="GQ842" s="224"/>
      <c r="GR842" s="224"/>
      <c r="GS842" s="224"/>
      <c r="GT842" s="224"/>
      <c r="GU842" s="224"/>
      <c r="GV842" s="224"/>
      <c r="GW842" s="224"/>
      <c r="GX842" s="224"/>
      <c r="GY842" s="224"/>
      <c r="GZ842" s="224"/>
      <c r="HA842" s="224"/>
      <c r="HB842" s="224"/>
      <c r="HC842" s="224"/>
      <c r="HD842" s="224"/>
      <c r="HE842" s="224"/>
      <c r="HF842" s="224"/>
      <c r="HG842" s="224"/>
      <c r="HH842" s="224"/>
      <c r="HI842" s="224"/>
      <c r="HJ842" s="224"/>
      <c r="HK842" s="224"/>
      <c r="HL842" s="224"/>
      <c r="HM842" s="224"/>
      <c r="HN842" s="224"/>
      <c r="HO842" s="224"/>
      <c r="HP842" s="224"/>
      <c r="HQ842" s="224"/>
      <c r="HR842" s="224"/>
      <c r="HS842" s="224"/>
      <c r="HT842" s="224"/>
      <c r="HU842" s="224"/>
      <c r="HV842" s="224"/>
      <c r="HW842" s="224"/>
      <c r="HX842" s="224"/>
      <c r="HY842" s="224"/>
      <c r="HZ842" s="224"/>
      <c r="IA842" s="224"/>
      <c r="IB842" s="224"/>
      <c r="IC842" s="224"/>
      <c r="ID842" s="224"/>
      <c r="IE842" s="224"/>
      <c r="IF842" s="224"/>
      <c r="IG842" s="224"/>
      <c r="IH842" s="224"/>
      <c r="II842" s="224"/>
      <c r="IJ842" s="224"/>
      <c r="IK842" s="224"/>
      <c r="IL842" s="224"/>
      <c r="IM842" s="224"/>
      <c r="IN842" s="224"/>
      <c r="IO842" s="224"/>
      <c r="IP842" s="224"/>
      <c r="IQ842" s="224"/>
      <c r="IR842" s="224"/>
      <c r="IS842" s="224"/>
      <c r="IT842" s="224"/>
      <c r="IU842" s="224"/>
      <c r="IV842" s="224"/>
      <c r="IW842" s="224"/>
    </row>
    <row r="843" spans="1:257" s="258" customFormat="1" ht="39" hidden="1" customHeight="1" x14ac:dyDescent="0.25">
      <c r="A843" s="224"/>
      <c r="B843" s="224"/>
      <c r="C843" s="224"/>
      <c r="D843" s="209"/>
      <c r="E843" s="57"/>
      <c r="F843" s="57"/>
      <c r="G843" s="210"/>
      <c r="H843" s="210"/>
      <c r="I843" s="210"/>
      <c r="J843" s="224"/>
      <c r="K843" s="251"/>
      <c r="L843" s="251"/>
      <c r="M843" s="251"/>
      <c r="N843" s="251"/>
      <c r="O843" s="251"/>
      <c r="P843" s="251"/>
      <c r="Q843" s="251"/>
      <c r="R843" s="251"/>
      <c r="S843" s="251"/>
      <c r="T843" s="251"/>
      <c r="U843" s="251"/>
      <c r="V843" s="251"/>
      <c r="W843" s="251"/>
      <c r="X843" s="251"/>
      <c r="Y843" s="251"/>
      <c r="Z843" s="251"/>
      <c r="AA843" s="251"/>
      <c r="AB843" s="251"/>
      <c r="AC843" s="211"/>
      <c r="AD843" s="252"/>
      <c r="AE843" s="252"/>
      <c r="AF843" s="253"/>
      <c r="AG843" s="253"/>
      <c r="AH843" s="254"/>
      <c r="AI843" s="254"/>
      <c r="AJ843" s="255"/>
      <c r="AK843" s="255"/>
      <c r="AL843" s="126"/>
      <c r="AM843" s="224"/>
      <c r="AN843" s="224"/>
      <c r="AO843" s="224"/>
      <c r="AP843" s="224"/>
      <c r="AQ843" s="224"/>
      <c r="AR843" s="224"/>
      <c r="AS843" s="224"/>
      <c r="AT843" s="224"/>
      <c r="AU843" s="224"/>
      <c r="AV843" s="224"/>
      <c r="AW843" s="224"/>
      <c r="AX843" s="224"/>
      <c r="AY843" s="224"/>
      <c r="AZ843" s="224"/>
      <c r="BA843" s="224"/>
      <c r="BB843" s="224"/>
      <c r="BC843" s="224"/>
      <c r="BD843" s="224"/>
      <c r="BE843" s="224"/>
      <c r="BF843" s="224"/>
      <c r="BG843" s="224"/>
      <c r="BH843" s="224"/>
      <c r="BI843" s="224"/>
      <c r="BJ843" s="224"/>
      <c r="BK843" s="224"/>
      <c r="BL843" s="224"/>
      <c r="BM843" s="224"/>
      <c r="BN843" s="224"/>
      <c r="BO843" s="224"/>
      <c r="BP843" s="224"/>
      <c r="BQ843" s="224"/>
      <c r="BR843" s="224"/>
      <c r="BS843" s="224"/>
      <c r="BT843" s="224"/>
      <c r="BU843" s="224"/>
      <c r="BV843" s="224"/>
      <c r="BW843" s="224"/>
      <c r="BX843" s="224"/>
      <c r="BY843" s="224"/>
      <c r="BZ843" s="224"/>
      <c r="CA843" s="224"/>
      <c r="CB843" s="224"/>
      <c r="CC843" s="224"/>
      <c r="CD843" s="224"/>
      <c r="CE843" s="224"/>
      <c r="CF843" s="224"/>
      <c r="CG843" s="224"/>
      <c r="CH843" s="224"/>
      <c r="CI843" s="224"/>
      <c r="CJ843" s="224"/>
      <c r="CK843" s="224"/>
      <c r="CL843" s="224"/>
      <c r="CM843" s="224"/>
      <c r="CN843" s="224"/>
      <c r="CO843" s="224"/>
      <c r="CP843" s="224"/>
      <c r="CQ843" s="224"/>
      <c r="CR843" s="224"/>
      <c r="CS843" s="224"/>
      <c r="CT843" s="224"/>
      <c r="CU843" s="224"/>
      <c r="CV843" s="224"/>
      <c r="CW843" s="224"/>
      <c r="CX843" s="224"/>
      <c r="CY843" s="224"/>
      <c r="CZ843" s="224"/>
      <c r="DA843" s="224"/>
      <c r="DB843" s="224"/>
      <c r="DC843" s="224"/>
      <c r="DD843" s="224"/>
      <c r="DE843" s="224"/>
      <c r="DF843" s="224"/>
      <c r="DG843" s="224"/>
      <c r="DH843" s="224"/>
      <c r="DI843" s="224"/>
      <c r="DJ843" s="224"/>
      <c r="DK843" s="224"/>
      <c r="DL843" s="224"/>
      <c r="DM843" s="224"/>
      <c r="DN843" s="224"/>
      <c r="DO843" s="224"/>
      <c r="DP843" s="224"/>
      <c r="DQ843" s="224"/>
      <c r="DR843" s="224"/>
      <c r="DS843" s="224"/>
      <c r="DT843" s="224"/>
      <c r="DU843" s="224"/>
      <c r="DV843" s="224"/>
      <c r="DW843" s="224"/>
      <c r="DX843" s="224"/>
      <c r="DY843" s="224"/>
      <c r="DZ843" s="224"/>
      <c r="EA843" s="224"/>
      <c r="EB843" s="224"/>
      <c r="EC843" s="224"/>
      <c r="ED843" s="224"/>
      <c r="EE843" s="224"/>
      <c r="EF843" s="224"/>
      <c r="EG843" s="224"/>
      <c r="EH843" s="224"/>
      <c r="EI843" s="224"/>
      <c r="EJ843" s="224"/>
      <c r="EK843" s="224"/>
      <c r="EL843" s="224"/>
      <c r="EM843" s="224"/>
      <c r="EN843" s="224"/>
      <c r="EO843" s="224"/>
      <c r="EP843" s="224"/>
      <c r="EQ843" s="224"/>
      <c r="ER843" s="224"/>
      <c r="ES843" s="224"/>
      <c r="ET843" s="224"/>
      <c r="EU843" s="224"/>
      <c r="EV843" s="224"/>
      <c r="EW843" s="224"/>
      <c r="EX843" s="224"/>
      <c r="EY843" s="224"/>
      <c r="EZ843" s="224"/>
      <c r="FA843" s="224"/>
      <c r="FB843" s="224"/>
      <c r="FC843" s="224"/>
      <c r="FD843" s="224"/>
      <c r="FE843" s="224"/>
      <c r="FF843" s="224"/>
      <c r="FG843" s="224"/>
      <c r="FH843" s="224"/>
      <c r="FI843" s="224"/>
      <c r="FJ843" s="224"/>
      <c r="FK843" s="224"/>
      <c r="FL843" s="224"/>
      <c r="FM843" s="224"/>
      <c r="FN843" s="224"/>
      <c r="FO843" s="224"/>
      <c r="FP843" s="224"/>
      <c r="FQ843" s="224"/>
      <c r="FR843" s="224"/>
      <c r="FS843" s="224"/>
      <c r="FT843" s="224"/>
      <c r="FU843" s="224"/>
      <c r="FV843" s="224"/>
      <c r="FW843" s="224"/>
      <c r="FX843" s="224"/>
      <c r="FY843" s="224"/>
      <c r="FZ843" s="224"/>
      <c r="GA843" s="224"/>
      <c r="GB843" s="224"/>
      <c r="GC843" s="224"/>
      <c r="GD843" s="224"/>
      <c r="GE843" s="224"/>
      <c r="GF843" s="224"/>
      <c r="GG843" s="224"/>
      <c r="GH843" s="224"/>
      <c r="GI843" s="224"/>
      <c r="GJ843" s="224"/>
      <c r="GK843" s="224"/>
      <c r="GL843" s="224"/>
      <c r="GM843" s="224"/>
      <c r="GN843" s="224"/>
      <c r="GO843" s="224"/>
      <c r="GP843" s="224"/>
      <c r="GQ843" s="224"/>
      <c r="GR843" s="224"/>
      <c r="GS843" s="224"/>
      <c r="GT843" s="224"/>
      <c r="GU843" s="224"/>
      <c r="GV843" s="224"/>
      <c r="GW843" s="224"/>
      <c r="GX843" s="224"/>
      <c r="GY843" s="224"/>
      <c r="GZ843" s="224"/>
      <c r="HA843" s="224"/>
      <c r="HB843" s="224"/>
      <c r="HC843" s="224"/>
      <c r="HD843" s="224"/>
      <c r="HE843" s="224"/>
      <c r="HF843" s="224"/>
      <c r="HG843" s="224"/>
      <c r="HH843" s="224"/>
      <c r="HI843" s="224"/>
      <c r="HJ843" s="224"/>
      <c r="HK843" s="224"/>
      <c r="HL843" s="224"/>
      <c r="HM843" s="224"/>
      <c r="HN843" s="224"/>
      <c r="HO843" s="224"/>
      <c r="HP843" s="224"/>
      <c r="HQ843" s="224"/>
      <c r="HR843" s="224"/>
      <c r="HS843" s="224"/>
      <c r="HT843" s="224"/>
      <c r="HU843" s="224"/>
      <c r="HV843" s="224"/>
      <c r="HW843" s="224"/>
      <c r="HX843" s="224"/>
      <c r="HY843" s="224"/>
      <c r="HZ843" s="224"/>
      <c r="IA843" s="224"/>
      <c r="IB843" s="224"/>
      <c r="IC843" s="224"/>
      <c r="ID843" s="224"/>
      <c r="IE843" s="224"/>
      <c r="IF843" s="224"/>
      <c r="IG843" s="224"/>
      <c r="IH843" s="224"/>
      <c r="II843" s="224"/>
      <c r="IJ843" s="224"/>
      <c r="IK843" s="224"/>
      <c r="IL843" s="224"/>
      <c r="IM843" s="224"/>
      <c r="IN843" s="224"/>
      <c r="IO843" s="224"/>
      <c r="IP843" s="224"/>
      <c r="IQ843" s="224"/>
      <c r="IR843" s="224"/>
      <c r="IS843" s="224"/>
      <c r="IT843" s="224"/>
      <c r="IU843" s="224"/>
      <c r="IV843" s="224"/>
      <c r="IW843" s="224"/>
    </row>
    <row r="844" spans="1:257" s="258" customFormat="1" ht="39" hidden="1" customHeight="1" x14ac:dyDescent="0.25">
      <c r="A844" s="224"/>
      <c r="B844" s="224"/>
      <c r="C844" s="224"/>
      <c r="D844" s="209"/>
      <c r="E844" s="57"/>
      <c r="F844" s="57"/>
      <c r="G844" s="210"/>
      <c r="H844" s="210"/>
      <c r="I844" s="210"/>
      <c r="J844" s="224"/>
      <c r="K844" s="251"/>
      <c r="L844" s="251"/>
      <c r="M844" s="251"/>
      <c r="N844" s="251"/>
      <c r="O844" s="251"/>
      <c r="P844" s="251"/>
      <c r="Q844" s="251"/>
      <c r="R844" s="251"/>
      <c r="S844" s="251"/>
      <c r="T844" s="251"/>
      <c r="U844" s="251"/>
      <c r="V844" s="251"/>
      <c r="W844" s="251"/>
      <c r="X844" s="251"/>
      <c r="Y844" s="251"/>
      <c r="Z844" s="251"/>
      <c r="AA844" s="251"/>
      <c r="AB844" s="251"/>
      <c r="AC844" s="211"/>
      <c r="AD844" s="252"/>
      <c r="AE844" s="252"/>
      <c r="AF844" s="253"/>
      <c r="AG844" s="253"/>
      <c r="AH844" s="254"/>
      <c r="AI844" s="254"/>
      <c r="AJ844" s="255"/>
      <c r="AK844" s="255"/>
      <c r="AL844" s="126"/>
      <c r="AM844" s="224"/>
      <c r="AN844" s="224"/>
      <c r="AO844" s="224"/>
      <c r="AP844" s="224"/>
      <c r="AQ844" s="224"/>
      <c r="AR844" s="224"/>
      <c r="AS844" s="224"/>
      <c r="AT844" s="224"/>
      <c r="AU844" s="224"/>
      <c r="AV844" s="224"/>
      <c r="AW844" s="224"/>
      <c r="AX844" s="224"/>
      <c r="AY844" s="224"/>
      <c r="AZ844" s="224"/>
      <c r="BA844" s="224"/>
      <c r="BB844" s="224"/>
      <c r="BC844" s="224"/>
      <c r="BD844" s="224"/>
      <c r="BE844" s="224"/>
      <c r="BF844" s="224"/>
      <c r="BG844" s="224"/>
      <c r="BH844" s="224"/>
      <c r="BI844" s="224"/>
      <c r="BJ844" s="224"/>
      <c r="BK844" s="224"/>
      <c r="BL844" s="224"/>
      <c r="BM844" s="224"/>
      <c r="BN844" s="224"/>
      <c r="BO844" s="224"/>
      <c r="BP844" s="224"/>
      <c r="BQ844" s="224"/>
      <c r="BR844" s="224"/>
      <c r="BS844" s="224"/>
      <c r="BT844" s="224"/>
      <c r="BU844" s="224"/>
      <c r="BV844" s="224"/>
      <c r="BW844" s="224"/>
      <c r="BX844" s="224"/>
      <c r="BY844" s="224"/>
      <c r="BZ844" s="224"/>
      <c r="CA844" s="224"/>
      <c r="CB844" s="224"/>
      <c r="CC844" s="224"/>
      <c r="CD844" s="224"/>
      <c r="CE844" s="224"/>
      <c r="CF844" s="224"/>
      <c r="CG844" s="224"/>
      <c r="CH844" s="224"/>
      <c r="CI844" s="224"/>
      <c r="CJ844" s="224"/>
      <c r="CK844" s="224"/>
      <c r="CL844" s="224"/>
      <c r="CM844" s="224"/>
      <c r="CN844" s="224"/>
      <c r="CO844" s="224"/>
      <c r="CP844" s="224"/>
      <c r="CQ844" s="224"/>
      <c r="CR844" s="224"/>
      <c r="CS844" s="224"/>
      <c r="CT844" s="224"/>
      <c r="CU844" s="224"/>
      <c r="CV844" s="224"/>
      <c r="CW844" s="224"/>
      <c r="CX844" s="224"/>
      <c r="CY844" s="224"/>
      <c r="CZ844" s="224"/>
      <c r="DA844" s="224"/>
      <c r="DB844" s="224"/>
      <c r="DC844" s="224"/>
      <c r="DD844" s="224"/>
      <c r="DE844" s="224"/>
      <c r="DF844" s="224"/>
      <c r="DG844" s="224"/>
      <c r="DH844" s="224"/>
      <c r="DI844" s="224"/>
      <c r="DJ844" s="224"/>
      <c r="DK844" s="224"/>
      <c r="DL844" s="224"/>
      <c r="DM844" s="224"/>
      <c r="DN844" s="224"/>
      <c r="DO844" s="224"/>
      <c r="DP844" s="224"/>
      <c r="DQ844" s="224"/>
      <c r="DR844" s="224"/>
      <c r="DS844" s="224"/>
      <c r="DT844" s="224"/>
      <c r="DU844" s="224"/>
      <c r="DV844" s="224"/>
      <c r="DW844" s="224"/>
      <c r="DX844" s="224"/>
      <c r="DY844" s="224"/>
      <c r="DZ844" s="224"/>
      <c r="EA844" s="224"/>
      <c r="EB844" s="224"/>
      <c r="EC844" s="224"/>
      <c r="ED844" s="224"/>
      <c r="EE844" s="224"/>
      <c r="EF844" s="224"/>
      <c r="EG844" s="224"/>
      <c r="EH844" s="224"/>
      <c r="EI844" s="224"/>
      <c r="EJ844" s="224"/>
      <c r="EK844" s="224"/>
      <c r="EL844" s="224"/>
      <c r="EM844" s="224"/>
      <c r="EN844" s="224"/>
      <c r="EO844" s="224"/>
      <c r="EP844" s="224"/>
      <c r="EQ844" s="224"/>
      <c r="ER844" s="224"/>
      <c r="ES844" s="224"/>
      <c r="ET844" s="224"/>
      <c r="EU844" s="224"/>
      <c r="EV844" s="224"/>
      <c r="EW844" s="224"/>
      <c r="EX844" s="224"/>
      <c r="EY844" s="224"/>
      <c r="EZ844" s="224"/>
      <c r="FA844" s="224"/>
      <c r="FB844" s="224"/>
      <c r="FC844" s="224"/>
      <c r="FD844" s="224"/>
      <c r="FE844" s="224"/>
      <c r="FF844" s="224"/>
      <c r="FG844" s="224"/>
      <c r="FH844" s="224"/>
      <c r="FI844" s="224"/>
      <c r="FJ844" s="224"/>
      <c r="FK844" s="224"/>
      <c r="FL844" s="224"/>
      <c r="FM844" s="224"/>
      <c r="FN844" s="224"/>
      <c r="FO844" s="224"/>
      <c r="FP844" s="224"/>
      <c r="FQ844" s="224"/>
      <c r="FR844" s="224"/>
      <c r="FS844" s="224"/>
      <c r="FT844" s="224"/>
      <c r="FU844" s="224"/>
      <c r="FV844" s="224"/>
      <c r="FW844" s="224"/>
      <c r="FX844" s="224"/>
      <c r="FY844" s="224"/>
      <c r="FZ844" s="224"/>
      <c r="GA844" s="224"/>
      <c r="GB844" s="224"/>
      <c r="GC844" s="224"/>
      <c r="GD844" s="224"/>
      <c r="GE844" s="224"/>
      <c r="GF844" s="224"/>
      <c r="GG844" s="224"/>
      <c r="GH844" s="224"/>
      <c r="GI844" s="224"/>
      <c r="GJ844" s="224"/>
      <c r="GK844" s="224"/>
      <c r="GL844" s="224"/>
      <c r="GM844" s="224"/>
      <c r="GN844" s="224"/>
      <c r="GO844" s="224"/>
      <c r="GP844" s="224"/>
      <c r="GQ844" s="224"/>
      <c r="GR844" s="224"/>
      <c r="GS844" s="224"/>
      <c r="GT844" s="224"/>
      <c r="GU844" s="224"/>
      <c r="GV844" s="224"/>
      <c r="GW844" s="224"/>
      <c r="GX844" s="224"/>
      <c r="GY844" s="224"/>
      <c r="GZ844" s="224"/>
      <c r="HA844" s="224"/>
      <c r="HB844" s="224"/>
      <c r="HC844" s="224"/>
      <c r="HD844" s="224"/>
      <c r="HE844" s="224"/>
      <c r="HF844" s="224"/>
      <c r="HG844" s="224"/>
      <c r="HH844" s="224"/>
      <c r="HI844" s="224"/>
      <c r="HJ844" s="224"/>
      <c r="HK844" s="224"/>
      <c r="HL844" s="224"/>
      <c r="HM844" s="224"/>
      <c r="HN844" s="224"/>
      <c r="HO844" s="224"/>
      <c r="HP844" s="224"/>
      <c r="HQ844" s="224"/>
      <c r="HR844" s="224"/>
      <c r="HS844" s="224"/>
      <c r="HT844" s="224"/>
      <c r="HU844" s="224"/>
      <c r="HV844" s="224"/>
      <c r="HW844" s="224"/>
      <c r="HX844" s="224"/>
      <c r="HY844" s="224"/>
      <c r="HZ844" s="224"/>
      <c r="IA844" s="224"/>
      <c r="IB844" s="224"/>
      <c r="IC844" s="224"/>
      <c r="ID844" s="224"/>
      <c r="IE844" s="224"/>
      <c r="IF844" s="224"/>
      <c r="IG844" s="224"/>
      <c r="IH844" s="224"/>
      <c r="II844" s="224"/>
      <c r="IJ844" s="224"/>
      <c r="IK844" s="224"/>
      <c r="IL844" s="224"/>
      <c r="IM844" s="224"/>
      <c r="IN844" s="224"/>
      <c r="IO844" s="224"/>
      <c r="IP844" s="224"/>
      <c r="IQ844" s="224"/>
      <c r="IR844" s="224"/>
      <c r="IS844" s="224"/>
      <c r="IT844" s="224"/>
      <c r="IU844" s="224"/>
      <c r="IV844" s="224"/>
      <c r="IW844" s="224"/>
    </row>
    <row r="845" spans="1:257" s="258" customFormat="1" ht="39" hidden="1" customHeight="1" x14ac:dyDescent="0.25">
      <c r="A845" s="224"/>
      <c r="B845" s="224"/>
      <c r="C845" s="224"/>
      <c r="D845" s="209"/>
      <c r="E845" s="57"/>
      <c r="F845" s="57"/>
      <c r="G845" s="210"/>
      <c r="H845" s="210"/>
      <c r="I845" s="210"/>
      <c r="J845" s="224"/>
      <c r="K845" s="251"/>
      <c r="L845" s="251"/>
      <c r="M845" s="251"/>
      <c r="N845" s="251"/>
      <c r="O845" s="251"/>
      <c r="P845" s="251"/>
      <c r="Q845" s="251"/>
      <c r="R845" s="251"/>
      <c r="S845" s="251"/>
      <c r="T845" s="251"/>
      <c r="U845" s="251"/>
      <c r="V845" s="251"/>
      <c r="W845" s="251"/>
      <c r="X845" s="251"/>
      <c r="Y845" s="251"/>
      <c r="Z845" s="251"/>
      <c r="AA845" s="251"/>
      <c r="AB845" s="251"/>
      <c r="AC845" s="211"/>
      <c r="AD845" s="252"/>
      <c r="AE845" s="252"/>
      <c r="AF845" s="253"/>
      <c r="AG845" s="253"/>
      <c r="AH845" s="254"/>
      <c r="AI845" s="254"/>
      <c r="AJ845" s="255"/>
      <c r="AK845" s="255"/>
      <c r="AL845" s="126"/>
      <c r="AM845" s="224"/>
      <c r="AN845" s="224"/>
      <c r="AO845" s="224"/>
      <c r="AP845" s="224"/>
      <c r="AQ845" s="224"/>
      <c r="AR845" s="224"/>
      <c r="AS845" s="224"/>
      <c r="AT845" s="224"/>
      <c r="AU845" s="224"/>
      <c r="AV845" s="224"/>
      <c r="AW845" s="224"/>
      <c r="AX845" s="224"/>
      <c r="AY845" s="224"/>
      <c r="AZ845" s="224"/>
      <c r="BA845" s="224"/>
      <c r="BB845" s="224"/>
      <c r="BC845" s="224"/>
      <c r="BD845" s="224"/>
      <c r="BE845" s="224"/>
      <c r="BF845" s="224"/>
      <c r="BG845" s="224"/>
      <c r="BH845" s="224"/>
      <c r="BI845" s="224"/>
      <c r="BJ845" s="224"/>
      <c r="BK845" s="224"/>
      <c r="BL845" s="224"/>
      <c r="BM845" s="224"/>
      <c r="BN845" s="224"/>
      <c r="BO845" s="224"/>
      <c r="BP845" s="224"/>
      <c r="BQ845" s="224"/>
      <c r="BR845" s="224"/>
      <c r="BS845" s="224"/>
      <c r="BT845" s="224"/>
      <c r="BU845" s="224"/>
      <c r="BV845" s="224"/>
      <c r="BW845" s="224"/>
      <c r="BX845" s="224"/>
      <c r="BY845" s="224"/>
      <c r="BZ845" s="224"/>
      <c r="CA845" s="224"/>
      <c r="CB845" s="224"/>
      <c r="CC845" s="224"/>
      <c r="CD845" s="224"/>
      <c r="CE845" s="224"/>
      <c r="CF845" s="224"/>
      <c r="CG845" s="224"/>
      <c r="CH845" s="224"/>
      <c r="CI845" s="224"/>
      <c r="CJ845" s="224"/>
      <c r="CK845" s="224"/>
      <c r="CL845" s="224"/>
      <c r="CM845" s="224"/>
      <c r="CN845" s="224"/>
      <c r="CO845" s="224"/>
      <c r="CP845" s="224"/>
      <c r="CQ845" s="224"/>
      <c r="CR845" s="224"/>
      <c r="CS845" s="224"/>
      <c r="CT845" s="224"/>
      <c r="CU845" s="224"/>
      <c r="CV845" s="224"/>
      <c r="CW845" s="224"/>
      <c r="CX845" s="224"/>
      <c r="CY845" s="224"/>
      <c r="CZ845" s="224"/>
      <c r="DA845" s="224"/>
      <c r="DB845" s="224"/>
      <c r="DC845" s="224"/>
      <c r="DD845" s="224"/>
      <c r="DE845" s="224"/>
      <c r="DF845" s="224"/>
      <c r="DG845" s="224"/>
      <c r="DH845" s="224"/>
      <c r="DI845" s="224"/>
      <c r="DJ845" s="224"/>
      <c r="DK845" s="224"/>
      <c r="DL845" s="224"/>
      <c r="DM845" s="224"/>
      <c r="DN845" s="224"/>
      <c r="DO845" s="224"/>
      <c r="DP845" s="224"/>
      <c r="DQ845" s="224"/>
      <c r="DR845" s="224"/>
      <c r="DS845" s="224"/>
      <c r="DT845" s="224"/>
      <c r="DU845" s="224"/>
      <c r="DV845" s="224"/>
      <c r="DW845" s="224"/>
      <c r="DX845" s="224"/>
      <c r="DY845" s="224"/>
      <c r="DZ845" s="224"/>
      <c r="EA845" s="224"/>
      <c r="EB845" s="224"/>
      <c r="EC845" s="224"/>
      <c r="ED845" s="224"/>
      <c r="EE845" s="224"/>
      <c r="EF845" s="224"/>
      <c r="EG845" s="224"/>
      <c r="EH845" s="224"/>
      <c r="EI845" s="224"/>
      <c r="EJ845" s="224"/>
      <c r="EK845" s="224"/>
      <c r="EL845" s="224"/>
      <c r="EM845" s="224"/>
      <c r="EN845" s="224"/>
      <c r="EO845" s="224"/>
      <c r="EP845" s="224"/>
      <c r="EQ845" s="224"/>
      <c r="ER845" s="224"/>
      <c r="ES845" s="224"/>
      <c r="ET845" s="224"/>
      <c r="EU845" s="224"/>
      <c r="EV845" s="224"/>
      <c r="EW845" s="224"/>
      <c r="EX845" s="224"/>
      <c r="EY845" s="224"/>
      <c r="EZ845" s="224"/>
      <c r="FA845" s="224"/>
      <c r="FB845" s="224"/>
      <c r="FC845" s="224"/>
      <c r="FD845" s="224"/>
      <c r="FE845" s="224"/>
      <c r="FF845" s="224"/>
      <c r="FG845" s="224"/>
      <c r="FH845" s="224"/>
      <c r="FI845" s="224"/>
      <c r="FJ845" s="224"/>
      <c r="FK845" s="224"/>
      <c r="FL845" s="224"/>
      <c r="FM845" s="224"/>
      <c r="FN845" s="224"/>
      <c r="FO845" s="224"/>
      <c r="FP845" s="224"/>
      <c r="FQ845" s="224"/>
      <c r="FR845" s="224"/>
      <c r="FS845" s="224"/>
      <c r="FT845" s="224"/>
      <c r="FU845" s="224"/>
      <c r="FV845" s="224"/>
      <c r="FW845" s="224"/>
      <c r="FX845" s="224"/>
      <c r="FY845" s="224"/>
      <c r="FZ845" s="224"/>
      <c r="GA845" s="224"/>
      <c r="GB845" s="224"/>
      <c r="GC845" s="224"/>
      <c r="GD845" s="224"/>
      <c r="GE845" s="224"/>
      <c r="GF845" s="224"/>
      <c r="GG845" s="224"/>
      <c r="GH845" s="224"/>
      <c r="GI845" s="224"/>
      <c r="GJ845" s="224"/>
      <c r="GK845" s="224"/>
      <c r="GL845" s="224"/>
      <c r="GM845" s="224"/>
      <c r="GN845" s="224"/>
      <c r="GO845" s="224"/>
      <c r="GP845" s="224"/>
      <c r="GQ845" s="224"/>
      <c r="GR845" s="224"/>
      <c r="GS845" s="224"/>
      <c r="GT845" s="224"/>
      <c r="GU845" s="224"/>
      <c r="GV845" s="224"/>
      <c r="GW845" s="224"/>
      <c r="GX845" s="224"/>
      <c r="GY845" s="224"/>
      <c r="GZ845" s="224"/>
      <c r="HA845" s="224"/>
      <c r="HB845" s="224"/>
      <c r="HC845" s="224"/>
      <c r="HD845" s="224"/>
      <c r="HE845" s="224"/>
      <c r="HF845" s="224"/>
      <c r="HG845" s="224"/>
      <c r="HH845" s="224"/>
      <c r="HI845" s="224"/>
      <c r="HJ845" s="224"/>
      <c r="HK845" s="224"/>
      <c r="HL845" s="224"/>
      <c r="HM845" s="224"/>
      <c r="HN845" s="224"/>
      <c r="HO845" s="224"/>
      <c r="HP845" s="224"/>
      <c r="HQ845" s="224"/>
      <c r="HR845" s="224"/>
      <c r="HS845" s="224"/>
      <c r="HT845" s="224"/>
      <c r="HU845" s="224"/>
      <c r="HV845" s="224"/>
      <c r="HW845" s="224"/>
      <c r="HX845" s="224"/>
      <c r="HY845" s="224"/>
      <c r="HZ845" s="224"/>
      <c r="IA845" s="224"/>
      <c r="IB845" s="224"/>
      <c r="IC845" s="224"/>
      <c r="ID845" s="224"/>
      <c r="IE845" s="224"/>
      <c r="IF845" s="224"/>
      <c r="IG845" s="224"/>
      <c r="IH845" s="224"/>
      <c r="II845" s="224"/>
      <c r="IJ845" s="224"/>
      <c r="IK845" s="224"/>
      <c r="IL845" s="224"/>
      <c r="IM845" s="224"/>
      <c r="IN845" s="224"/>
      <c r="IO845" s="224"/>
      <c r="IP845" s="224"/>
      <c r="IQ845" s="224"/>
      <c r="IR845" s="224"/>
      <c r="IS845" s="224"/>
      <c r="IT845" s="224"/>
      <c r="IU845" s="224"/>
      <c r="IV845" s="224"/>
      <c r="IW845" s="224"/>
    </row>
    <row r="846" spans="1:257" s="258" customFormat="1" ht="39" hidden="1" customHeight="1" x14ac:dyDescent="0.25">
      <c r="A846" s="224"/>
      <c r="B846" s="224"/>
      <c r="C846" s="224"/>
      <c r="D846" s="209"/>
      <c r="E846" s="57"/>
      <c r="F846" s="57"/>
      <c r="G846" s="210"/>
      <c r="H846" s="210"/>
      <c r="I846" s="210"/>
      <c r="J846" s="224"/>
      <c r="K846" s="251"/>
      <c r="L846" s="251"/>
      <c r="M846" s="251"/>
      <c r="N846" s="251"/>
      <c r="O846" s="251"/>
      <c r="P846" s="251"/>
      <c r="Q846" s="251"/>
      <c r="R846" s="251"/>
      <c r="S846" s="251"/>
      <c r="T846" s="251"/>
      <c r="U846" s="251"/>
      <c r="V846" s="251"/>
      <c r="W846" s="251"/>
      <c r="X846" s="251"/>
      <c r="Y846" s="251"/>
      <c r="Z846" s="251"/>
      <c r="AA846" s="251"/>
      <c r="AB846" s="251"/>
      <c r="AC846" s="211"/>
      <c r="AD846" s="252"/>
      <c r="AE846" s="252"/>
      <c r="AF846" s="253"/>
      <c r="AG846" s="253"/>
      <c r="AH846" s="254"/>
      <c r="AI846" s="254"/>
      <c r="AJ846" s="255"/>
      <c r="AK846" s="255"/>
      <c r="AL846" s="126"/>
      <c r="AM846" s="224"/>
      <c r="AN846" s="224"/>
      <c r="AO846" s="224"/>
      <c r="AP846" s="224"/>
      <c r="AQ846" s="224"/>
      <c r="AR846" s="224"/>
      <c r="AS846" s="224"/>
      <c r="AT846" s="224"/>
      <c r="AU846" s="224"/>
      <c r="AV846" s="224"/>
      <c r="AW846" s="224"/>
      <c r="AX846" s="224"/>
      <c r="AY846" s="224"/>
      <c r="AZ846" s="224"/>
      <c r="BA846" s="224"/>
      <c r="BB846" s="224"/>
      <c r="BC846" s="224"/>
      <c r="BD846" s="224"/>
      <c r="BE846" s="224"/>
      <c r="BF846" s="224"/>
      <c r="BG846" s="224"/>
      <c r="BH846" s="224"/>
      <c r="BI846" s="224"/>
      <c r="BJ846" s="224"/>
      <c r="BK846" s="224"/>
      <c r="BL846" s="224"/>
      <c r="BM846" s="224"/>
      <c r="BN846" s="224"/>
      <c r="BO846" s="224"/>
      <c r="BP846" s="224"/>
      <c r="BQ846" s="224"/>
      <c r="BR846" s="224"/>
      <c r="BS846" s="224"/>
      <c r="BT846" s="224"/>
      <c r="BU846" s="224"/>
      <c r="BV846" s="224"/>
      <c r="BW846" s="224"/>
      <c r="BX846" s="224"/>
      <c r="BY846" s="224"/>
      <c r="BZ846" s="224"/>
      <c r="CA846" s="224"/>
      <c r="CB846" s="224"/>
      <c r="CC846" s="224"/>
      <c r="CD846" s="224"/>
      <c r="CE846" s="224"/>
      <c r="CF846" s="224"/>
      <c r="CG846" s="224"/>
      <c r="CH846" s="224"/>
      <c r="CI846" s="224"/>
      <c r="CJ846" s="224"/>
      <c r="CK846" s="224"/>
      <c r="CL846" s="224"/>
      <c r="CM846" s="224"/>
      <c r="CN846" s="224"/>
      <c r="CO846" s="224"/>
      <c r="CP846" s="224"/>
      <c r="CQ846" s="224"/>
      <c r="CR846" s="224"/>
      <c r="CS846" s="224"/>
      <c r="CT846" s="224"/>
      <c r="CU846" s="224"/>
      <c r="CV846" s="224"/>
      <c r="CW846" s="224"/>
      <c r="CX846" s="224"/>
      <c r="CY846" s="224"/>
      <c r="CZ846" s="224"/>
      <c r="DA846" s="224"/>
      <c r="DB846" s="224"/>
      <c r="DC846" s="224"/>
      <c r="DD846" s="224"/>
      <c r="DE846" s="224"/>
      <c r="DF846" s="224"/>
      <c r="DG846" s="224"/>
      <c r="DH846" s="224"/>
      <c r="DI846" s="224"/>
      <c r="DJ846" s="224"/>
      <c r="DK846" s="224"/>
      <c r="DL846" s="224"/>
      <c r="DM846" s="224"/>
      <c r="DN846" s="224"/>
      <c r="DO846" s="224"/>
      <c r="DP846" s="224"/>
      <c r="DQ846" s="224"/>
      <c r="DR846" s="224"/>
      <c r="DS846" s="224"/>
      <c r="DT846" s="224"/>
      <c r="DU846" s="224"/>
      <c r="DV846" s="224"/>
      <c r="DW846" s="224"/>
      <c r="DX846" s="224"/>
      <c r="DY846" s="224"/>
      <c r="DZ846" s="224"/>
      <c r="EA846" s="224"/>
      <c r="EB846" s="224"/>
      <c r="EC846" s="224"/>
      <c r="ED846" s="224"/>
      <c r="EE846" s="224"/>
      <c r="EF846" s="224"/>
      <c r="EG846" s="224"/>
      <c r="EH846" s="224"/>
      <c r="EI846" s="224"/>
      <c r="EJ846" s="224"/>
      <c r="EK846" s="224"/>
      <c r="EL846" s="224"/>
      <c r="EM846" s="224"/>
      <c r="EN846" s="224"/>
      <c r="EO846" s="224"/>
      <c r="EP846" s="224"/>
      <c r="EQ846" s="224"/>
      <c r="ER846" s="224"/>
      <c r="ES846" s="224"/>
      <c r="ET846" s="224"/>
      <c r="EU846" s="224"/>
      <c r="EV846" s="224"/>
      <c r="EW846" s="224"/>
      <c r="EX846" s="224"/>
      <c r="EY846" s="224"/>
      <c r="EZ846" s="224"/>
      <c r="FA846" s="224"/>
      <c r="FB846" s="224"/>
      <c r="FC846" s="224"/>
      <c r="FD846" s="224"/>
      <c r="FE846" s="224"/>
      <c r="FF846" s="224"/>
      <c r="FG846" s="224"/>
      <c r="FH846" s="224"/>
      <c r="FI846" s="224"/>
      <c r="FJ846" s="224"/>
      <c r="FK846" s="224"/>
      <c r="FL846" s="224"/>
      <c r="FM846" s="224"/>
      <c r="FN846" s="224"/>
      <c r="FO846" s="224"/>
      <c r="FP846" s="224"/>
      <c r="FQ846" s="224"/>
      <c r="FR846" s="224"/>
      <c r="FS846" s="224"/>
      <c r="FT846" s="224"/>
      <c r="FU846" s="224"/>
      <c r="FV846" s="224"/>
      <c r="FW846" s="224"/>
      <c r="FX846" s="224"/>
      <c r="FY846" s="224"/>
      <c r="FZ846" s="224"/>
      <c r="GA846" s="224"/>
      <c r="GB846" s="224"/>
      <c r="GC846" s="224"/>
      <c r="GD846" s="224"/>
      <c r="GE846" s="224"/>
      <c r="GF846" s="224"/>
      <c r="GG846" s="224"/>
      <c r="GH846" s="224"/>
      <c r="GI846" s="224"/>
      <c r="GJ846" s="224"/>
      <c r="GK846" s="224"/>
      <c r="GL846" s="224"/>
      <c r="GM846" s="224"/>
      <c r="GN846" s="224"/>
      <c r="GO846" s="224"/>
      <c r="GP846" s="224"/>
      <c r="GQ846" s="224"/>
      <c r="GR846" s="224"/>
      <c r="GS846" s="224"/>
      <c r="GT846" s="224"/>
      <c r="GU846" s="224"/>
      <c r="GV846" s="224"/>
      <c r="GW846" s="224"/>
      <c r="GX846" s="224"/>
      <c r="GY846" s="224"/>
      <c r="GZ846" s="224"/>
      <c r="HA846" s="224"/>
      <c r="HB846" s="224"/>
      <c r="HC846" s="224"/>
      <c r="HD846" s="224"/>
      <c r="HE846" s="224"/>
      <c r="HF846" s="224"/>
      <c r="HG846" s="224"/>
      <c r="HH846" s="224"/>
      <c r="HI846" s="224"/>
      <c r="HJ846" s="224"/>
      <c r="HK846" s="224"/>
      <c r="HL846" s="224"/>
      <c r="HM846" s="224"/>
      <c r="HN846" s="224"/>
      <c r="HO846" s="224"/>
      <c r="HP846" s="224"/>
      <c r="HQ846" s="224"/>
      <c r="HR846" s="224"/>
      <c r="HS846" s="224"/>
      <c r="HT846" s="224"/>
      <c r="HU846" s="224"/>
      <c r="HV846" s="224"/>
      <c r="HW846" s="224"/>
      <c r="HX846" s="224"/>
      <c r="HY846" s="224"/>
      <c r="HZ846" s="224"/>
      <c r="IA846" s="224"/>
      <c r="IB846" s="224"/>
      <c r="IC846" s="224"/>
      <c r="ID846" s="224"/>
      <c r="IE846" s="224"/>
      <c r="IF846" s="224"/>
      <c r="IG846" s="224"/>
      <c r="IH846" s="224"/>
      <c r="II846" s="224"/>
      <c r="IJ846" s="224"/>
      <c r="IK846" s="224"/>
      <c r="IL846" s="224"/>
      <c r="IM846" s="224"/>
      <c r="IN846" s="224"/>
      <c r="IO846" s="224"/>
      <c r="IP846" s="224"/>
      <c r="IQ846" s="224"/>
      <c r="IR846" s="224"/>
      <c r="IS846" s="224"/>
      <c r="IT846" s="224"/>
      <c r="IU846" s="224"/>
      <c r="IV846" s="224"/>
      <c r="IW846" s="224"/>
    </row>
    <row r="847" spans="1:257" s="258" customFormat="1" ht="39" hidden="1" customHeight="1" x14ac:dyDescent="0.25">
      <c r="A847" s="224"/>
      <c r="B847" s="224"/>
      <c r="C847" s="224"/>
      <c r="D847" s="209"/>
      <c r="E847" s="57"/>
      <c r="F847" s="57"/>
      <c r="G847" s="210"/>
      <c r="H847" s="210"/>
      <c r="I847" s="210"/>
      <c r="J847" s="224"/>
      <c r="K847" s="251"/>
      <c r="L847" s="251"/>
      <c r="M847" s="251"/>
      <c r="N847" s="251"/>
      <c r="O847" s="251"/>
      <c r="P847" s="251"/>
      <c r="Q847" s="251"/>
      <c r="R847" s="251"/>
      <c r="S847" s="251"/>
      <c r="T847" s="251"/>
      <c r="U847" s="251"/>
      <c r="V847" s="251"/>
      <c r="W847" s="251"/>
      <c r="X847" s="251"/>
      <c r="Y847" s="251"/>
      <c r="Z847" s="251"/>
      <c r="AA847" s="251"/>
      <c r="AB847" s="251"/>
      <c r="AC847" s="211"/>
      <c r="AD847" s="252"/>
      <c r="AE847" s="252"/>
      <c r="AF847" s="253"/>
      <c r="AG847" s="253"/>
      <c r="AH847" s="254"/>
      <c r="AI847" s="254"/>
      <c r="AJ847" s="255"/>
      <c r="AK847" s="255"/>
      <c r="AL847" s="126"/>
      <c r="AM847" s="224"/>
      <c r="AN847" s="224"/>
      <c r="AO847" s="224"/>
      <c r="AP847" s="224"/>
      <c r="AQ847" s="224"/>
      <c r="AR847" s="224"/>
      <c r="AS847" s="224"/>
      <c r="AT847" s="224"/>
      <c r="AU847" s="224"/>
      <c r="AV847" s="224"/>
      <c r="AW847" s="224"/>
      <c r="AX847" s="224"/>
      <c r="AY847" s="224"/>
      <c r="AZ847" s="224"/>
      <c r="BA847" s="224"/>
      <c r="BB847" s="224"/>
      <c r="BC847" s="224"/>
      <c r="BD847" s="224"/>
      <c r="BE847" s="224"/>
      <c r="BF847" s="224"/>
      <c r="BG847" s="224"/>
      <c r="BH847" s="224"/>
      <c r="BI847" s="224"/>
      <c r="BJ847" s="224"/>
      <c r="BK847" s="224"/>
      <c r="BL847" s="224"/>
      <c r="BM847" s="224"/>
      <c r="BN847" s="224"/>
      <c r="BO847" s="224"/>
      <c r="BP847" s="224"/>
      <c r="BQ847" s="224"/>
      <c r="BR847" s="224"/>
      <c r="BS847" s="224"/>
      <c r="BT847" s="224"/>
      <c r="BU847" s="224"/>
      <c r="BV847" s="224"/>
      <c r="BW847" s="224"/>
      <c r="BX847" s="224"/>
      <c r="BY847" s="224"/>
      <c r="BZ847" s="224"/>
      <c r="CA847" s="224"/>
      <c r="CB847" s="224"/>
      <c r="CC847" s="224"/>
      <c r="CD847" s="224"/>
      <c r="CE847" s="224"/>
      <c r="CF847" s="224"/>
      <c r="CG847" s="224"/>
      <c r="CH847" s="224"/>
      <c r="CI847" s="224"/>
      <c r="CJ847" s="224"/>
      <c r="CK847" s="224"/>
      <c r="CL847" s="224"/>
      <c r="CM847" s="224"/>
      <c r="CN847" s="224"/>
      <c r="CO847" s="224"/>
      <c r="CP847" s="224"/>
      <c r="CQ847" s="224"/>
      <c r="CR847" s="224"/>
      <c r="CS847" s="224"/>
      <c r="CT847" s="224"/>
      <c r="CU847" s="224"/>
      <c r="CV847" s="224"/>
      <c r="CW847" s="224"/>
      <c r="CX847" s="224"/>
      <c r="CY847" s="224"/>
      <c r="CZ847" s="224"/>
      <c r="DA847" s="224"/>
      <c r="DB847" s="224"/>
      <c r="DC847" s="224"/>
      <c r="DD847" s="224"/>
      <c r="DE847" s="224"/>
      <c r="DF847" s="224"/>
      <c r="DG847" s="224"/>
      <c r="DH847" s="224"/>
      <c r="DI847" s="224"/>
      <c r="DJ847" s="224"/>
      <c r="DK847" s="224"/>
      <c r="DL847" s="224"/>
      <c r="DM847" s="224"/>
      <c r="DN847" s="224"/>
      <c r="DO847" s="224"/>
      <c r="DP847" s="224"/>
      <c r="DQ847" s="224"/>
      <c r="DR847" s="224"/>
      <c r="DS847" s="224"/>
      <c r="DT847" s="224"/>
      <c r="DU847" s="224"/>
      <c r="DV847" s="224"/>
      <c r="DW847" s="224"/>
      <c r="DX847" s="224"/>
      <c r="DY847" s="224"/>
      <c r="DZ847" s="224"/>
      <c r="EA847" s="224"/>
      <c r="EB847" s="224"/>
      <c r="EC847" s="224"/>
      <c r="ED847" s="224"/>
      <c r="EE847" s="224"/>
      <c r="EF847" s="224"/>
      <c r="EG847" s="224"/>
      <c r="EH847" s="224"/>
      <c r="EI847" s="224"/>
      <c r="EJ847" s="224"/>
      <c r="EK847" s="224"/>
      <c r="EL847" s="224"/>
      <c r="EM847" s="224"/>
      <c r="EN847" s="224"/>
      <c r="EO847" s="224"/>
      <c r="EP847" s="224"/>
      <c r="EQ847" s="224"/>
      <c r="ER847" s="224"/>
      <c r="ES847" s="224"/>
      <c r="ET847" s="224"/>
      <c r="EU847" s="224"/>
      <c r="EV847" s="224"/>
      <c r="EW847" s="224"/>
      <c r="EX847" s="224"/>
      <c r="EY847" s="224"/>
      <c r="EZ847" s="224"/>
      <c r="FA847" s="224"/>
      <c r="FB847" s="224"/>
      <c r="FC847" s="224"/>
      <c r="FD847" s="224"/>
      <c r="FE847" s="224"/>
      <c r="FF847" s="224"/>
      <c r="FG847" s="224"/>
      <c r="FH847" s="224"/>
      <c r="FI847" s="224"/>
      <c r="FJ847" s="224"/>
      <c r="FK847" s="224"/>
      <c r="FL847" s="224"/>
      <c r="FM847" s="224"/>
      <c r="FN847" s="224"/>
      <c r="FO847" s="224"/>
      <c r="FP847" s="224"/>
      <c r="FQ847" s="224"/>
      <c r="FR847" s="224"/>
      <c r="FS847" s="224"/>
      <c r="FT847" s="224"/>
      <c r="FU847" s="224"/>
      <c r="FV847" s="224"/>
      <c r="FW847" s="224"/>
      <c r="FX847" s="224"/>
      <c r="FY847" s="224"/>
      <c r="FZ847" s="224"/>
      <c r="GA847" s="224"/>
      <c r="GB847" s="224"/>
      <c r="GC847" s="224"/>
      <c r="GD847" s="224"/>
      <c r="GE847" s="224"/>
      <c r="GF847" s="224"/>
      <c r="GG847" s="224"/>
      <c r="GH847" s="224"/>
      <c r="GI847" s="224"/>
      <c r="GJ847" s="224"/>
      <c r="GK847" s="224"/>
      <c r="GL847" s="224"/>
      <c r="GM847" s="224"/>
      <c r="GN847" s="224"/>
      <c r="GO847" s="224"/>
      <c r="GP847" s="224"/>
      <c r="GQ847" s="224"/>
      <c r="GR847" s="224"/>
      <c r="GS847" s="224"/>
      <c r="GT847" s="224"/>
      <c r="GU847" s="224"/>
      <c r="GV847" s="224"/>
      <c r="GW847" s="224"/>
      <c r="GX847" s="224"/>
      <c r="GY847" s="224"/>
      <c r="GZ847" s="224"/>
      <c r="HA847" s="224"/>
      <c r="HB847" s="224"/>
      <c r="HC847" s="224"/>
      <c r="HD847" s="224"/>
      <c r="HE847" s="224"/>
      <c r="HF847" s="224"/>
      <c r="HG847" s="224"/>
      <c r="HH847" s="224"/>
      <c r="HI847" s="224"/>
      <c r="HJ847" s="224"/>
      <c r="HK847" s="224"/>
      <c r="HL847" s="224"/>
      <c r="HM847" s="224"/>
      <c r="HN847" s="224"/>
      <c r="HO847" s="224"/>
      <c r="HP847" s="224"/>
      <c r="HQ847" s="224"/>
      <c r="HR847" s="224"/>
      <c r="HS847" s="224"/>
      <c r="HT847" s="224"/>
      <c r="HU847" s="224"/>
      <c r="HV847" s="224"/>
      <c r="HW847" s="224"/>
      <c r="HX847" s="224"/>
      <c r="HY847" s="224"/>
      <c r="HZ847" s="224"/>
      <c r="IA847" s="224"/>
      <c r="IB847" s="224"/>
      <c r="IC847" s="224"/>
      <c r="ID847" s="224"/>
      <c r="IE847" s="224"/>
      <c r="IF847" s="224"/>
      <c r="IG847" s="224"/>
      <c r="IH847" s="224"/>
      <c r="II847" s="224"/>
      <c r="IJ847" s="224"/>
      <c r="IK847" s="224"/>
      <c r="IL847" s="224"/>
      <c r="IM847" s="224"/>
      <c r="IN847" s="224"/>
      <c r="IO847" s="224"/>
      <c r="IP847" s="224"/>
      <c r="IQ847" s="224"/>
      <c r="IR847" s="224"/>
      <c r="IS847" s="224"/>
      <c r="IT847" s="224"/>
      <c r="IU847" s="224"/>
      <c r="IV847" s="224"/>
      <c r="IW847" s="224"/>
    </row>
    <row r="848" spans="1:257" s="258" customFormat="1" ht="39" hidden="1" customHeight="1" x14ac:dyDescent="0.25">
      <c r="A848" s="224"/>
      <c r="B848" s="224"/>
      <c r="C848" s="224"/>
      <c r="D848" s="209"/>
      <c r="E848" s="57"/>
      <c r="F848" s="57"/>
      <c r="G848" s="210"/>
      <c r="H848" s="210"/>
      <c r="I848" s="210"/>
      <c r="J848" s="224"/>
      <c r="K848" s="251"/>
      <c r="L848" s="251"/>
      <c r="M848" s="251"/>
      <c r="N848" s="251"/>
      <c r="O848" s="251"/>
      <c r="P848" s="251"/>
      <c r="Q848" s="251"/>
      <c r="R848" s="251"/>
      <c r="S848" s="251"/>
      <c r="T848" s="251"/>
      <c r="U848" s="251"/>
      <c r="V848" s="251"/>
      <c r="W848" s="251"/>
      <c r="X848" s="251"/>
      <c r="Y848" s="251"/>
      <c r="Z848" s="251"/>
      <c r="AA848" s="251"/>
      <c r="AB848" s="251"/>
      <c r="AC848" s="211"/>
      <c r="AD848" s="252"/>
      <c r="AE848" s="252"/>
      <c r="AF848" s="253"/>
      <c r="AG848" s="253"/>
      <c r="AH848" s="254"/>
      <c r="AI848" s="254"/>
      <c r="AJ848" s="255"/>
      <c r="AK848" s="255"/>
      <c r="AL848" s="126"/>
      <c r="AM848" s="224"/>
      <c r="AN848" s="224"/>
      <c r="AO848" s="224"/>
      <c r="AP848" s="224"/>
      <c r="AQ848" s="224"/>
      <c r="AR848" s="224"/>
      <c r="AS848" s="224"/>
      <c r="AT848" s="224"/>
      <c r="AU848" s="224"/>
      <c r="AV848" s="224"/>
      <c r="AW848" s="224"/>
      <c r="AX848" s="224"/>
      <c r="AY848" s="224"/>
      <c r="AZ848" s="224"/>
      <c r="BA848" s="224"/>
      <c r="BB848" s="224"/>
      <c r="BC848" s="224"/>
      <c r="BD848" s="224"/>
      <c r="BE848" s="224"/>
      <c r="BF848" s="224"/>
      <c r="BG848" s="224"/>
      <c r="BH848" s="224"/>
      <c r="BI848" s="224"/>
      <c r="BJ848" s="224"/>
      <c r="BK848" s="224"/>
      <c r="BL848" s="224"/>
      <c r="BM848" s="224"/>
      <c r="BN848" s="224"/>
      <c r="BO848" s="224"/>
      <c r="BP848" s="224"/>
      <c r="BQ848" s="224"/>
      <c r="BR848" s="224"/>
      <c r="BS848" s="224"/>
      <c r="BT848" s="224"/>
      <c r="BU848" s="224"/>
      <c r="BV848" s="224"/>
      <c r="BW848" s="224"/>
      <c r="BX848" s="224"/>
      <c r="BY848" s="224"/>
      <c r="BZ848" s="224"/>
      <c r="CA848" s="224"/>
      <c r="CB848" s="224"/>
      <c r="CC848" s="224"/>
      <c r="CD848" s="224"/>
      <c r="CE848" s="224"/>
      <c r="CF848" s="224"/>
      <c r="CG848" s="224"/>
      <c r="CH848" s="224"/>
      <c r="CI848" s="224"/>
      <c r="CJ848" s="224"/>
      <c r="CK848" s="224"/>
      <c r="CL848" s="224"/>
      <c r="CM848" s="224"/>
      <c r="CN848" s="224"/>
      <c r="CO848" s="224"/>
      <c r="CP848" s="224"/>
      <c r="CQ848" s="224"/>
      <c r="CR848" s="224"/>
      <c r="CS848" s="224"/>
      <c r="CT848" s="224"/>
      <c r="CU848" s="224"/>
      <c r="CV848" s="224"/>
      <c r="CW848" s="224"/>
      <c r="CX848" s="224"/>
      <c r="CY848" s="224"/>
      <c r="CZ848" s="224"/>
      <c r="DA848" s="224"/>
      <c r="DB848" s="224"/>
      <c r="DC848" s="224"/>
      <c r="DD848" s="224"/>
      <c r="DE848" s="224"/>
      <c r="DF848" s="224"/>
      <c r="DG848" s="224"/>
      <c r="DH848" s="224"/>
      <c r="DI848" s="224"/>
      <c r="DJ848" s="224"/>
      <c r="DK848" s="224"/>
      <c r="DL848" s="224"/>
      <c r="DM848" s="224"/>
      <c r="DN848" s="224"/>
      <c r="DO848" s="224"/>
      <c r="DP848" s="224"/>
      <c r="DQ848" s="224"/>
      <c r="DR848" s="224"/>
      <c r="DS848" s="224"/>
      <c r="DT848" s="224"/>
      <c r="DU848" s="224"/>
      <c r="DV848" s="224"/>
      <c r="DW848" s="224"/>
      <c r="DX848" s="224"/>
      <c r="DY848" s="224"/>
      <c r="DZ848" s="224"/>
      <c r="EA848" s="224"/>
      <c r="EB848" s="224"/>
      <c r="EC848" s="224"/>
      <c r="ED848" s="224"/>
      <c r="EE848" s="224"/>
      <c r="EF848" s="224"/>
      <c r="EG848" s="224"/>
      <c r="EH848" s="224"/>
      <c r="EI848" s="224"/>
      <c r="EJ848" s="224"/>
      <c r="EK848" s="224"/>
      <c r="EL848" s="224"/>
      <c r="EM848" s="224"/>
      <c r="EN848" s="224"/>
      <c r="EO848" s="224"/>
      <c r="EP848" s="224"/>
      <c r="EQ848" s="224"/>
      <c r="ER848" s="224"/>
      <c r="ES848" s="224"/>
      <c r="ET848" s="224"/>
      <c r="EU848" s="224"/>
      <c r="EV848" s="224"/>
      <c r="EW848" s="224"/>
      <c r="EX848" s="224"/>
      <c r="EY848" s="224"/>
      <c r="EZ848" s="224"/>
      <c r="FA848" s="224"/>
      <c r="FB848" s="224"/>
      <c r="FC848" s="224"/>
      <c r="FD848" s="224"/>
      <c r="FE848" s="224"/>
      <c r="FF848" s="224"/>
      <c r="FG848" s="224"/>
      <c r="FH848" s="224"/>
      <c r="FI848" s="224"/>
      <c r="FJ848" s="224"/>
      <c r="FK848" s="224"/>
      <c r="FL848" s="224"/>
      <c r="FM848" s="224"/>
      <c r="FN848" s="224"/>
      <c r="FO848" s="224"/>
      <c r="FP848" s="224"/>
      <c r="FQ848" s="224"/>
      <c r="FR848" s="224"/>
      <c r="FS848" s="224"/>
      <c r="FT848" s="224"/>
      <c r="FU848" s="224"/>
      <c r="FV848" s="224"/>
      <c r="FW848" s="224"/>
      <c r="FX848" s="224"/>
      <c r="FY848" s="224"/>
      <c r="FZ848" s="224"/>
      <c r="GA848" s="224"/>
      <c r="GB848" s="224"/>
      <c r="GC848" s="224"/>
      <c r="GD848" s="224"/>
      <c r="GE848" s="224"/>
      <c r="GF848" s="224"/>
      <c r="GG848" s="224"/>
      <c r="GH848" s="224"/>
      <c r="GI848" s="224"/>
      <c r="GJ848" s="224"/>
      <c r="GK848" s="224"/>
      <c r="GL848" s="224"/>
      <c r="GM848" s="224"/>
      <c r="GN848" s="224"/>
      <c r="GO848" s="224"/>
      <c r="GP848" s="224"/>
      <c r="GQ848" s="224"/>
      <c r="GR848" s="224"/>
      <c r="GS848" s="224"/>
      <c r="GT848" s="224"/>
      <c r="GU848" s="224"/>
      <c r="GV848" s="224"/>
      <c r="GW848" s="224"/>
      <c r="GX848" s="224"/>
      <c r="GY848" s="224"/>
      <c r="GZ848" s="224"/>
      <c r="HA848" s="224"/>
      <c r="HB848" s="224"/>
      <c r="HC848" s="224"/>
      <c r="HD848" s="224"/>
      <c r="HE848" s="224"/>
      <c r="HF848" s="224"/>
      <c r="HG848" s="224"/>
      <c r="HH848" s="224"/>
      <c r="HI848" s="224"/>
      <c r="HJ848" s="224"/>
      <c r="HK848" s="224"/>
      <c r="HL848" s="224"/>
      <c r="HM848" s="224"/>
      <c r="HN848" s="224"/>
      <c r="HO848" s="224"/>
      <c r="HP848" s="224"/>
      <c r="HQ848" s="224"/>
      <c r="HR848" s="224"/>
      <c r="HS848" s="224"/>
      <c r="HT848" s="224"/>
      <c r="HU848" s="224"/>
      <c r="HV848" s="224"/>
      <c r="HW848" s="224"/>
      <c r="HX848" s="224"/>
      <c r="HY848" s="224"/>
      <c r="HZ848" s="224"/>
      <c r="IA848" s="224"/>
      <c r="IB848" s="224"/>
      <c r="IC848" s="224"/>
      <c r="ID848" s="224"/>
      <c r="IE848" s="224"/>
      <c r="IF848" s="224"/>
      <c r="IG848" s="224"/>
      <c r="IH848" s="224"/>
      <c r="II848" s="224"/>
      <c r="IJ848" s="224"/>
      <c r="IK848" s="224"/>
      <c r="IL848" s="224"/>
      <c r="IM848" s="224"/>
      <c r="IN848" s="224"/>
      <c r="IO848" s="224"/>
      <c r="IP848" s="224"/>
      <c r="IQ848" s="224"/>
      <c r="IR848" s="224"/>
      <c r="IS848" s="224"/>
      <c r="IT848" s="224"/>
      <c r="IU848" s="224"/>
      <c r="IV848" s="224"/>
      <c r="IW848" s="224"/>
    </row>
    <row r="849" spans="1:257" s="258" customFormat="1" ht="39" hidden="1" customHeight="1" x14ac:dyDescent="0.25">
      <c r="A849" s="224"/>
      <c r="B849" s="224"/>
      <c r="C849" s="224"/>
      <c r="D849" s="209"/>
      <c r="E849" s="57"/>
      <c r="F849" s="57"/>
      <c r="G849" s="210"/>
      <c r="H849" s="210"/>
      <c r="I849" s="210"/>
      <c r="J849" s="224"/>
      <c r="K849" s="251"/>
      <c r="L849" s="251"/>
      <c r="M849" s="251"/>
      <c r="N849" s="251"/>
      <c r="O849" s="251"/>
      <c r="P849" s="251"/>
      <c r="Q849" s="251"/>
      <c r="R849" s="251"/>
      <c r="S849" s="251"/>
      <c r="T849" s="251"/>
      <c r="U849" s="251"/>
      <c r="V849" s="251"/>
      <c r="W849" s="251"/>
      <c r="X849" s="251"/>
      <c r="Y849" s="251"/>
      <c r="Z849" s="251"/>
      <c r="AA849" s="251"/>
      <c r="AB849" s="251"/>
      <c r="AC849" s="211"/>
      <c r="AD849" s="252"/>
      <c r="AE849" s="252"/>
      <c r="AF849" s="253"/>
      <c r="AG849" s="253"/>
      <c r="AH849" s="254"/>
      <c r="AI849" s="254"/>
      <c r="AJ849" s="255"/>
      <c r="AK849" s="255"/>
      <c r="AL849" s="126"/>
      <c r="AM849" s="224"/>
      <c r="AN849" s="224"/>
      <c r="AO849" s="224"/>
      <c r="AP849" s="224"/>
      <c r="AQ849" s="224"/>
      <c r="AR849" s="224"/>
      <c r="AS849" s="224"/>
      <c r="AT849" s="224"/>
      <c r="AU849" s="224"/>
      <c r="AV849" s="224"/>
      <c r="AW849" s="224"/>
      <c r="AX849" s="224"/>
      <c r="AY849" s="224"/>
      <c r="AZ849" s="224"/>
      <c r="BA849" s="224"/>
      <c r="BB849" s="224"/>
      <c r="BC849" s="224"/>
      <c r="BD849" s="224"/>
      <c r="BE849" s="224"/>
      <c r="BF849" s="224"/>
      <c r="BG849" s="224"/>
      <c r="BH849" s="224"/>
      <c r="BI849" s="224"/>
      <c r="BJ849" s="224"/>
      <c r="BK849" s="224"/>
      <c r="BL849" s="224"/>
      <c r="BM849" s="224"/>
      <c r="BN849" s="224"/>
      <c r="BO849" s="224"/>
      <c r="BP849" s="224"/>
      <c r="BQ849" s="224"/>
      <c r="BR849" s="224"/>
      <c r="BS849" s="224"/>
      <c r="BT849" s="224"/>
      <c r="BU849" s="224"/>
      <c r="BV849" s="224"/>
      <c r="BW849" s="224"/>
      <c r="BX849" s="224"/>
      <c r="BY849" s="224"/>
      <c r="BZ849" s="224"/>
      <c r="CA849" s="224"/>
      <c r="CB849" s="224"/>
      <c r="CC849" s="224"/>
      <c r="CD849" s="224"/>
      <c r="CE849" s="224"/>
      <c r="CF849" s="224"/>
      <c r="CG849" s="224"/>
      <c r="CH849" s="224"/>
      <c r="CI849" s="224"/>
      <c r="CJ849" s="224"/>
      <c r="CK849" s="224"/>
      <c r="CL849" s="224"/>
      <c r="CM849" s="224"/>
      <c r="CN849" s="224"/>
      <c r="CO849" s="224"/>
      <c r="CP849" s="224"/>
      <c r="CQ849" s="224"/>
      <c r="CR849" s="224"/>
      <c r="CS849" s="224"/>
      <c r="CT849" s="224"/>
      <c r="CU849" s="224"/>
      <c r="CV849" s="224"/>
      <c r="CW849" s="224"/>
      <c r="CX849" s="224"/>
      <c r="CY849" s="224"/>
      <c r="CZ849" s="224"/>
      <c r="DA849" s="224"/>
      <c r="DB849" s="224"/>
      <c r="DC849" s="224"/>
      <c r="DD849" s="224"/>
      <c r="DE849" s="224"/>
      <c r="DF849" s="224"/>
      <c r="DG849" s="224"/>
      <c r="DH849" s="224"/>
      <c r="DI849" s="224"/>
      <c r="DJ849" s="224"/>
      <c r="DK849" s="224"/>
      <c r="DL849" s="224"/>
      <c r="DM849" s="224"/>
      <c r="DN849" s="224"/>
      <c r="DO849" s="224"/>
      <c r="DP849" s="224"/>
      <c r="DQ849" s="224"/>
      <c r="DR849" s="224"/>
      <c r="DS849" s="224"/>
      <c r="DT849" s="224"/>
      <c r="DU849" s="224"/>
      <c r="DV849" s="224"/>
      <c r="DW849" s="224"/>
      <c r="DX849" s="224"/>
      <c r="DY849" s="224"/>
      <c r="DZ849" s="224"/>
      <c r="EA849" s="224"/>
      <c r="EB849" s="224"/>
      <c r="EC849" s="224"/>
      <c r="ED849" s="224"/>
      <c r="EE849" s="224"/>
      <c r="EF849" s="224"/>
      <c r="EG849" s="224"/>
      <c r="EH849" s="224"/>
      <c r="EI849" s="224"/>
      <c r="EJ849" s="224"/>
      <c r="EK849" s="224"/>
      <c r="EL849" s="224"/>
      <c r="EM849" s="224"/>
      <c r="EN849" s="224"/>
      <c r="EO849" s="224"/>
      <c r="EP849" s="224"/>
      <c r="EQ849" s="224"/>
      <c r="ER849" s="224"/>
      <c r="ES849" s="224"/>
      <c r="ET849" s="224"/>
      <c r="EU849" s="224"/>
      <c r="EV849" s="224"/>
      <c r="EW849" s="224"/>
      <c r="EX849" s="224"/>
      <c r="EY849" s="224"/>
      <c r="EZ849" s="224"/>
      <c r="FA849" s="224"/>
      <c r="FB849" s="224"/>
      <c r="FC849" s="224"/>
      <c r="FD849" s="224"/>
      <c r="FE849" s="224"/>
      <c r="FF849" s="224"/>
      <c r="FG849" s="224"/>
      <c r="FH849" s="224"/>
      <c r="FI849" s="224"/>
      <c r="FJ849" s="224"/>
      <c r="FK849" s="224"/>
      <c r="FL849" s="224"/>
      <c r="FM849" s="224"/>
      <c r="FN849" s="224"/>
      <c r="FO849" s="224"/>
      <c r="FP849" s="224"/>
      <c r="FQ849" s="224"/>
      <c r="FR849" s="224"/>
      <c r="FS849" s="224"/>
      <c r="FT849" s="224"/>
      <c r="FU849" s="224"/>
      <c r="FV849" s="224"/>
      <c r="FW849" s="224"/>
      <c r="FX849" s="224"/>
      <c r="FY849" s="224"/>
      <c r="FZ849" s="224"/>
      <c r="GA849" s="224"/>
      <c r="GB849" s="224"/>
      <c r="GC849" s="224"/>
      <c r="GD849" s="224"/>
      <c r="GE849" s="224"/>
      <c r="GF849" s="224"/>
      <c r="GG849" s="224"/>
      <c r="GH849" s="224"/>
      <c r="GI849" s="224"/>
      <c r="GJ849" s="224"/>
      <c r="GK849" s="224"/>
      <c r="GL849" s="224"/>
      <c r="GM849" s="224"/>
      <c r="GN849" s="224"/>
      <c r="GO849" s="224"/>
      <c r="GP849" s="224"/>
      <c r="GQ849" s="224"/>
      <c r="GR849" s="224"/>
      <c r="GS849" s="224"/>
      <c r="GT849" s="224"/>
      <c r="GU849" s="224"/>
      <c r="GV849" s="224"/>
      <c r="GW849" s="224"/>
      <c r="GX849" s="224"/>
      <c r="GY849" s="224"/>
      <c r="GZ849" s="224"/>
      <c r="HA849" s="224"/>
      <c r="HB849" s="224"/>
      <c r="HC849" s="224"/>
      <c r="HD849" s="224"/>
      <c r="HE849" s="224"/>
      <c r="HF849" s="224"/>
      <c r="HG849" s="224"/>
      <c r="HH849" s="224"/>
      <c r="HI849" s="224"/>
      <c r="HJ849" s="224"/>
      <c r="HK849" s="224"/>
      <c r="HL849" s="224"/>
      <c r="HM849" s="224"/>
      <c r="HN849" s="224"/>
      <c r="HO849" s="224"/>
      <c r="HP849" s="224"/>
      <c r="HQ849" s="224"/>
      <c r="HR849" s="224"/>
      <c r="HS849" s="224"/>
      <c r="HT849" s="224"/>
      <c r="HU849" s="224"/>
      <c r="HV849" s="224"/>
      <c r="HW849" s="224"/>
      <c r="HX849" s="224"/>
      <c r="HY849" s="224"/>
      <c r="HZ849" s="224"/>
      <c r="IA849" s="224"/>
      <c r="IB849" s="224"/>
      <c r="IC849" s="224"/>
      <c r="ID849" s="224"/>
      <c r="IE849" s="224"/>
      <c r="IF849" s="224"/>
      <c r="IG849" s="224"/>
      <c r="IH849" s="224"/>
      <c r="II849" s="224"/>
      <c r="IJ849" s="224"/>
      <c r="IK849" s="224"/>
      <c r="IL849" s="224"/>
      <c r="IM849" s="224"/>
      <c r="IN849" s="224"/>
      <c r="IO849" s="224"/>
      <c r="IP849" s="224"/>
      <c r="IQ849" s="224"/>
      <c r="IR849" s="224"/>
      <c r="IS849" s="224"/>
      <c r="IT849" s="224"/>
      <c r="IU849" s="224"/>
      <c r="IV849" s="224"/>
      <c r="IW849" s="224"/>
    </row>
    <row r="850" spans="1:257" s="258" customFormat="1" ht="39" hidden="1" customHeight="1" x14ac:dyDescent="0.25">
      <c r="A850" s="224"/>
      <c r="B850" s="224"/>
      <c r="C850" s="224"/>
      <c r="D850" s="209"/>
      <c r="E850" s="57"/>
      <c r="F850" s="57"/>
      <c r="G850" s="210"/>
      <c r="H850" s="210"/>
      <c r="I850" s="210"/>
      <c r="J850" s="224"/>
      <c r="K850" s="251"/>
      <c r="L850" s="251"/>
      <c r="M850" s="251"/>
      <c r="N850" s="251"/>
      <c r="O850" s="251"/>
      <c r="P850" s="251"/>
      <c r="Q850" s="251"/>
      <c r="R850" s="251"/>
      <c r="S850" s="251"/>
      <c r="T850" s="251"/>
      <c r="U850" s="251"/>
      <c r="V850" s="251"/>
      <c r="W850" s="251"/>
      <c r="X850" s="251"/>
      <c r="Y850" s="251"/>
      <c r="Z850" s="251"/>
      <c r="AA850" s="251"/>
      <c r="AB850" s="251"/>
      <c r="AC850" s="211"/>
      <c r="AD850" s="252"/>
      <c r="AE850" s="252"/>
      <c r="AF850" s="253"/>
      <c r="AG850" s="253"/>
      <c r="AH850" s="254"/>
      <c r="AI850" s="254"/>
      <c r="AJ850" s="255"/>
      <c r="AK850" s="255"/>
      <c r="AL850" s="126"/>
      <c r="AM850" s="224"/>
      <c r="AN850" s="224"/>
      <c r="AO850" s="224"/>
      <c r="AP850" s="224"/>
      <c r="AQ850" s="224"/>
      <c r="AR850" s="224"/>
      <c r="AS850" s="224"/>
      <c r="AT850" s="224"/>
      <c r="AU850" s="224"/>
      <c r="AV850" s="224"/>
      <c r="AW850" s="224"/>
      <c r="AX850" s="224"/>
      <c r="AY850" s="224"/>
      <c r="AZ850" s="224"/>
      <c r="BA850" s="224"/>
      <c r="BB850" s="224"/>
      <c r="BC850" s="224"/>
      <c r="BD850" s="224"/>
      <c r="BE850" s="224"/>
      <c r="BF850" s="224"/>
      <c r="BG850" s="224"/>
      <c r="BH850" s="224"/>
      <c r="BI850" s="224"/>
      <c r="BJ850" s="224"/>
      <c r="BK850" s="224"/>
      <c r="BL850" s="224"/>
      <c r="BM850" s="224"/>
      <c r="BN850" s="224"/>
      <c r="BO850" s="224"/>
      <c r="BP850" s="224"/>
      <c r="BQ850" s="224"/>
      <c r="BR850" s="224"/>
      <c r="BS850" s="224"/>
      <c r="BT850" s="224"/>
      <c r="BU850" s="224"/>
      <c r="BV850" s="224"/>
      <c r="BW850" s="224"/>
      <c r="BX850" s="224"/>
      <c r="BY850" s="224"/>
      <c r="BZ850" s="224"/>
      <c r="CA850" s="224"/>
      <c r="CB850" s="224"/>
      <c r="CC850" s="224"/>
      <c r="CD850" s="224"/>
      <c r="CE850" s="224"/>
      <c r="CF850" s="224"/>
      <c r="CG850" s="224"/>
      <c r="CH850" s="224"/>
      <c r="CI850" s="224"/>
      <c r="CJ850" s="224"/>
      <c r="CK850" s="224"/>
      <c r="CL850" s="224"/>
      <c r="CM850" s="224"/>
      <c r="CN850" s="224"/>
      <c r="CO850" s="224"/>
      <c r="CP850" s="224"/>
      <c r="CQ850" s="224"/>
      <c r="CR850" s="224"/>
      <c r="CS850" s="224"/>
      <c r="CT850" s="224"/>
      <c r="CU850" s="224"/>
      <c r="CV850" s="224"/>
      <c r="CW850" s="224"/>
      <c r="CX850" s="224"/>
      <c r="CY850" s="224"/>
      <c r="CZ850" s="224"/>
      <c r="DA850" s="224"/>
      <c r="DB850" s="224"/>
      <c r="DC850" s="224"/>
      <c r="DD850" s="224"/>
      <c r="DE850" s="224"/>
      <c r="DF850" s="224"/>
      <c r="DG850" s="224"/>
      <c r="DH850" s="224"/>
      <c r="DI850" s="224"/>
      <c r="DJ850" s="224"/>
      <c r="DK850" s="224"/>
      <c r="DL850" s="224"/>
      <c r="DM850" s="224"/>
      <c r="DN850" s="224"/>
      <c r="DO850" s="224"/>
      <c r="DP850" s="224"/>
      <c r="DQ850" s="224"/>
      <c r="DR850" s="224"/>
      <c r="DS850" s="224"/>
      <c r="DT850" s="224"/>
      <c r="DU850" s="224"/>
      <c r="DV850" s="224"/>
      <c r="DW850" s="224"/>
      <c r="DX850" s="224"/>
      <c r="DY850" s="224"/>
      <c r="DZ850" s="224"/>
      <c r="EA850" s="224"/>
      <c r="EB850" s="224"/>
      <c r="EC850" s="224"/>
      <c r="ED850" s="224"/>
      <c r="EE850" s="224"/>
      <c r="EF850" s="224"/>
      <c r="EG850" s="224"/>
      <c r="EH850" s="224"/>
      <c r="EI850" s="224"/>
      <c r="EJ850" s="224"/>
      <c r="EK850" s="224"/>
      <c r="EL850" s="224"/>
      <c r="EM850" s="224"/>
      <c r="EN850" s="224"/>
      <c r="EO850" s="224"/>
      <c r="EP850" s="224"/>
      <c r="EQ850" s="224"/>
      <c r="ER850" s="224"/>
      <c r="ES850" s="224"/>
      <c r="ET850" s="224"/>
      <c r="EU850" s="224"/>
      <c r="EV850" s="224"/>
      <c r="EW850" s="224"/>
      <c r="EX850" s="224"/>
      <c r="EY850" s="224"/>
      <c r="EZ850" s="224"/>
      <c r="FA850" s="224"/>
      <c r="FB850" s="224"/>
      <c r="FC850" s="224"/>
      <c r="FD850" s="224"/>
      <c r="FE850" s="224"/>
      <c r="FF850" s="224"/>
      <c r="FG850" s="224"/>
      <c r="FH850" s="224"/>
      <c r="FI850" s="224"/>
      <c r="FJ850" s="224"/>
      <c r="FK850" s="224"/>
      <c r="FL850" s="224"/>
      <c r="FM850" s="224"/>
      <c r="FN850" s="224"/>
      <c r="FO850" s="224"/>
      <c r="FP850" s="224"/>
      <c r="FQ850" s="224"/>
      <c r="FR850" s="224"/>
      <c r="FS850" s="224"/>
      <c r="FT850" s="224"/>
      <c r="FU850" s="224"/>
      <c r="FV850" s="224"/>
      <c r="FW850" s="224"/>
      <c r="FX850" s="224"/>
      <c r="FY850" s="224"/>
      <c r="FZ850" s="224"/>
      <c r="GA850" s="224"/>
      <c r="GB850" s="224"/>
      <c r="GC850" s="224"/>
      <c r="GD850" s="224"/>
      <c r="GE850" s="224"/>
      <c r="GF850" s="224"/>
      <c r="GG850" s="224"/>
      <c r="GH850" s="224"/>
      <c r="GI850" s="224"/>
      <c r="GJ850" s="224"/>
      <c r="GK850" s="224"/>
      <c r="GL850" s="224"/>
      <c r="GM850" s="224"/>
      <c r="GN850" s="224"/>
      <c r="GO850" s="224"/>
      <c r="GP850" s="224"/>
      <c r="GQ850" s="224"/>
      <c r="GR850" s="224"/>
      <c r="GS850" s="224"/>
      <c r="GT850" s="224"/>
      <c r="GU850" s="224"/>
      <c r="GV850" s="224"/>
      <c r="GW850" s="224"/>
      <c r="GX850" s="224"/>
      <c r="GY850" s="224"/>
      <c r="GZ850" s="224"/>
      <c r="HA850" s="224"/>
      <c r="HB850" s="224"/>
      <c r="HC850" s="224"/>
      <c r="HD850" s="224"/>
      <c r="HE850" s="224"/>
      <c r="HF850" s="224"/>
      <c r="HG850" s="224"/>
      <c r="HH850" s="224"/>
      <c r="HI850" s="224"/>
      <c r="HJ850" s="224"/>
      <c r="HK850" s="224"/>
      <c r="HL850" s="224"/>
      <c r="HM850" s="224"/>
      <c r="HN850" s="224"/>
      <c r="HO850" s="224"/>
      <c r="HP850" s="224"/>
      <c r="HQ850" s="224"/>
      <c r="HR850" s="224"/>
      <c r="HS850" s="224"/>
      <c r="HT850" s="224"/>
      <c r="HU850" s="224"/>
      <c r="HV850" s="224"/>
      <c r="HW850" s="224"/>
      <c r="HX850" s="224"/>
      <c r="HY850" s="224"/>
      <c r="HZ850" s="224"/>
      <c r="IA850" s="224"/>
      <c r="IB850" s="224"/>
      <c r="IC850" s="224"/>
      <c r="ID850" s="224"/>
      <c r="IE850" s="224"/>
      <c r="IF850" s="224"/>
      <c r="IG850" s="224"/>
      <c r="IH850" s="224"/>
      <c r="II850" s="224"/>
      <c r="IJ850" s="224"/>
      <c r="IK850" s="224"/>
      <c r="IL850" s="224"/>
      <c r="IM850" s="224"/>
      <c r="IN850" s="224"/>
      <c r="IO850" s="224"/>
      <c r="IP850" s="224"/>
      <c r="IQ850" s="224"/>
      <c r="IR850" s="224"/>
      <c r="IS850" s="224"/>
      <c r="IT850" s="224"/>
      <c r="IU850" s="224"/>
      <c r="IV850" s="224"/>
      <c r="IW850" s="224"/>
    </row>
    <row r="851" spans="1:257" s="258" customFormat="1" ht="39" hidden="1" customHeight="1" x14ac:dyDescent="0.25">
      <c r="A851" s="224"/>
      <c r="B851" s="224"/>
      <c r="C851" s="224"/>
      <c r="D851" s="209"/>
      <c r="E851" s="57"/>
      <c r="F851" s="57"/>
      <c r="G851" s="210"/>
      <c r="H851" s="210"/>
      <c r="I851" s="210"/>
      <c r="J851" s="224"/>
      <c r="K851" s="251"/>
      <c r="L851" s="251"/>
      <c r="M851" s="251"/>
      <c r="N851" s="251"/>
      <c r="O851" s="251"/>
      <c r="P851" s="251"/>
      <c r="Q851" s="251"/>
      <c r="R851" s="251"/>
      <c r="S851" s="251"/>
      <c r="T851" s="251"/>
      <c r="U851" s="251"/>
      <c r="V851" s="251"/>
      <c r="W851" s="251"/>
      <c r="X851" s="251"/>
      <c r="Y851" s="251"/>
      <c r="Z851" s="251"/>
      <c r="AA851" s="251"/>
      <c r="AB851" s="251"/>
      <c r="AC851" s="211"/>
      <c r="AD851" s="252"/>
      <c r="AE851" s="252"/>
      <c r="AF851" s="253"/>
      <c r="AG851" s="253"/>
      <c r="AH851" s="254"/>
      <c r="AI851" s="254"/>
      <c r="AJ851" s="255"/>
      <c r="AK851" s="255"/>
      <c r="AL851" s="126"/>
      <c r="AM851" s="224"/>
      <c r="AN851" s="224"/>
      <c r="AO851" s="224"/>
      <c r="AP851" s="224"/>
      <c r="AQ851" s="224"/>
      <c r="AR851" s="224"/>
      <c r="AS851" s="224"/>
      <c r="AT851" s="224"/>
      <c r="AU851" s="224"/>
      <c r="AV851" s="224"/>
      <c r="AW851" s="224"/>
      <c r="AX851" s="224"/>
      <c r="AY851" s="224"/>
      <c r="AZ851" s="224"/>
      <c r="BA851" s="224"/>
      <c r="BB851" s="224"/>
      <c r="BC851" s="224"/>
      <c r="BD851" s="224"/>
      <c r="BE851" s="224"/>
      <c r="BF851" s="224"/>
      <c r="BG851" s="224"/>
      <c r="BH851" s="224"/>
      <c r="BI851" s="224"/>
      <c r="BJ851" s="224"/>
      <c r="BK851" s="224"/>
      <c r="BL851" s="224"/>
      <c r="BM851" s="224"/>
      <c r="BN851" s="224"/>
      <c r="BO851" s="224"/>
      <c r="BP851" s="224"/>
      <c r="BQ851" s="224"/>
      <c r="BR851" s="224"/>
      <c r="BS851" s="224"/>
      <c r="BT851" s="224"/>
      <c r="BU851" s="224"/>
      <c r="BV851" s="224"/>
      <c r="BW851" s="224"/>
      <c r="BX851" s="224"/>
      <c r="BY851" s="224"/>
      <c r="BZ851" s="224"/>
      <c r="CA851" s="224"/>
      <c r="CB851" s="224"/>
      <c r="CC851" s="224"/>
      <c r="CD851" s="224"/>
      <c r="CE851" s="224"/>
      <c r="CF851" s="224"/>
      <c r="CG851" s="224"/>
      <c r="CH851" s="224"/>
      <c r="CI851" s="224"/>
      <c r="CJ851" s="224"/>
      <c r="CK851" s="224"/>
      <c r="CL851" s="224"/>
      <c r="CM851" s="224"/>
      <c r="CN851" s="224"/>
      <c r="CO851" s="224"/>
      <c r="CP851" s="224"/>
      <c r="CQ851" s="224"/>
      <c r="CR851" s="224"/>
      <c r="CS851" s="224"/>
      <c r="CT851" s="224"/>
      <c r="CU851" s="224"/>
      <c r="CV851" s="224"/>
      <c r="CW851" s="224"/>
      <c r="CX851" s="224"/>
      <c r="CY851" s="224"/>
      <c r="CZ851" s="224"/>
      <c r="DA851" s="224"/>
      <c r="DB851" s="224"/>
      <c r="DC851" s="224"/>
      <c r="DD851" s="224"/>
      <c r="DE851" s="224"/>
      <c r="DF851" s="224"/>
      <c r="DG851" s="224"/>
      <c r="DH851" s="224"/>
      <c r="DI851" s="224"/>
      <c r="DJ851" s="224"/>
      <c r="DK851" s="224"/>
      <c r="DL851" s="224"/>
      <c r="DM851" s="224"/>
      <c r="DN851" s="224"/>
      <c r="DO851" s="224"/>
      <c r="DP851" s="224"/>
      <c r="DQ851" s="224"/>
      <c r="DR851" s="224"/>
      <c r="DS851" s="224"/>
      <c r="DT851" s="224"/>
      <c r="DU851" s="224"/>
      <c r="DV851" s="224"/>
      <c r="DW851" s="224"/>
      <c r="DX851" s="224"/>
      <c r="DY851" s="224"/>
      <c r="DZ851" s="224"/>
      <c r="EA851" s="224"/>
      <c r="EB851" s="224"/>
      <c r="EC851" s="224"/>
      <c r="ED851" s="224"/>
      <c r="EE851" s="224"/>
      <c r="EF851" s="224"/>
      <c r="EG851" s="224"/>
      <c r="EH851" s="224"/>
      <c r="EI851" s="224"/>
      <c r="EJ851" s="224"/>
      <c r="EK851" s="224"/>
      <c r="EL851" s="224"/>
      <c r="EM851" s="224"/>
      <c r="EN851" s="224"/>
      <c r="EO851" s="224"/>
      <c r="EP851" s="224"/>
      <c r="EQ851" s="224"/>
      <c r="ER851" s="224"/>
      <c r="ES851" s="224"/>
      <c r="ET851" s="224"/>
      <c r="EU851" s="224"/>
      <c r="EV851" s="224"/>
      <c r="EW851" s="224"/>
      <c r="EX851" s="224"/>
      <c r="EY851" s="224"/>
      <c r="EZ851" s="224"/>
      <c r="FA851" s="224"/>
      <c r="FB851" s="224"/>
      <c r="FC851" s="224"/>
      <c r="FD851" s="224"/>
      <c r="FE851" s="224"/>
      <c r="FF851" s="224"/>
      <c r="FG851" s="224"/>
      <c r="FH851" s="224"/>
      <c r="FI851" s="224"/>
      <c r="FJ851" s="224"/>
      <c r="FK851" s="224"/>
      <c r="FL851" s="224"/>
      <c r="FM851" s="224"/>
      <c r="FN851" s="224"/>
      <c r="FO851" s="224"/>
      <c r="FP851" s="224"/>
      <c r="FQ851" s="224"/>
      <c r="FR851" s="224"/>
      <c r="FS851" s="224"/>
      <c r="FT851" s="224"/>
      <c r="FU851" s="224"/>
      <c r="FV851" s="224"/>
      <c r="FW851" s="224"/>
      <c r="FX851" s="224"/>
      <c r="FY851" s="224"/>
      <c r="FZ851" s="224"/>
      <c r="GA851" s="224"/>
      <c r="GB851" s="224"/>
      <c r="GC851" s="224"/>
      <c r="GD851" s="224"/>
      <c r="GE851" s="224"/>
      <c r="GF851" s="224"/>
      <c r="GG851" s="224"/>
      <c r="GH851" s="224"/>
      <c r="GI851" s="224"/>
      <c r="GJ851" s="224"/>
      <c r="GK851" s="224"/>
      <c r="GL851" s="224"/>
      <c r="GM851" s="224"/>
      <c r="GN851" s="224"/>
      <c r="GO851" s="224"/>
      <c r="GP851" s="224"/>
      <c r="GQ851" s="224"/>
      <c r="GR851" s="224"/>
      <c r="GS851" s="224"/>
      <c r="GT851" s="224"/>
      <c r="GU851" s="224"/>
      <c r="GV851" s="224"/>
      <c r="GW851" s="224"/>
      <c r="GX851" s="224"/>
      <c r="GY851" s="224"/>
      <c r="GZ851" s="224"/>
      <c r="HA851" s="224"/>
      <c r="HB851" s="224"/>
      <c r="HC851" s="224"/>
      <c r="HD851" s="224"/>
      <c r="HE851" s="224"/>
      <c r="HF851" s="224"/>
      <c r="HG851" s="224"/>
      <c r="HH851" s="224"/>
      <c r="HI851" s="224"/>
      <c r="HJ851" s="224"/>
      <c r="HK851" s="224"/>
      <c r="HL851" s="224"/>
      <c r="HM851" s="224"/>
      <c r="HN851" s="224"/>
      <c r="HO851" s="224"/>
      <c r="HP851" s="224"/>
      <c r="HQ851" s="224"/>
      <c r="HR851" s="224"/>
      <c r="HS851" s="224"/>
      <c r="HT851" s="224"/>
      <c r="HU851" s="224"/>
      <c r="HV851" s="224"/>
      <c r="HW851" s="224"/>
      <c r="HX851" s="224"/>
      <c r="HY851" s="224"/>
      <c r="HZ851" s="224"/>
      <c r="IA851" s="224"/>
      <c r="IB851" s="224"/>
      <c r="IC851" s="224"/>
      <c r="ID851" s="224"/>
      <c r="IE851" s="224"/>
      <c r="IF851" s="224"/>
      <c r="IG851" s="224"/>
      <c r="IH851" s="224"/>
      <c r="II851" s="224"/>
      <c r="IJ851" s="224"/>
      <c r="IK851" s="224"/>
      <c r="IL851" s="224"/>
      <c r="IM851" s="224"/>
      <c r="IN851" s="224"/>
      <c r="IO851" s="224"/>
      <c r="IP851" s="224"/>
      <c r="IQ851" s="224"/>
      <c r="IR851" s="224"/>
      <c r="IS851" s="224"/>
      <c r="IT851" s="224"/>
      <c r="IU851" s="224"/>
      <c r="IV851" s="224"/>
      <c r="IW851" s="224"/>
    </row>
    <row r="852" spans="1:257" s="258" customFormat="1" ht="39" hidden="1" customHeight="1" x14ac:dyDescent="0.25">
      <c r="A852" s="224"/>
      <c r="B852" s="224"/>
      <c r="C852" s="224"/>
      <c r="D852" s="209"/>
      <c r="E852" s="57"/>
      <c r="F852" s="57"/>
      <c r="G852" s="210"/>
      <c r="H852" s="210"/>
      <c r="I852" s="210"/>
      <c r="J852" s="224"/>
      <c r="K852" s="251"/>
      <c r="L852" s="251"/>
      <c r="M852" s="251"/>
      <c r="N852" s="251"/>
      <c r="O852" s="251"/>
      <c r="P852" s="251"/>
      <c r="Q852" s="251"/>
      <c r="R852" s="251"/>
      <c r="S852" s="251"/>
      <c r="T852" s="251"/>
      <c r="U852" s="251"/>
      <c r="V852" s="251"/>
      <c r="W852" s="251"/>
      <c r="X852" s="251"/>
      <c r="Y852" s="251"/>
      <c r="Z852" s="251"/>
      <c r="AA852" s="251"/>
      <c r="AB852" s="251"/>
      <c r="AC852" s="211"/>
      <c r="AD852" s="252"/>
      <c r="AE852" s="252"/>
      <c r="AF852" s="253"/>
      <c r="AG852" s="253"/>
      <c r="AH852" s="254"/>
      <c r="AI852" s="254"/>
      <c r="AJ852" s="255"/>
      <c r="AK852" s="255"/>
      <c r="AL852" s="126"/>
      <c r="AM852" s="224"/>
      <c r="AN852" s="224"/>
      <c r="AO852" s="224"/>
      <c r="AP852" s="224"/>
      <c r="AQ852" s="224"/>
      <c r="AR852" s="224"/>
      <c r="AS852" s="224"/>
      <c r="AT852" s="224"/>
      <c r="AU852" s="224"/>
      <c r="AV852" s="224"/>
      <c r="AW852" s="224"/>
      <c r="AX852" s="224"/>
      <c r="AY852" s="224"/>
      <c r="AZ852" s="224"/>
      <c r="BA852" s="224"/>
      <c r="BB852" s="224"/>
      <c r="BC852" s="224"/>
      <c r="BD852" s="224"/>
      <c r="BE852" s="224"/>
      <c r="BF852" s="224"/>
      <c r="BG852" s="224"/>
      <c r="BH852" s="224"/>
      <c r="BI852" s="224"/>
      <c r="BJ852" s="224"/>
      <c r="BK852" s="224"/>
      <c r="BL852" s="224"/>
      <c r="BM852" s="224"/>
      <c r="BN852" s="224"/>
      <c r="BO852" s="224"/>
      <c r="BP852" s="224"/>
      <c r="BQ852" s="224"/>
      <c r="BR852" s="224"/>
      <c r="BS852" s="224"/>
      <c r="BT852" s="224"/>
      <c r="BU852" s="224"/>
      <c r="BV852" s="224"/>
      <c r="BW852" s="224"/>
      <c r="BX852" s="224"/>
      <c r="BY852" s="224"/>
      <c r="BZ852" s="224"/>
      <c r="CA852" s="224"/>
      <c r="CB852" s="224"/>
      <c r="CC852" s="224"/>
      <c r="CD852" s="224"/>
      <c r="CE852" s="224"/>
      <c r="CF852" s="224"/>
      <c r="CG852" s="224"/>
      <c r="CH852" s="224"/>
      <c r="CI852" s="224"/>
      <c r="CJ852" s="224"/>
      <c r="CK852" s="224"/>
      <c r="CL852" s="224"/>
      <c r="CM852" s="224"/>
      <c r="CN852" s="224"/>
      <c r="CO852" s="224"/>
      <c r="CP852" s="224"/>
      <c r="CQ852" s="224"/>
      <c r="CR852" s="224"/>
      <c r="CS852" s="224"/>
      <c r="CT852" s="224"/>
      <c r="CU852" s="224"/>
      <c r="CV852" s="224"/>
      <c r="CW852" s="224"/>
      <c r="CX852" s="224"/>
      <c r="CY852" s="224"/>
      <c r="CZ852" s="224"/>
      <c r="DA852" s="224"/>
      <c r="DB852" s="224"/>
      <c r="DC852" s="224"/>
      <c r="DD852" s="224"/>
      <c r="DE852" s="224"/>
      <c r="DF852" s="224"/>
      <c r="DG852" s="224"/>
      <c r="DH852" s="224"/>
      <c r="DI852" s="224"/>
      <c r="DJ852" s="224"/>
      <c r="DK852" s="224"/>
      <c r="DL852" s="224"/>
      <c r="DM852" s="224"/>
      <c r="DN852" s="224"/>
      <c r="DO852" s="224"/>
      <c r="DP852" s="224"/>
      <c r="DQ852" s="224"/>
      <c r="DR852" s="224"/>
      <c r="DS852" s="224"/>
      <c r="DT852" s="224"/>
      <c r="DU852" s="224"/>
      <c r="DV852" s="224"/>
      <c r="DW852" s="224"/>
      <c r="DX852" s="224"/>
      <c r="DY852" s="224"/>
      <c r="DZ852" s="224"/>
      <c r="EA852" s="224"/>
      <c r="EB852" s="224"/>
      <c r="EC852" s="224"/>
      <c r="ED852" s="224"/>
      <c r="EE852" s="224"/>
      <c r="EF852" s="224"/>
      <c r="EG852" s="224"/>
      <c r="EH852" s="224"/>
      <c r="EI852" s="224"/>
      <c r="EJ852" s="224"/>
      <c r="EK852" s="224"/>
      <c r="EL852" s="224"/>
      <c r="EM852" s="224"/>
      <c r="EN852" s="224"/>
      <c r="EO852" s="224"/>
      <c r="EP852" s="224"/>
      <c r="EQ852" s="224"/>
      <c r="ER852" s="224"/>
      <c r="ES852" s="224"/>
      <c r="ET852" s="224"/>
      <c r="EU852" s="224"/>
      <c r="EV852" s="224"/>
      <c r="EW852" s="224"/>
      <c r="EX852" s="224"/>
      <c r="EY852" s="224"/>
      <c r="EZ852" s="224"/>
      <c r="FA852" s="224"/>
      <c r="FB852" s="224"/>
      <c r="FC852" s="224"/>
      <c r="FD852" s="224"/>
      <c r="FE852" s="224"/>
      <c r="FF852" s="224"/>
      <c r="FG852" s="224"/>
      <c r="FH852" s="224"/>
      <c r="FI852" s="224"/>
      <c r="FJ852" s="224"/>
      <c r="FK852" s="224"/>
      <c r="FL852" s="224"/>
      <c r="FM852" s="224"/>
      <c r="FN852" s="224"/>
      <c r="FO852" s="224"/>
      <c r="FP852" s="224"/>
      <c r="FQ852" s="224"/>
      <c r="FR852" s="224"/>
      <c r="FS852" s="224"/>
      <c r="FT852" s="224"/>
      <c r="FU852" s="224"/>
      <c r="FV852" s="224"/>
      <c r="FW852" s="224"/>
      <c r="FX852" s="224"/>
      <c r="FY852" s="224"/>
      <c r="FZ852" s="224"/>
      <c r="GA852" s="224"/>
      <c r="GB852" s="224"/>
      <c r="GC852" s="224"/>
      <c r="GD852" s="224"/>
      <c r="GE852" s="224"/>
      <c r="GF852" s="224"/>
      <c r="GG852" s="224"/>
      <c r="GH852" s="224"/>
      <c r="GI852" s="224"/>
      <c r="GJ852" s="224"/>
      <c r="GK852" s="224"/>
      <c r="GL852" s="224"/>
      <c r="GM852" s="224"/>
      <c r="GN852" s="224"/>
      <c r="GO852" s="224"/>
      <c r="GP852" s="224"/>
      <c r="GQ852" s="224"/>
      <c r="GR852" s="224"/>
      <c r="GS852" s="224"/>
      <c r="GT852" s="224"/>
      <c r="GU852" s="224"/>
      <c r="GV852" s="224"/>
      <c r="GW852" s="224"/>
      <c r="GX852" s="224"/>
      <c r="GY852" s="224"/>
      <c r="GZ852" s="224"/>
      <c r="HA852" s="224"/>
      <c r="HB852" s="224"/>
      <c r="HC852" s="224"/>
      <c r="HD852" s="224"/>
      <c r="HE852" s="224"/>
      <c r="HF852" s="224"/>
      <c r="HG852" s="224"/>
      <c r="HH852" s="224"/>
      <c r="HI852" s="224"/>
      <c r="HJ852" s="224"/>
      <c r="HK852" s="224"/>
      <c r="HL852" s="224"/>
      <c r="HM852" s="224"/>
      <c r="HN852" s="224"/>
      <c r="HO852" s="224"/>
      <c r="HP852" s="224"/>
      <c r="HQ852" s="224"/>
      <c r="HR852" s="224"/>
      <c r="HS852" s="224"/>
      <c r="HT852" s="224"/>
      <c r="HU852" s="224"/>
      <c r="HV852" s="224"/>
      <c r="HW852" s="224"/>
      <c r="HX852" s="224"/>
      <c r="HY852" s="224"/>
      <c r="HZ852" s="224"/>
      <c r="IA852" s="224"/>
      <c r="IB852" s="224"/>
      <c r="IC852" s="224"/>
      <c r="ID852" s="224"/>
      <c r="IE852" s="224"/>
      <c r="IF852" s="224"/>
      <c r="IG852" s="224"/>
      <c r="IH852" s="224"/>
      <c r="II852" s="224"/>
      <c r="IJ852" s="224"/>
      <c r="IK852" s="224"/>
      <c r="IL852" s="224"/>
      <c r="IM852" s="224"/>
      <c r="IN852" s="224"/>
      <c r="IO852" s="224"/>
      <c r="IP852" s="224"/>
      <c r="IQ852" s="224"/>
      <c r="IR852" s="224"/>
      <c r="IS852" s="224"/>
      <c r="IT852" s="224"/>
      <c r="IU852" s="224"/>
      <c r="IV852" s="224"/>
      <c r="IW852" s="224"/>
    </row>
    <row r="853" spans="1:257" s="258" customFormat="1" ht="39" hidden="1" customHeight="1" x14ac:dyDescent="0.25">
      <c r="A853" s="224"/>
      <c r="B853" s="224"/>
      <c r="C853" s="224"/>
      <c r="D853" s="209"/>
      <c r="E853" s="57"/>
      <c r="F853" s="57"/>
      <c r="G853" s="210"/>
      <c r="H853" s="210"/>
      <c r="I853" s="210"/>
      <c r="J853" s="224"/>
      <c r="K853" s="251"/>
      <c r="L853" s="251"/>
      <c r="M853" s="251"/>
      <c r="N853" s="251"/>
      <c r="O853" s="251"/>
      <c r="P853" s="251"/>
      <c r="Q853" s="251"/>
      <c r="R853" s="251"/>
      <c r="S853" s="251"/>
      <c r="T853" s="251"/>
      <c r="U853" s="251"/>
      <c r="V853" s="251"/>
      <c r="W853" s="251"/>
      <c r="X853" s="251"/>
      <c r="Y853" s="251"/>
      <c r="Z853" s="251"/>
      <c r="AA853" s="251"/>
      <c r="AB853" s="251"/>
      <c r="AC853" s="211"/>
      <c r="AD853" s="252"/>
      <c r="AE853" s="252"/>
      <c r="AF853" s="253"/>
      <c r="AG853" s="253"/>
      <c r="AH853" s="254"/>
      <c r="AI853" s="254"/>
      <c r="AJ853" s="255"/>
      <c r="AK853" s="255"/>
      <c r="AL853" s="126"/>
      <c r="AM853" s="224"/>
      <c r="AN853" s="224"/>
      <c r="AO853" s="224"/>
      <c r="AP853" s="224"/>
      <c r="AQ853" s="224"/>
      <c r="AR853" s="224"/>
      <c r="AS853" s="224"/>
      <c r="AT853" s="224"/>
      <c r="AU853" s="224"/>
      <c r="AV853" s="224"/>
      <c r="AW853" s="224"/>
      <c r="AX853" s="224"/>
      <c r="AY853" s="224"/>
      <c r="AZ853" s="224"/>
      <c r="BA853" s="224"/>
      <c r="BB853" s="224"/>
      <c r="BC853" s="224"/>
      <c r="BD853" s="224"/>
      <c r="BE853" s="224"/>
      <c r="BF853" s="224"/>
      <c r="BG853" s="224"/>
      <c r="BH853" s="224"/>
      <c r="BI853" s="224"/>
      <c r="BJ853" s="224"/>
      <c r="BK853" s="224"/>
      <c r="BL853" s="224"/>
      <c r="BM853" s="224"/>
      <c r="BN853" s="224"/>
      <c r="BO853" s="224"/>
      <c r="BP853" s="224"/>
      <c r="BQ853" s="224"/>
      <c r="BR853" s="224"/>
      <c r="BS853" s="224"/>
      <c r="BT853" s="224"/>
      <c r="BU853" s="224"/>
      <c r="BV853" s="224"/>
      <c r="BW853" s="224"/>
      <c r="BX853" s="224"/>
      <c r="BY853" s="224"/>
      <c r="BZ853" s="224"/>
      <c r="CA853" s="224"/>
      <c r="CB853" s="224"/>
      <c r="CC853" s="224"/>
      <c r="CD853" s="224"/>
      <c r="CE853" s="224"/>
      <c r="CF853" s="224"/>
      <c r="CG853" s="224"/>
      <c r="CH853" s="224"/>
      <c r="CI853" s="224"/>
      <c r="CJ853" s="224"/>
      <c r="CK853" s="224"/>
      <c r="CL853" s="224"/>
      <c r="CM853" s="224"/>
      <c r="CN853" s="224"/>
      <c r="CO853" s="224"/>
      <c r="CP853" s="224"/>
      <c r="CQ853" s="224"/>
      <c r="CR853" s="224"/>
      <c r="CS853" s="224"/>
      <c r="CT853" s="224"/>
      <c r="CU853" s="224"/>
      <c r="CV853" s="224"/>
      <c r="CW853" s="224"/>
      <c r="CX853" s="224"/>
      <c r="CY853" s="224"/>
      <c r="CZ853" s="224"/>
      <c r="DA853" s="224"/>
      <c r="DB853" s="224"/>
      <c r="DC853" s="224"/>
      <c r="DD853" s="224"/>
      <c r="DE853" s="224"/>
      <c r="DF853" s="224"/>
      <c r="DG853" s="224"/>
      <c r="DH853" s="224"/>
      <c r="DI853" s="224"/>
      <c r="DJ853" s="224"/>
      <c r="DK853" s="224"/>
      <c r="DL853" s="224"/>
      <c r="DM853" s="224"/>
      <c r="DN853" s="224"/>
      <c r="DO853" s="224"/>
      <c r="DP853" s="224"/>
      <c r="DQ853" s="224"/>
      <c r="DR853" s="224"/>
      <c r="DS853" s="224"/>
      <c r="DT853" s="224"/>
      <c r="DU853" s="224"/>
      <c r="DV853" s="224"/>
      <c r="DW853" s="224"/>
      <c r="DX853" s="224"/>
      <c r="DY853" s="224"/>
      <c r="DZ853" s="224"/>
      <c r="EA853" s="224"/>
      <c r="EB853" s="224"/>
      <c r="EC853" s="224"/>
      <c r="ED853" s="224"/>
      <c r="EE853" s="224"/>
      <c r="EF853" s="224"/>
      <c r="EG853" s="224"/>
      <c r="EH853" s="224"/>
      <c r="EI853" s="224"/>
      <c r="EJ853" s="224"/>
      <c r="EK853" s="224"/>
      <c r="EL853" s="224"/>
      <c r="EM853" s="224"/>
      <c r="EN853" s="224"/>
      <c r="EO853" s="224"/>
      <c r="EP853" s="224"/>
      <c r="EQ853" s="224"/>
      <c r="ER853" s="224"/>
      <c r="ES853" s="224"/>
      <c r="ET853" s="224"/>
      <c r="EU853" s="224"/>
      <c r="EV853" s="224"/>
      <c r="EW853" s="224"/>
      <c r="EX853" s="224"/>
      <c r="EY853" s="224"/>
      <c r="EZ853" s="224"/>
      <c r="FA853" s="224"/>
      <c r="FB853" s="224"/>
      <c r="FC853" s="224"/>
      <c r="FD853" s="224"/>
      <c r="FE853" s="224"/>
      <c r="FF853" s="224"/>
      <c r="FG853" s="224"/>
      <c r="FH853" s="224"/>
      <c r="FI853" s="224"/>
      <c r="FJ853" s="224"/>
      <c r="FK853" s="224"/>
      <c r="FL853" s="224"/>
      <c r="FM853" s="224"/>
      <c r="FN853" s="224"/>
      <c r="FO853" s="224"/>
      <c r="FP853" s="224"/>
      <c r="FQ853" s="224"/>
      <c r="FR853" s="224"/>
      <c r="FS853" s="224"/>
      <c r="FT853" s="224"/>
      <c r="FU853" s="224"/>
      <c r="FV853" s="224"/>
      <c r="FW853" s="224"/>
      <c r="FX853" s="224"/>
      <c r="FY853" s="224"/>
      <c r="FZ853" s="224"/>
      <c r="GA853" s="224"/>
      <c r="GB853" s="224"/>
      <c r="GC853" s="224"/>
      <c r="GD853" s="224"/>
      <c r="GE853" s="224"/>
      <c r="GF853" s="224"/>
      <c r="GG853" s="224"/>
      <c r="GH853" s="224"/>
      <c r="GI853" s="224"/>
      <c r="GJ853" s="224"/>
      <c r="GK853" s="224"/>
      <c r="GL853" s="224"/>
      <c r="GM853" s="224"/>
      <c r="GN853" s="224"/>
      <c r="GO853" s="224"/>
      <c r="GP853" s="224"/>
      <c r="GQ853" s="224"/>
      <c r="GR853" s="224"/>
      <c r="GS853" s="224"/>
      <c r="GT853" s="224"/>
      <c r="GU853" s="224"/>
      <c r="GV853" s="224"/>
      <c r="GW853" s="224"/>
      <c r="GX853" s="224"/>
      <c r="GY853" s="224"/>
      <c r="GZ853" s="224"/>
      <c r="HA853" s="224"/>
      <c r="HB853" s="224"/>
      <c r="HC853" s="224"/>
      <c r="HD853" s="224"/>
      <c r="HE853" s="224"/>
      <c r="HF853" s="224"/>
      <c r="HG853" s="224"/>
      <c r="HH853" s="224"/>
      <c r="HI853" s="224"/>
      <c r="HJ853" s="224"/>
      <c r="HK853" s="224"/>
      <c r="HL853" s="224"/>
      <c r="HM853" s="224"/>
      <c r="HN853" s="224"/>
      <c r="HO853" s="224"/>
      <c r="HP853" s="224"/>
      <c r="HQ853" s="224"/>
      <c r="HR853" s="224"/>
      <c r="HS853" s="224"/>
      <c r="HT853" s="224"/>
      <c r="HU853" s="224"/>
      <c r="HV853" s="224"/>
      <c r="HW853" s="224"/>
      <c r="HX853" s="224"/>
      <c r="HY853" s="224"/>
      <c r="HZ853" s="224"/>
      <c r="IA853" s="224"/>
      <c r="IB853" s="224"/>
      <c r="IC853" s="224"/>
      <c r="ID853" s="224"/>
      <c r="IE853" s="224"/>
      <c r="IF853" s="224"/>
      <c r="IG853" s="224"/>
      <c r="IH853" s="224"/>
      <c r="II853" s="224"/>
      <c r="IJ853" s="224"/>
      <c r="IK853" s="224"/>
      <c r="IL853" s="224"/>
      <c r="IM853" s="224"/>
      <c r="IN853" s="224"/>
      <c r="IO853" s="224"/>
      <c r="IP853" s="224"/>
      <c r="IQ853" s="224"/>
      <c r="IR853" s="224"/>
      <c r="IS853" s="224"/>
      <c r="IT853" s="224"/>
      <c r="IU853" s="224"/>
      <c r="IV853" s="224"/>
      <c r="IW853" s="224"/>
    </row>
    <row r="854" spans="1:257" s="258" customFormat="1" ht="39" hidden="1" customHeight="1" x14ac:dyDescent="0.25">
      <c r="A854" s="224"/>
      <c r="B854" s="224"/>
      <c r="C854" s="224"/>
      <c r="D854" s="209"/>
      <c r="E854" s="57"/>
      <c r="F854" s="57"/>
      <c r="G854" s="210"/>
      <c r="H854" s="210"/>
      <c r="I854" s="210"/>
      <c r="J854" s="224"/>
      <c r="K854" s="251"/>
      <c r="L854" s="251"/>
      <c r="M854" s="251"/>
      <c r="N854" s="251"/>
      <c r="O854" s="251"/>
      <c r="P854" s="251"/>
      <c r="Q854" s="251"/>
      <c r="R854" s="251"/>
      <c r="S854" s="251"/>
      <c r="T854" s="251"/>
      <c r="U854" s="251"/>
      <c r="V854" s="251"/>
      <c r="W854" s="251"/>
      <c r="X854" s="251"/>
      <c r="Y854" s="251"/>
      <c r="Z854" s="251"/>
      <c r="AA854" s="251"/>
      <c r="AB854" s="251"/>
      <c r="AC854" s="211"/>
      <c r="AD854" s="252"/>
      <c r="AE854" s="252"/>
      <c r="AF854" s="253"/>
      <c r="AG854" s="253"/>
      <c r="AH854" s="254"/>
      <c r="AI854" s="254"/>
      <c r="AJ854" s="255"/>
      <c r="AK854" s="255"/>
      <c r="AL854" s="126"/>
      <c r="AM854" s="224"/>
      <c r="AN854" s="224"/>
      <c r="AO854" s="224"/>
      <c r="AP854" s="224"/>
      <c r="AQ854" s="224"/>
      <c r="AR854" s="224"/>
      <c r="AS854" s="224"/>
      <c r="AT854" s="224"/>
      <c r="AU854" s="224"/>
      <c r="AV854" s="224"/>
      <c r="AW854" s="224"/>
      <c r="AX854" s="224"/>
      <c r="AY854" s="224"/>
      <c r="AZ854" s="224"/>
      <c r="BA854" s="224"/>
      <c r="BB854" s="224"/>
      <c r="BC854" s="224"/>
      <c r="BD854" s="224"/>
      <c r="BE854" s="224"/>
      <c r="BF854" s="224"/>
      <c r="BG854" s="224"/>
      <c r="BH854" s="224"/>
      <c r="BI854" s="224"/>
      <c r="BJ854" s="224"/>
      <c r="BK854" s="224"/>
      <c r="BL854" s="224"/>
      <c r="BM854" s="224"/>
      <c r="BN854" s="224"/>
      <c r="BO854" s="224"/>
      <c r="BP854" s="224"/>
      <c r="BQ854" s="224"/>
      <c r="BR854" s="224"/>
      <c r="BS854" s="224"/>
      <c r="BT854" s="224"/>
      <c r="BU854" s="224"/>
      <c r="BV854" s="224"/>
      <c r="BW854" s="224"/>
      <c r="BX854" s="224"/>
      <c r="BY854" s="224"/>
      <c r="BZ854" s="224"/>
      <c r="CA854" s="224"/>
      <c r="CB854" s="224"/>
      <c r="CC854" s="224"/>
      <c r="CD854" s="224"/>
      <c r="CE854" s="224"/>
      <c r="CF854" s="224"/>
      <c r="CG854" s="224"/>
      <c r="CH854" s="224"/>
      <c r="CI854" s="224"/>
      <c r="CJ854" s="224"/>
      <c r="CK854" s="224"/>
      <c r="CL854" s="224"/>
      <c r="CM854" s="224"/>
      <c r="CN854" s="224"/>
      <c r="CO854" s="224"/>
      <c r="CP854" s="224"/>
      <c r="CQ854" s="224"/>
      <c r="CR854" s="224"/>
      <c r="CS854" s="224"/>
      <c r="CT854" s="224"/>
      <c r="CU854" s="224"/>
      <c r="CV854" s="224"/>
      <c r="CW854" s="224"/>
      <c r="CX854" s="224"/>
      <c r="CY854" s="224"/>
      <c r="CZ854" s="224"/>
      <c r="DA854" s="224"/>
      <c r="DB854" s="224"/>
      <c r="DC854" s="224"/>
      <c r="DD854" s="224"/>
      <c r="DE854" s="224"/>
      <c r="DF854" s="224"/>
      <c r="DG854" s="224"/>
      <c r="DH854" s="224"/>
      <c r="DI854" s="224"/>
      <c r="DJ854" s="224"/>
      <c r="DK854" s="224"/>
      <c r="DL854" s="224"/>
      <c r="DM854" s="224"/>
      <c r="DN854" s="224"/>
      <c r="DO854" s="224"/>
      <c r="DP854" s="224"/>
      <c r="DQ854" s="224"/>
      <c r="DR854" s="224"/>
      <c r="DS854" s="224"/>
      <c r="DT854" s="224"/>
      <c r="DU854" s="224"/>
      <c r="DV854" s="224"/>
      <c r="DW854" s="224"/>
      <c r="DX854" s="224"/>
      <c r="DY854" s="224"/>
      <c r="DZ854" s="224"/>
      <c r="EA854" s="224"/>
      <c r="EB854" s="224"/>
      <c r="EC854" s="224"/>
      <c r="ED854" s="224"/>
      <c r="EE854" s="224"/>
      <c r="EF854" s="224"/>
      <c r="EG854" s="224"/>
      <c r="EH854" s="224"/>
      <c r="EI854" s="224"/>
      <c r="EJ854" s="224"/>
      <c r="EK854" s="224"/>
      <c r="EL854" s="224"/>
      <c r="EM854" s="224"/>
      <c r="EN854" s="224"/>
      <c r="EO854" s="224"/>
      <c r="EP854" s="224"/>
      <c r="EQ854" s="224"/>
      <c r="ER854" s="224"/>
      <c r="ES854" s="224"/>
      <c r="ET854" s="224"/>
      <c r="EU854" s="224"/>
      <c r="EV854" s="224"/>
      <c r="EW854" s="224"/>
      <c r="EX854" s="224"/>
      <c r="EY854" s="224"/>
      <c r="EZ854" s="224"/>
      <c r="FA854" s="224"/>
      <c r="FB854" s="224"/>
      <c r="FC854" s="224"/>
      <c r="FD854" s="224"/>
      <c r="FE854" s="224"/>
      <c r="FF854" s="224"/>
      <c r="FG854" s="224"/>
      <c r="FH854" s="224"/>
      <c r="FI854" s="224"/>
      <c r="FJ854" s="224"/>
      <c r="FK854" s="224"/>
      <c r="FL854" s="224"/>
      <c r="FM854" s="224"/>
      <c r="FN854" s="224"/>
      <c r="FO854" s="224"/>
      <c r="FP854" s="224"/>
      <c r="FQ854" s="224"/>
      <c r="FR854" s="224"/>
      <c r="FS854" s="224"/>
      <c r="FT854" s="224"/>
      <c r="FU854" s="224"/>
      <c r="FV854" s="224"/>
      <c r="FW854" s="224"/>
      <c r="FX854" s="224"/>
      <c r="FY854" s="224"/>
      <c r="FZ854" s="224"/>
      <c r="GA854" s="224"/>
      <c r="GB854" s="224"/>
      <c r="GC854" s="224"/>
      <c r="GD854" s="224"/>
      <c r="GE854" s="224"/>
      <c r="GF854" s="224"/>
      <c r="GG854" s="224"/>
      <c r="GH854" s="224"/>
      <c r="GI854" s="224"/>
      <c r="GJ854" s="224"/>
      <c r="GK854" s="224"/>
      <c r="GL854" s="224"/>
      <c r="GM854" s="224"/>
      <c r="GN854" s="224"/>
      <c r="GO854" s="224"/>
      <c r="GP854" s="224"/>
      <c r="GQ854" s="224"/>
      <c r="GR854" s="224"/>
      <c r="GS854" s="224"/>
      <c r="GT854" s="224"/>
      <c r="GU854" s="224"/>
      <c r="GV854" s="224"/>
      <c r="GW854" s="224"/>
      <c r="GX854" s="224"/>
      <c r="GY854" s="224"/>
      <c r="GZ854" s="224"/>
      <c r="HA854" s="224"/>
      <c r="HB854" s="224"/>
      <c r="HC854" s="224"/>
      <c r="HD854" s="224"/>
      <c r="HE854" s="224"/>
      <c r="HF854" s="224"/>
      <c r="HG854" s="224"/>
      <c r="HH854" s="224"/>
      <c r="HI854" s="224"/>
      <c r="HJ854" s="224"/>
      <c r="HK854" s="224"/>
      <c r="HL854" s="224"/>
      <c r="HM854" s="224"/>
      <c r="HN854" s="224"/>
      <c r="HO854" s="224"/>
      <c r="HP854" s="224"/>
      <c r="HQ854" s="224"/>
      <c r="HR854" s="224"/>
      <c r="HS854" s="224"/>
      <c r="HT854" s="224"/>
      <c r="HU854" s="224"/>
      <c r="HV854" s="224"/>
      <c r="HW854" s="224"/>
      <c r="HX854" s="224"/>
      <c r="HY854" s="224"/>
      <c r="HZ854" s="224"/>
      <c r="IA854" s="224"/>
      <c r="IB854" s="224"/>
      <c r="IC854" s="224"/>
      <c r="ID854" s="224"/>
      <c r="IE854" s="224"/>
      <c r="IF854" s="224"/>
      <c r="IG854" s="224"/>
      <c r="IH854" s="224"/>
      <c r="II854" s="224"/>
      <c r="IJ854" s="224"/>
      <c r="IK854" s="224"/>
      <c r="IL854" s="224"/>
      <c r="IM854" s="224"/>
      <c r="IN854" s="224"/>
      <c r="IO854" s="224"/>
      <c r="IP854" s="224"/>
      <c r="IQ854" s="224"/>
      <c r="IR854" s="224"/>
      <c r="IS854" s="224"/>
      <c r="IT854" s="224"/>
      <c r="IU854" s="224"/>
      <c r="IV854" s="224"/>
      <c r="IW854" s="224"/>
    </row>
    <row r="855" spans="1:257" s="258" customFormat="1" ht="39" hidden="1" customHeight="1" x14ac:dyDescent="0.25">
      <c r="A855" s="224"/>
      <c r="B855" s="224"/>
      <c r="C855" s="224"/>
      <c r="D855" s="209"/>
      <c r="E855" s="57"/>
      <c r="F855" s="57"/>
      <c r="G855" s="210"/>
      <c r="H855" s="210"/>
      <c r="I855" s="210"/>
      <c r="J855" s="224"/>
      <c r="K855" s="251"/>
      <c r="L855" s="251"/>
      <c r="M855" s="251"/>
      <c r="N855" s="251"/>
      <c r="O855" s="251"/>
      <c r="P855" s="251"/>
      <c r="Q855" s="251"/>
      <c r="R855" s="251"/>
      <c r="S855" s="251"/>
      <c r="T855" s="251"/>
      <c r="U855" s="251"/>
      <c r="V855" s="251"/>
      <c r="W855" s="251"/>
      <c r="X855" s="251"/>
      <c r="Y855" s="251"/>
      <c r="Z855" s="251"/>
      <c r="AA855" s="251"/>
      <c r="AB855" s="251"/>
      <c r="AC855" s="211"/>
      <c r="AD855" s="252"/>
      <c r="AE855" s="252"/>
      <c r="AF855" s="253"/>
      <c r="AG855" s="253"/>
      <c r="AH855" s="254"/>
      <c r="AI855" s="254"/>
      <c r="AJ855" s="255"/>
      <c r="AK855" s="255"/>
      <c r="AL855" s="126"/>
      <c r="AM855" s="224"/>
      <c r="AN855" s="224"/>
      <c r="AO855" s="224"/>
      <c r="AP855" s="224"/>
      <c r="AQ855" s="224"/>
      <c r="AR855" s="224"/>
      <c r="AS855" s="224"/>
      <c r="AT855" s="224"/>
      <c r="AU855" s="224"/>
      <c r="AV855" s="224"/>
      <c r="AW855" s="224"/>
      <c r="AX855" s="224"/>
      <c r="AY855" s="224"/>
      <c r="AZ855" s="224"/>
      <c r="BA855" s="224"/>
      <c r="BB855" s="224"/>
      <c r="BC855" s="224"/>
      <c r="BD855" s="224"/>
      <c r="BE855" s="224"/>
      <c r="BF855" s="224"/>
      <c r="BG855" s="224"/>
      <c r="BH855" s="224"/>
      <c r="BI855" s="224"/>
      <c r="BJ855" s="224"/>
      <c r="BK855" s="224"/>
      <c r="BL855" s="224"/>
      <c r="BM855" s="224"/>
      <c r="BN855" s="224"/>
      <c r="BO855" s="224"/>
      <c r="BP855" s="224"/>
      <c r="BQ855" s="224"/>
      <c r="BR855" s="224"/>
      <c r="BS855" s="224"/>
      <c r="BT855" s="224"/>
      <c r="BU855" s="224"/>
      <c r="BV855" s="224"/>
      <c r="BW855" s="224"/>
      <c r="BX855" s="224"/>
      <c r="BY855" s="224"/>
      <c r="BZ855" s="224"/>
      <c r="CA855" s="224"/>
      <c r="CB855" s="224"/>
      <c r="CC855" s="224"/>
      <c r="CD855" s="224"/>
      <c r="CE855" s="224"/>
      <c r="CF855" s="224"/>
      <c r="CG855" s="224"/>
      <c r="CH855" s="224"/>
      <c r="CI855" s="224"/>
      <c r="CJ855" s="224"/>
      <c r="CK855" s="224"/>
      <c r="CL855" s="224"/>
      <c r="CM855" s="224"/>
      <c r="CN855" s="224"/>
      <c r="CO855" s="224"/>
      <c r="CP855" s="224"/>
      <c r="CQ855" s="224"/>
      <c r="CR855" s="224"/>
      <c r="CS855" s="224"/>
      <c r="CT855" s="224"/>
      <c r="CU855" s="224"/>
      <c r="CV855" s="224"/>
      <c r="CW855" s="224"/>
      <c r="CX855" s="224"/>
      <c r="CY855" s="224"/>
      <c r="CZ855" s="224"/>
      <c r="DA855" s="224"/>
      <c r="DB855" s="224"/>
      <c r="DC855" s="224"/>
      <c r="DD855" s="224"/>
      <c r="DE855" s="224"/>
      <c r="DF855" s="224"/>
      <c r="DG855" s="224"/>
      <c r="DH855" s="224"/>
      <c r="DI855" s="224"/>
      <c r="DJ855" s="224"/>
      <c r="DK855" s="224"/>
      <c r="DL855" s="224"/>
      <c r="DM855" s="224"/>
      <c r="DN855" s="224"/>
      <c r="DO855" s="224"/>
      <c r="DP855" s="224"/>
      <c r="DQ855" s="224"/>
      <c r="DR855" s="224"/>
      <c r="DS855" s="224"/>
      <c r="DT855" s="224"/>
      <c r="DU855" s="224"/>
      <c r="DV855" s="224"/>
      <c r="DW855" s="224"/>
      <c r="DX855" s="224"/>
      <c r="DY855" s="224"/>
      <c r="DZ855" s="224"/>
      <c r="EA855" s="224"/>
      <c r="EB855" s="224"/>
      <c r="EC855" s="224"/>
      <c r="ED855" s="224"/>
      <c r="EE855" s="224"/>
      <c r="EF855" s="224"/>
      <c r="EG855" s="224"/>
      <c r="EH855" s="224"/>
      <c r="EI855" s="224"/>
      <c r="EJ855" s="224"/>
      <c r="EK855" s="224"/>
      <c r="EL855" s="224"/>
      <c r="EM855" s="224"/>
      <c r="EN855" s="224"/>
      <c r="EO855" s="224"/>
      <c r="EP855" s="224"/>
      <c r="EQ855" s="224"/>
      <c r="ER855" s="224"/>
      <c r="ES855" s="224"/>
      <c r="ET855" s="224"/>
      <c r="EU855" s="224"/>
      <c r="EV855" s="224"/>
      <c r="EW855" s="224"/>
      <c r="EX855" s="224"/>
      <c r="EY855" s="224"/>
      <c r="EZ855" s="224"/>
      <c r="FA855" s="224"/>
      <c r="FB855" s="224"/>
      <c r="FC855" s="224"/>
      <c r="FD855" s="224"/>
      <c r="FE855" s="224"/>
      <c r="FF855" s="224"/>
      <c r="FG855" s="224"/>
      <c r="FH855" s="224"/>
      <c r="FI855" s="224"/>
      <c r="FJ855" s="224"/>
      <c r="FK855" s="224"/>
      <c r="FL855" s="224"/>
      <c r="FM855" s="224"/>
      <c r="FN855" s="224"/>
      <c r="FO855" s="224"/>
      <c r="FP855" s="224"/>
      <c r="FQ855" s="224"/>
      <c r="FR855" s="224"/>
      <c r="FS855" s="224"/>
      <c r="FT855" s="224"/>
      <c r="FU855" s="224"/>
      <c r="FV855" s="224"/>
      <c r="FW855" s="224"/>
      <c r="FX855" s="224"/>
      <c r="FY855" s="224"/>
      <c r="FZ855" s="224"/>
      <c r="GA855" s="224"/>
      <c r="GB855" s="224"/>
      <c r="GC855" s="224"/>
      <c r="GD855" s="224"/>
      <c r="GE855" s="224"/>
      <c r="GF855" s="224"/>
      <c r="GG855" s="224"/>
      <c r="GH855" s="224"/>
      <c r="GI855" s="224"/>
      <c r="GJ855" s="224"/>
      <c r="GK855" s="224"/>
      <c r="GL855" s="224"/>
      <c r="GM855" s="224"/>
      <c r="GN855" s="224"/>
      <c r="GO855" s="224"/>
      <c r="GP855" s="224"/>
      <c r="GQ855" s="224"/>
      <c r="GR855" s="224"/>
      <c r="GS855" s="224"/>
      <c r="GT855" s="224"/>
      <c r="GU855" s="224"/>
      <c r="GV855" s="224"/>
      <c r="GW855" s="224"/>
      <c r="GX855" s="224"/>
      <c r="GY855" s="224"/>
      <c r="GZ855" s="224"/>
      <c r="HA855" s="224"/>
      <c r="HB855" s="224"/>
      <c r="HC855" s="224"/>
      <c r="HD855" s="224"/>
      <c r="HE855" s="224"/>
      <c r="HF855" s="224"/>
      <c r="HG855" s="224"/>
      <c r="HH855" s="224"/>
      <c r="HI855" s="224"/>
      <c r="HJ855" s="224"/>
      <c r="HK855" s="224"/>
      <c r="HL855" s="224"/>
      <c r="HM855" s="224"/>
      <c r="HN855" s="224"/>
      <c r="HO855" s="224"/>
      <c r="HP855" s="224"/>
      <c r="HQ855" s="224"/>
      <c r="HR855" s="224"/>
      <c r="HS855" s="224"/>
      <c r="HT855" s="224"/>
      <c r="HU855" s="224"/>
      <c r="HV855" s="224"/>
      <c r="HW855" s="224"/>
      <c r="HX855" s="224"/>
      <c r="HY855" s="224"/>
      <c r="HZ855" s="224"/>
      <c r="IA855" s="224"/>
      <c r="IB855" s="224"/>
      <c r="IC855" s="224"/>
      <c r="ID855" s="224"/>
      <c r="IE855" s="224"/>
      <c r="IF855" s="224"/>
      <c r="IG855" s="224"/>
      <c r="IH855" s="224"/>
      <c r="II855" s="224"/>
      <c r="IJ855" s="224"/>
      <c r="IK855" s="224"/>
      <c r="IL855" s="224"/>
      <c r="IM855" s="224"/>
      <c r="IN855" s="224"/>
      <c r="IO855" s="224"/>
      <c r="IP855" s="224"/>
      <c r="IQ855" s="224"/>
      <c r="IR855" s="224"/>
      <c r="IS855" s="224"/>
      <c r="IT855" s="224"/>
      <c r="IU855" s="224"/>
      <c r="IV855" s="224"/>
      <c r="IW855" s="224"/>
    </row>
    <row r="856" spans="1:257" s="258" customFormat="1" ht="39" hidden="1" customHeight="1" x14ac:dyDescent="0.25">
      <c r="A856" s="224"/>
      <c r="B856" s="224"/>
      <c r="C856" s="224"/>
      <c r="D856" s="209"/>
      <c r="E856" s="57"/>
      <c r="F856" s="57"/>
      <c r="G856" s="210"/>
      <c r="H856" s="210"/>
      <c r="I856" s="210"/>
      <c r="J856" s="224"/>
      <c r="K856" s="251"/>
      <c r="L856" s="251"/>
      <c r="M856" s="251"/>
      <c r="N856" s="251"/>
      <c r="O856" s="251"/>
      <c r="P856" s="251"/>
      <c r="Q856" s="251"/>
      <c r="R856" s="251"/>
      <c r="S856" s="251"/>
      <c r="T856" s="251"/>
      <c r="U856" s="251"/>
      <c r="V856" s="251"/>
      <c r="W856" s="251"/>
      <c r="X856" s="251"/>
      <c r="Y856" s="251"/>
      <c r="Z856" s="251"/>
      <c r="AA856" s="251"/>
      <c r="AB856" s="251"/>
      <c r="AC856" s="211"/>
      <c r="AD856" s="252"/>
      <c r="AE856" s="252"/>
      <c r="AF856" s="253"/>
      <c r="AG856" s="253"/>
      <c r="AH856" s="254"/>
      <c r="AI856" s="254"/>
      <c r="AJ856" s="255"/>
      <c r="AK856" s="255"/>
      <c r="AL856" s="126"/>
      <c r="AM856" s="224"/>
      <c r="AN856" s="224"/>
      <c r="AO856" s="224"/>
      <c r="AP856" s="224"/>
      <c r="AQ856" s="224"/>
      <c r="AR856" s="224"/>
      <c r="AS856" s="224"/>
      <c r="AT856" s="224"/>
      <c r="AU856" s="224"/>
      <c r="AV856" s="224"/>
      <c r="AW856" s="224"/>
      <c r="AX856" s="224"/>
      <c r="AY856" s="224"/>
      <c r="AZ856" s="224"/>
      <c r="BA856" s="224"/>
      <c r="BB856" s="224"/>
      <c r="BC856" s="224"/>
      <c r="BD856" s="224"/>
      <c r="BE856" s="224"/>
      <c r="BF856" s="224"/>
      <c r="BG856" s="224"/>
      <c r="BH856" s="224"/>
      <c r="BI856" s="224"/>
      <c r="BJ856" s="224"/>
      <c r="BK856" s="224"/>
      <c r="BL856" s="224"/>
      <c r="BM856" s="224"/>
      <c r="BN856" s="224"/>
      <c r="BO856" s="224"/>
      <c r="BP856" s="224"/>
      <c r="BQ856" s="224"/>
      <c r="BR856" s="224"/>
      <c r="BS856" s="224"/>
      <c r="BT856" s="224"/>
      <c r="BU856" s="224"/>
      <c r="BV856" s="224"/>
      <c r="BW856" s="224"/>
      <c r="BX856" s="224"/>
      <c r="BY856" s="224"/>
      <c r="BZ856" s="224"/>
      <c r="CA856" s="224"/>
      <c r="CB856" s="224"/>
      <c r="CC856" s="224"/>
      <c r="CD856" s="224"/>
      <c r="CE856" s="224"/>
      <c r="CF856" s="224"/>
      <c r="CG856" s="224"/>
      <c r="CH856" s="224"/>
      <c r="CI856" s="224"/>
      <c r="CJ856" s="224"/>
      <c r="CK856" s="224"/>
      <c r="CL856" s="224"/>
      <c r="CM856" s="224"/>
      <c r="CN856" s="224"/>
      <c r="CO856" s="224"/>
      <c r="CP856" s="224"/>
      <c r="CQ856" s="224"/>
      <c r="CR856" s="224"/>
      <c r="CS856" s="224"/>
      <c r="CT856" s="224"/>
      <c r="CU856" s="224"/>
      <c r="CV856" s="224"/>
      <c r="CW856" s="224"/>
      <c r="CX856" s="224"/>
      <c r="CY856" s="224"/>
      <c r="CZ856" s="224"/>
      <c r="DA856" s="224"/>
      <c r="DB856" s="224"/>
      <c r="DC856" s="224"/>
      <c r="DD856" s="224"/>
      <c r="DE856" s="224"/>
      <c r="DF856" s="224"/>
      <c r="DG856" s="224"/>
      <c r="DH856" s="224"/>
      <c r="DI856" s="224"/>
      <c r="DJ856" s="224"/>
      <c r="DK856" s="224"/>
      <c r="DL856" s="224"/>
      <c r="DM856" s="224"/>
      <c r="DN856" s="224"/>
      <c r="DO856" s="224"/>
      <c r="DP856" s="224"/>
      <c r="DQ856" s="224"/>
      <c r="DR856" s="224"/>
      <c r="DS856" s="224"/>
      <c r="DT856" s="224"/>
      <c r="DU856" s="224"/>
      <c r="DV856" s="224"/>
      <c r="DW856" s="224"/>
      <c r="DX856" s="224"/>
      <c r="DY856" s="224"/>
      <c r="DZ856" s="224"/>
      <c r="EA856" s="224"/>
      <c r="EB856" s="224"/>
      <c r="EC856" s="224"/>
      <c r="ED856" s="224"/>
      <c r="EE856" s="224"/>
      <c r="EF856" s="224"/>
      <c r="EG856" s="224"/>
      <c r="EH856" s="224"/>
      <c r="EI856" s="224"/>
      <c r="EJ856" s="224"/>
      <c r="EK856" s="224"/>
      <c r="EL856" s="224"/>
      <c r="EM856" s="224"/>
      <c r="EN856" s="224"/>
      <c r="EO856" s="224"/>
      <c r="EP856" s="224"/>
      <c r="EQ856" s="224"/>
      <c r="ER856" s="224"/>
      <c r="ES856" s="224"/>
      <c r="ET856" s="224"/>
      <c r="EU856" s="224"/>
      <c r="EV856" s="224"/>
      <c r="EW856" s="224"/>
      <c r="EX856" s="224"/>
      <c r="EY856" s="224"/>
      <c r="EZ856" s="224"/>
      <c r="FA856" s="224"/>
      <c r="FB856" s="224"/>
      <c r="FC856" s="224"/>
      <c r="FD856" s="224"/>
      <c r="FE856" s="224"/>
      <c r="FF856" s="224"/>
      <c r="FG856" s="224"/>
      <c r="FH856" s="224"/>
      <c r="FI856" s="224"/>
      <c r="FJ856" s="224"/>
      <c r="FK856" s="224"/>
      <c r="FL856" s="224"/>
      <c r="FM856" s="224"/>
      <c r="FN856" s="224"/>
      <c r="FO856" s="224"/>
      <c r="FP856" s="224"/>
      <c r="FQ856" s="224"/>
      <c r="FR856" s="224"/>
      <c r="FS856" s="224"/>
      <c r="FT856" s="224"/>
      <c r="FU856" s="224"/>
      <c r="FV856" s="224"/>
      <c r="FW856" s="224"/>
      <c r="FX856" s="224"/>
      <c r="FY856" s="224"/>
      <c r="FZ856" s="224"/>
      <c r="GA856" s="224"/>
      <c r="GB856" s="224"/>
      <c r="GC856" s="224"/>
      <c r="GD856" s="224"/>
      <c r="GE856" s="224"/>
      <c r="GF856" s="224"/>
      <c r="GG856" s="224"/>
      <c r="GH856" s="224"/>
      <c r="GI856" s="224"/>
      <c r="GJ856" s="224"/>
      <c r="GK856" s="224"/>
      <c r="GL856" s="224"/>
      <c r="GM856" s="224"/>
      <c r="GN856" s="224"/>
      <c r="GO856" s="224"/>
      <c r="GP856" s="224"/>
      <c r="GQ856" s="224"/>
      <c r="GR856" s="224"/>
      <c r="GS856" s="224"/>
      <c r="GT856" s="224"/>
      <c r="GU856" s="224"/>
      <c r="GV856" s="224"/>
      <c r="GW856" s="224"/>
      <c r="GX856" s="224"/>
      <c r="GY856" s="224"/>
      <c r="GZ856" s="224"/>
      <c r="HA856" s="224"/>
      <c r="HB856" s="224"/>
      <c r="HC856" s="224"/>
      <c r="HD856" s="224"/>
      <c r="HE856" s="224"/>
      <c r="HF856" s="224"/>
      <c r="HG856" s="224"/>
      <c r="HH856" s="224"/>
      <c r="HI856" s="224"/>
      <c r="HJ856" s="224"/>
      <c r="HK856" s="224"/>
      <c r="HL856" s="224"/>
      <c r="HM856" s="224"/>
      <c r="HN856" s="224"/>
      <c r="HO856" s="224"/>
      <c r="HP856" s="224"/>
      <c r="HQ856" s="224"/>
      <c r="HR856" s="224"/>
      <c r="HS856" s="224"/>
      <c r="HT856" s="224"/>
      <c r="HU856" s="224"/>
      <c r="HV856" s="224"/>
      <c r="HW856" s="224"/>
      <c r="HX856" s="224"/>
      <c r="HY856" s="224"/>
      <c r="HZ856" s="224"/>
      <c r="IA856" s="224"/>
      <c r="IB856" s="224"/>
      <c r="IC856" s="224"/>
      <c r="ID856" s="224"/>
      <c r="IE856" s="224"/>
      <c r="IF856" s="224"/>
      <c r="IG856" s="224"/>
      <c r="IH856" s="224"/>
      <c r="II856" s="224"/>
      <c r="IJ856" s="224"/>
      <c r="IK856" s="224"/>
      <c r="IL856" s="224"/>
      <c r="IM856" s="224"/>
      <c r="IN856" s="224"/>
      <c r="IO856" s="224"/>
      <c r="IP856" s="224"/>
      <c r="IQ856" s="224"/>
      <c r="IR856" s="224"/>
      <c r="IS856" s="224"/>
      <c r="IT856" s="224"/>
      <c r="IU856" s="224"/>
      <c r="IV856" s="224"/>
      <c r="IW856" s="224"/>
    </row>
    <row r="857" spans="1:257" s="258" customFormat="1" ht="39" hidden="1" customHeight="1" x14ac:dyDescent="0.25">
      <c r="A857" s="224"/>
      <c r="B857" s="224"/>
      <c r="C857" s="224"/>
      <c r="D857" s="209"/>
      <c r="E857" s="57"/>
      <c r="F857" s="57"/>
      <c r="G857" s="210"/>
      <c r="H857" s="210"/>
      <c r="I857" s="210"/>
      <c r="J857" s="224"/>
      <c r="K857" s="251"/>
      <c r="L857" s="251"/>
      <c r="M857" s="251"/>
      <c r="N857" s="251"/>
      <c r="O857" s="251"/>
      <c r="P857" s="251"/>
      <c r="Q857" s="251"/>
      <c r="R857" s="251"/>
      <c r="S857" s="251"/>
      <c r="T857" s="251"/>
      <c r="U857" s="251"/>
      <c r="V857" s="251"/>
      <c r="W857" s="251"/>
      <c r="X857" s="251"/>
      <c r="Y857" s="251"/>
      <c r="Z857" s="251"/>
      <c r="AA857" s="251"/>
      <c r="AB857" s="251"/>
      <c r="AC857" s="211"/>
      <c r="AD857" s="252"/>
      <c r="AE857" s="252"/>
      <c r="AF857" s="253"/>
      <c r="AG857" s="253"/>
      <c r="AH857" s="254"/>
      <c r="AI857" s="254"/>
      <c r="AJ857" s="255"/>
      <c r="AK857" s="255"/>
      <c r="AL857" s="126"/>
      <c r="AM857" s="224"/>
      <c r="AN857" s="224"/>
      <c r="AO857" s="224"/>
      <c r="AP857" s="224"/>
      <c r="AQ857" s="224"/>
      <c r="AR857" s="224"/>
      <c r="AS857" s="224"/>
      <c r="AT857" s="224"/>
      <c r="AU857" s="224"/>
      <c r="AV857" s="224"/>
      <c r="AW857" s="224"/>
      <c r="AX857" s="224"/>
      <c r="AY857" s="224"/>
      <c r="AZ857" s="224"/>
      <c r="BA857" s="224"/>
      <c r="BB857" s="224"/>
      <c r="BC857" s="224"/>
      <c r="BD857" s="224"/>
      <c r="BE857" s="224"/>
      <c r="BF857" s="224"/>
      <c r="BG857" s="224"/>
      <c r="BH857" s="224"/>
      <c r="BI857" s="224"/>
      <c r="BJ857" s="224"/>
      <c r="BK857" s="224"/>
      <c r="BL857" s="224"/>
      <c r="BM857" s="224"/>
      <c r="BN857" s="224"/>
      <c r="BO857" s="224"/>
      <c r="BP857" s="224"/>
      <c r="BQ857" s="224"/>
      <c r="BR857" s="224"/>
      <c r="BS857" s="224"/>
      <c r="BT857" s="224"/>
      <c r="BU857" s="224"/>
      <c r="BV857" s="224"/>
      <c r="BW857" s="224"/>
      <c r="BX857" s="224"/>
      <c r="BY857" s="224"/>
      <c r="BZ857" s="224"/>
      <c r="CA857" s="224"/>
      <c r="CB857" s="224"/>
      <c r="CC857" s="224"/>
      <c r="CD857" s="224"/>
      <c r="CE857" s="224"/>
      <c r="CF857" s="224"/>
      <c r="CG857" s="224"/>
      <c r="CH857" s="224"/>
      <c r="CI857" s="224"/>
      <c r="CJ857" s="224"/>
      <c r="CK857" s="224"/>
      <c r="CL857" s="224"/>
      <c r="CM857" s="224"/>
      <c r="CN857" s="224"/>
      <c r="CO857" s="224"/>
      <c r="CP857" s="224"/>
      <c r="CQ857" s="224"/>
      <c r="CR857" s="224"/>
      <c r="CS857" s="224"/>
      <c r="CT857" s="224"/>
      <c r="CU857" s="224"/>
      <c r="CV857" s="224"/>
      <c r="CW857" s="224"/>
      <c r="CX857" s="224"/>
      <c r="CY857" s="224"/>
      <c r="CZ857" s="224"/>
      <c r="DA857" s="224"/>
      <c r="DB857" s="224"/>
      <c r="DC857" s="224"/>
      <c r="DD857" s="224"/>
      <c r="DE857" s="224"/>
      <c r="DF857" s="224"/>
      <c r="DG857" s="224"/>
      <c r="DH857" s="224"/>
      <c r="DI857" s="224"/>
      <c r="DJ857" s="224"/>
      <c r="DK857" s="224"/>
      <c r="DL857" s="224"/>
      <c r="DM857" s="224"/>
      <c r="DN857" s="224"/>
      <c r="DO857" s="224"/>
      <c r="DP857" s="224"/>
      <c r="DQ857" s="224"/>
      <c r="DR857" s="224"/>
      <c r="DS857" s="224"/>
      <c r="DT857" s="224"/>
      <c r="DU857" s="224"/>
      <c r="DV857" s="224"/>
      <c r="DW857" s="224"/>
      <c r="DX857" s="224"/>
      <c r="DY857" s="224"/>
      <c r="DZ857" s="224"/>
      <c r="EA857" s="224"/>
      <c r="EB857" s="224"/>
      <c r="EC857" s="224"/>
      <c r="ED857" s="224"/>
      <c r="EE857" s="224"/>
      <c r="EF857" s="224"/>
      <c r="EG857" s="224"/>
      <c r="EH857" s="224"/>
      <c r="EI857" s="224"/>
      <c r="EJ857" s="224"/>
      <c r="EK857" s="224"/>
      <c r="EL857" s="224"/>
      <c r="EM857" s="224"/>
      <c r="EN857" s="224"/>
      <c r="EO857" s="224"/>
      <c r="EP857" s="224"/>
      <c r="EQ857" s="224"/>
      <c r="ER857" s="224"/>
      <c r="ES857" s="224"/>
      <c r="ET857" s="224"/>
      <c r="EU857" s="224"/>
      <c r="EV857" s="224"/>
      <c r="EW857" s="224"/>
      <c r="EX857" s="224"/>
      <c r="EY857" s="224"/>
      <c r="EZ857" s="224"/>
      <c r="FA857" s="224"/>
      <c r="FB857" s="224"/>
      <c r="FC857" s="224"/>
      <c r="FD857" s="224"/>
      <c r="FE857" s="224"/>
      <c r="FF857" s="224"/>
      <c r="FG857" s="224"/>
      <c r="FH857" s="224"/>
      <c r="FI857" s="224"/>
      <c r="FJ857" s="224"/>
      <c r="FK857" s="224"/>
      <c r="FL857" s="224"/>
      <c r="FM857" s="224"/>
      <c r="FN857" s="224"/>
      <c r="FO857" s="224"/>
      <c r="FP857" s="224"/>
      <c r="FQ857" s="224"/>
      <c r="FR857" s="224"/>
      <c r="FS857" s="224"/>
      <c r="FT857" s="224"/>
      <c r="FU857" s="224"/>
      <c r="FV857" s="224"/>
      <c r="FW857" s="224"/>
      <c r="FX857" s="224"/>
      <c r="FY857" s="224"/>
      <c r="FZ857" s="224"/>
      <c r="GA857" s="224"/>
      <c r="GB857" s="224"/>
      <c r="GC857" s="224"/>
      <c r="GD857" s="224"/>
      <c r="GE857" s="224"/>
      <c r="GF857" s="224"/>
      <c r="GG857" s="224"/>
      <c r="GH857" s="224"/>
      <c r="GI857" s="224"/>
      <c r="GJ857" s="224"/>
      <c r="GK857" s="224"/>
      <c r="GL857" s="224"/>
      <c r="GM857" s="224"/>
      <c r="GN857" s="224"/>
      <c r="GO857" s="224"/>
      <c r="GP857" s="224"/>
      <c r="GQ857" s="224"/>
      <c r="GR857" s="224"/>
      <c r="GS857" s="224"/>
      <c r="GT857" s="224"/>
      <c r="GU857" s="224"/>
      <c r="GV857" s="224"/>
      <c r="GW857" s="224"/>
      <c r="GX857" s="224"/>
      <c r="GY857" s="224"/>
      <c r="GZ857" s="224"/>
      <c r="HA857" s="224"/>
      <c r="HB857" s="224"/>
      <c r="HC857" s="224"/>
      <c r="HD857" s="224"/>
      <c r="HE857" s="224"/>
      <c r="HF857" s="224"/>
      <c r="HG857" s="224"/>
      <c r="HH857" s="224"/>
      <c r="HI857" s="224"/>
      <c r="HJ857" s="224"/>
      <c r="HK857" s="224"/>
      <c r="HL857" s="224"/>
      <c r="HM857" s="224"/>
      <c r="HN857" s="224"/>
      <c r="HO857" s="224"/>
      <c r="HP857" s="224"/>
      <c r="HQ857" s="224"/>
      <c r="HR857" s="224"/>
      <c r="HS857" s="224"/>
      <c r="HT857" s="224"/>
      <c r="HU857" s="224"/>
      <c r="HV857" s="224"/>
      <c r="HW857" s="224"/>
      <c r="HX857" s="224"/>
      <c r="HY857" s="224"/>
      <c r="HZ857" s="224"/>
      <c r="IA857" s="224"/>
      <c r="IB857" s="224"/>
      <c r="IC857" s="224"/>
      <c r="ID857" s="224"/>
      <c r="IE857" s="224"/>
      <c r="IF857" s="224"/>
      <c r="IG857" s="224"/>
      <c r="IH857" s="224"/>
      <c r="II857" s="224"/>
      <c r="IJ857" s="224"/>
      <c r="IK857" s="224"/>
      <c r="IL857" s="224"/>
      <c r="IM857" s="224"/>
      <c r="IN857" s="224"/>
      <c r="IO857" s="224"/>
      <c r="IP857" s="224"/>
      <c r="IQ857" s="224"/>
      <c r="IR857" s="224"/>
      <c r="IS857" s="224"/>
      <c r="IT857" s="224"/>
      <c r="IU857" s="224"/>
      <c r="IV857" s="224"/>
      <c r="IW857" s="224"/>
    </row>
    <row r="858" spans="1:257" s="258" customFormat="1" ht="39" hidden="1" customHeight="1" x14ac:dyDescent="0.25">
      <c r="A858" s="224"/>
      <c r="B858" s="224"/>
      <c r="C858" s="224"/>
      <c r="D858" s="209"/>
      <c r="E858" s="57"/>
      <c r="F858" s="57"/>
      <c r="G858" s="210"/>
      <c r="H858" s="210"/>
      <c r="I858" s="210"/>
      <c r="J858" s="224"/>
      <c r="K858" s="251"/>
      <c r="L858" s="251"/>
      <c r="M858" s="251"/>
      <c r="N858" s="251"/>
      <c r="O858" s="251"/>
      <c r="P858" s="251"/>
      <c r="Q858" s="251"/>
      <c r="R858" s="251"/>
      <c r="S858" s="251"/>
      <c r="T858" s="251"/>
      <c r="U858" s="251"/>
      <c r="V858" s="251"/>
      <c r="W858" s="251"/>
      <c r="X858" s="251"/>
      <c r="Y858" s="251"/>
      <c r="Z858" s="251"/>
      <c r="AA858" s="251"/>
      <c r="AB858" s="251"/>
      <c r="AC858" s="211"/>
      <c r="AD858" s="252"/>
      <c r="AE858" s="252"/>
      <c r="AF858" s="253"/>
      <c r="AG858" s="253"/>
      <c r="AH858" s="254"/>
      <c r="AI858" s="254"/>
      <c r="AJ858" s="255"/>
      <c r="AK858" s="255"/>
      <c r="AL858" s="126"/>
      <c r="AM858" s="224"/>
      <c r="AN858" s="224"/>
      <c r="AO858" s="224"/>
      <c r="AP858" s="224"/>
      <c r="AQ858" s="224"/>
      <c r="AR858" s="224"/>
      <c r="AS858" s="224"/>
      <c r="AT858" s="224"/>
      <c r="AU858" s="224"/>
      <c r="AV858" s="224"/>
      <c r="AW858" s="224"/>
      <c r="AX858" s="224"/>
      <c r="AY858" s="224"/>
      <c r="AZ858" s="224"/>
      <c r="BA858" s="224"/>
      <c r="BB858" s="224"/>
      <c r="BC858" s="224"/>
      <c r="BD858" s="224"/>
      <c r="BE858" s="224"/>
      <c r="BF858" s="224"/>
      <c r="BG858" s="224"/>
      <c r="BH858" s="224"/>
      <c r="BI858" s="224"/>
      <c r="BJ858" s="224"/>
      <c r="BK858" s="224"/>
      <c r="BL858" s="224"/>
      <c r="BM858" s="224"/>
      <c r="BN858" s="224"/>
      <c r="BO858" s="224"/>
      <c r="BP858" s="224"/>
      <c r="BQ858" s="224"/>
      <c r="BR858" s="224"/>
      <c r="BS858" s="224"/>
      <c r="BT858" s="224"/>
      <c r="BU858" s="224"/>
      <c r="BV858" s="224"/>
      <c r="BW858" s="224"/>
      <c r="BX858" s="224"/>
      <c r="BY858" s="224"/>
      <c r="BZ858" s="224"/>
      <c r="CA858" s="224"/>
      <c r="CB858" s="224"/>
      <c r="CC858" s="224"/>
      <c r="CD858" s="224"/>
      <c r="CE858" s="224"/>
      <c r="CF858" s="224"/>
      <c r="CG858" s="224"/>
      <c r="CH858" s="224"/>
      <c r="CI858" s="224"/>
      <c r="CJ858" s="224"/>
      <c r="CK858" s="224"/>
      <c r="CL858" s="224"/>
      <c r="CM858" s="224"/>
      <c r="CN858" s="224"/>
      <c r="CO858" s="224"/>
      <c r="CP858" s="224"/>
      <c r="CQ858" s="224"/>
      <c r="CR858" s="224"/>
      <c r="CS858" s="224"/>
      <c r="CT858" s="224"/>
      <c r="CU858" s="224"/>
      <c r="CV858" s="224"/>
      <c r="CW858" s="224"/>
      <c r="CX858" s="224"/>
      <c r="CY858" s="224"/>
      <c r="CZ858" s="224"/>
      <c r="DA858" s="224"/>
      <c r="DB858" s="224"/>
      <c r="DC858" s="224"/>
      <c r="DD858" s="224"/>
      <c r="DE858" s="224"/>
      <c r="DF858" s="224"/>
      <c r="DG858" s="224"/>
      <c r="DH858" s="224"/>
      <c r="DI858" s="224"/>
      <c r="DJ858" s="224"/>
      <c r="DK858" s="224"/>
      <c r="DL858" s="224"/>
      <c r="DM858" s="224"/>
      <c r="DN858" s="224"/>
      <c r="DO858" s="224"/>
      <c r="DP858" s="224"/>
      <c r="DQ858" s="224"/>
      <c r="DR858" s="224"/>
      <c r="DS858" s="224"/>
      <c r="DT858" s="224"/>
      <c r="DU858" s="224"/>
      <c r="DV858" s="224"/>
      <c r="DW858" s="224"/>
      <c r="DX858" s="224"/>
      <c r="DY858" s="224"/>
      <c r="DZ858" s="224"/>
      <c r="EA858" s="224"/>
      <c r="EB858" s="224"/>
      <c r="EC858" s="224"/>
      <c r="ED858" s="224"/>
      <c r="EE858" s="224"/>
      <c r="EF858" s="224"/>
      <c r="EG858" s="224"/>
      <c r="EH858" s="224"/>
      <c r="EI858" s="224"/>
      <c r="EJ858" s="224"/>
      <c r="EK858" s="224"/>
      <c r="EL858" s="224"/>
      <c r="EM858" s="224"/>
      <c r="EN858" s="224"/>
      <c r="EO858" s="224"/>
      <c r="EP858" s="224"/>
      <c r="EQ858" s="224"/>
      <c r="ER858" s="224"/>
      <c r="ES858" s="224"/>
      <c r="ET858" s="224"/>
      <c r="EU858" s="224"/>
      <c r="EV858" s="224"/>
      <c r="EW858" s="224"/>
      <c r="EX858" s="224"/>
      <c r="EY858" s="224"/>
      <c r="EZ858" s="224"/>
      <c r="FA858" s="224"/>
      <c r="FB858" s="224"/>
      <c r="FC858" s="224"/>
      <c r="FD858" s="224"/>
      <c r="FE858" s="224"/>
      <c r="FF858" s="224"/>
      <c r="FG858" s="224"/>
      <c r="FH858" s="224"/>
      <c r="FI858" s="224"/>
      <c r="FJ858" s="224"/>
      <c r="FK858" s="224"/>
      <c r="FL858" s="224"/>
      <c r="FM858" s="224"/>
      <c r="FN858" s="224"/>
      <c r="FO858" s="224"/>
      <c r="FP858" s="224"/>
      <c r="FQ858" s="224"/>
      <c r="FR858" s="224"/>
      <c r="FS858" s="224"/>
      <c r="FT858" s="224"/>
      <c r="FU858" s="224"/>
      <c r="FV858" s="224"/>
      <c r="FW858" s="224"/>
      <c r="FX858" s="224"/>
      <c r="FY858" s="224"/>
      <c r="FZ858" s="224"/>
      <c r="GA858" s="224"/>
      <c r="GB858" s="224"/>
      <c r="GC858" s="224"/>
      <c r="GD858" s="224"/>
      <c r="GE858" s="224"/>
      <c r="GF858" s="224"/>
      <c r="GG858" s="224"/>
      <c r="GH858" s="224"/>
      <c r="GI858" s="224"/>
      <c r="GJ858" s="224"/>
      <c r="GK858" s="224"/>
      <c r="GL858" s="224"/>
      <c r="GM858" s="224"/>
      <c r="GN858" s="224"/>
      <c r="GO858" s="224"/>
      <c r="GP858" s="224"/>
      <c r="GQ858" s="224"/>
      <c r="GR858" s="224"/>
      <c r="GS858" s="224"/>
      <c r="GT858" s="224"/>
      <c r="GU858" s="224"/>
      <c r="GV858" s="224"/>
      <c r="GW858" s="224"/>
      <c r="GX858" s="224"/>
      <c r="GY858" s="224"/>
      <c r="GZ858" s="224"/>
      <c r="HA858" s="224"/>
      <c r="HB858" s="224"/>
      <c r="HC858" s="224"/>
      <c r="HD858" s="224"/>
      <c r="HE858" s="224"/>
      <c r="HF858" s="224"/>
      <c r="HG858" s="224"/>
      <c r="HH858" s="224"/>
      <c r="HI858" s="224"/>
      <c r="HJ858" s="224"/>
      <c r="HK858" s="224"/>
      <c r="HL858" s="224"/>
      <c r="HM858" s="224"/>
      <c r="HN858" s="224"/>
      <c r="HO858" s="224"/>
      <c r="HP858" s="224"/>
      <c r="HQ858" s="224"/>
      <c r="HR858" s="224"/>
      <c r="HS858" s="224"/>
      <c r="HT858" s="224"/>
      <c r="HU858" s="224"/>
      <c r="HV858" s="224"/>
      <c r="HW858" s="224"/>
      <c r="HX858" s="224"/>
      <c r="HY858" s="224"/>
      <c r="HZ858" s="224"/>
      <c r="IA858" s="224"/>
      <c r="IB858" s="224"/>
      <c r="IC858" s="224"/>
      <c r="ID858" s="224"/>
      <c r="IE858" s="224"/>
      <c r="IF858" s="224"/>
      <c r="IG858" s="224"/>
      <c r="IH858" s="224"/>
      <c r="II858" s="224"/>
      <c r="IJ858" s="224"/>
      <c r="IK858" s="224"/>
      <c r="IL858" s="224"/>
      <c r="IM858" s="224"/>
      <c r="IN858" s="224"/>
      <c r="IO858" s="224"/>
      <c r="IP858" s="224"/>
      <c r="IQ858" s="224"/>
      <c r="IR858" s="224"/>
      <c r="IS858" s="224"/>
      <c r="IT858" s="224"/>
      <c r="IU858" s="224"/>
      <c r="IV858" s="224"/>
      <c r="IW858" s="224"/>
    </row>
    <row r="859" spans="1:257" s="258" customFormat="1" ht="39" hidden="1" customHeight="1" x14ac:dyDescent="0.25">
      <c r="A859" s="224"/>
      <c r="B859" s="224"/>
      <c r="C859" s="224"/>
      <c r="D859" s="209"/>
      <c r="E859" s="57"/>
      <c r="F859" s="57"/>
      <c r="G859" s="210"/>
      <c r="H859" s="210"/>
      <c r="I859" s="210"/>
      <c r="J859" s="224"/>
      <c r="K859" s="251"/>
      <c r="L859" s="251"/>
      <c r="M859" s="251"/>
      <c r="N859" s="251"/>
      <c r="O859" s="251"/>
      <c r="P859" s="251"/>
      <c r="Q859" s="251"/>
      <c r="R859" s="251"/>
      <c r="S859" s="251"/>
      <c r="T859" s="251"/>
      <c r="U859" s="251"/>
      <c r="V859" s="251"/>
      <c r="W859" s="251"/>
      <c r="X859" s="251"/>
      <c r="Y859" s="251"/>
      <c r="Z859" s="251"/>
      <c r="AA859" s="251"/>
      <c r="AB859" s="251"/>
      <c r="AC859" s="211"/>
      <c r="AD859" s="252"/>
      <c r="AE859" s="252"/>
      <c r="AF859" s="253"/>
      <c r="AG859" s="253"/>
      <c r="AH859" s="254"/>
      <c r="AI859" s="254"/>
      <c r="AJ859" s="255"/>
      <c r="AK859" s="255"/>
      <c r="AL859" s="126"/>
      <c r="AM859" s="224"/>
      <c r="AN859" s="224"/>
      <c r="AO859" s="224"/>
      <c r="AP859" s="224"/>
      <c r="AQ859" s="224"/>
      <c r="AR859" s="224"/>
      <c r="AS859" s="224"/>
      <c r="AT859" s="224"/>
      <c r="AU859" s="224"/>
      <c r="AV859" s="224"/>
      <c r="AW859" s="224"/>
      <c r="AX859" s="224"/>
      <c r="AY859" s="224"/>
      <c r="AZ859" s="224"/>
      <c r="BA859" s="224"/>
      <c r="BB859" s="224"/>
      <c r="BC859" s="224"/>
      <c r="BD859" s="224"/>
      <c r="BE859" s="224"/>
      <c r="BF859" s="224"/>
      <c r="BG859" s="224"/>
      <c r="BH859" s="224"/>
      <c r="BI859" s="224"/>
      <c r="BJ859" s="224"/>
      <c r="BK859" s="224"/>
      <c r="BL859" s="224"/>
      <c r="BM859" s="224"/>
      <c r="BN859" s="224"/>
      <c r="BO859" s="224"/>
      <c r="BP859" s="224"/>
      <c r="BQ859" s="224"/>
      <c r="BR859" s="224"/>
      <c r="BS859" s="224"/>
      <c r="BT859" s="224"/>
      <c r="BU859" s="224"/>
      <c r="BV859" s="224"/>
      <c r="BW859" s="224"/>
      <c r="BX859" s="224"/>
      <c r="BY859" s="224"/>
      <c r="BZ859" s="224"/>
      <c r="CA859" s="224"/>
      <c r="CB859" s="224"/>
      <c r="CC859" s="224"/>
      <c r="CD859" s="224"/>
      <c r="CE859" s="224"/>
      <c r="CF859" s="224"/>
      <c r="CG859" s="224"/>
      <c r="CH859" s="224"/>
      <c r="CI859" s="224"/>
      <c r="CJ859" s="224"/>
      <c r="CK859" s="224"/>
      <c r="CL859" s="224"/>
      <c r="CM859" s="224"/>
      <c r="CN859" s="224"/>
      <c r="CO859" s="224"/>
      <c r="CP859" s="224"/>
      <c r="CQ859" s="224"/>
      <c r="CR859" s="224"/>
      <c r="CS859" s="224"/>
      <c r="CT859" s="224"/>
      <c r="CU859" s="224"/>
      <c r="CV859" s="224"/>
      <c r="CW859" s="224"/>
      <c r="CX859" s="224"/>
      <c r="CY859" s="224"/>
      <c r="CZ859" s="224"/>
      <c r="DA859" s="224"/>
      <c r="DB859" s="224"/>
      <c r="DC859" s="224"/>
      <c r="DD859" s="224"/>
      <c r="DE859" s="224"/>
      <c r="DF859" s="224"/>
      <c r="DG859" s="224"/>
      <c r="DH859" s="224"/>
      <c r="DI859" s="224"/>
      <c r="DJ859" s="224"/>
      <c r="DK859" s="224"/>
      <c r="DL859" s="224"/>
      <c r="DM859" s="224"/>
      <c r="DN859" s="224"/>
      <c r="DO859" s="224"/>
      <c r="DP859" s="224"/>
      <c r="DQ859" s="224"/>
      <c r="DR859" s="224"/>
      <c r="DS859" s="224"/>
      <c r="DT859" s="224"/>
      <c r="DU859" s="224"/>
      <c r="DV859" s="224"/>
      <c r="DW859" s="224"/>
      <c r="DX859" s="224"/>
      <c r="DY859" s="224"/>
      <c r="DZ859" s="224"/>
      <c r="EA859" s="224"/>
      <c r="EB859" s="224"/>
      <c r="EC859" s="224"/>
      <c r="ED859" s="224"/>
      <c r="EE859" s="224"/>
      <c r="EF859" s="224"/>
      <c r="EG859" s="224"/>
      <c r="EH859" s="224"/>
      <c r="EI859" s="224"/>
      <c r="EJ859" s="224"/>
      <c r="EK859" s="224"/>
      <c r="EL859" s="224"/>
      <c r="EM859" s="224"/>
      <c r="EN859" s="224"/>
      <c r="EO859" s="224"/>
      <c r="EP859" s="224"/>
      <c r="EQ859" s="224"/>
      <c r="ER859" s="224"/>
      <c r="ES859" s="224"/>
      <c r="ET859" s="224"/>
      <c r="EU859" s="224"/>
      <c r="EV859" s="224"/>
      <c r="EW859" s="224"/>
      <c r="EX859" s="224"/>
      <c r="EY859" s="224"/>
      <c r="EZ859" s="224"/>
      <c r="FA859" s="224"/>
      <c r="FB859" s="224"/>
      <c r="FC859" s="224"/>
      <c r="FD859" s="224"/>
      <c r="FE859" s="224"/>
      <c r="FF859" s="224"/>
      <c r="FG859" s="224"/>
      <c r="FH859" s="224"/>
      <c r="FI859" s="224"/>
      <c r="FJ859" s="224"/>
      <c r="FK859" s="224"/>
      <c r="FL859" s="224"/>
      <c r="FM859" s="224"/>
      <c r="FN859" s="224"/>
      <c r="FO859" s="224"/>
      <c r="FP859" s="224"/>
      <c r="FQ859" s="224"/>
      <c r="FR859" s="224"/>
      <c r="FS859" s="224"/>
      <c r="FT859" s="224"/>
      <c r="FU859" s="224"/>
      <c r="FV859" s="224"/>
      <c r="FW859" s="224"/>
      <c r="FX859" s="224"/>
      <c r="FY859" s="224"/>
      <c r="FZ859" s="224"/>
      <c r="GA859" s="224"/>
      <c r="GB859" s="224"/>
      <c r="GC859" s="224"/>
      <c r="GD859" s="224"/>
      <c r="GE859" s="224"/>
      <c r="GF859" s="224"/>
      <c r="GG859" s="224"/>
      <c r="GH859" s="224"/>
      <c r="GI859" s="224"/>
      <c r="GJ859" s="224"/>
      <c r="GK859" s="224"/>
      <c r="GL859" s="224"/>
      <c r="GM859" s="224"/>
      <c r="GN859" s="224"/>
      <c r="GO859" s="224"/>
      <c r="GP859" s="224"/>
      <c r="GQ859" s="224"/>
      <c r="GR859" s="224"/>
      <c r="GS859" s="224"/>
      <c r="GT859" s="224"/>
      <c r="GU859" s="224"/>
      <c r="GV859" s="224"/>
      <c r="GW859" s="224"/>
      <c r="GX859" s="224"/>
      <c r="GY859" s="224"/>
      <c r="GZ859" s="224"/>
      <c r="HA859" s="224"/>
      <c r="HB859" s="224"/>
      <c r="HC859" s="224"/>
      <c r="HD859" s="224"/>
      <c r="HE859" s="224"/>
      <c r="HF859" s="224"/>
      <c r="HG859" s="224"/>
      <c r="HH859" s="224"/>
      <c r="HI859" s="224"/>
      <c r="HJ859" s="224"/>
      <c r="HK859" s="224"/>
      <c r="HL859" s="224"/>
      <c r="HM859" s="224"/>
      <c r="HN859" s="224"/>
      <c r="HO859" s="224"/>
      <c r="HP859" s="224"/>
      <c r="HQ859" s="224"/>
      <c r="HR859" s="224"/>
      <c r="HS859" s="224"/>
      <c r="HT859" s="224"/>
      <c r="HU859" s="224"/>
      <c r="HV859" s="224"/>
      <c r="HW859" s="224"/>
      <c r="HX859" s="224"/>
      <c r="HY859" s="224"/>
      <c r="HZ859" s="224"/>
      <c r="IA859" s="224"/>
      <c r="IB859" s="224"/>
      <c r="IC859" s="224"/>
      <c r="ID859" s="224"/>
      <c r="IE859" s="224"/>
      <c r="IF859" s="224"/>
      <c r="IG859" s="224"/>
      <c r="IH859" s="224"/>
      <c r="II859" s="224"/>
      <c r="IJ859" s="224"/>
      <c r="IK859" s="224"/>
      <c r="IL859" s="224"/>
      <c r="IM859" s="224"/>
      <c r="IN859" s="224"/>
      <c r="IO859" s="224"/>
      <c r="IP859" s="224"/>
      <c r="IQ859" s="224"/>
      <c r="IR859" s="224"/>
      <c r="IS859" s="224"/>
      <c r="IT859" s="224"/>
      <c r="IU859" s="224"/>
      <c r="IV859" s="224"/>
      <c r="IW859" s="224"/>
    </row>
    <row r="860" spans="1:257" s="258" customFormat="1" ht="39" hidden="1" customHeight="1" x14ac:dyDescent="0.25">
      <c r="A860" s="224"/>
      <c r="B860" s="224"/>
      <c r="C860" s="224"/>
      <c r="D860" s="209"/>
      <c r="E860" s="57"/>
      <c r="F860" s="57"/>
      <c r="G860" s="210"/>
      <c r="H860" s="210"/>
      <c r="I860" s="210"/>
      <c r="J860" s="224"/>
      <c r="K860" s="251"/>
      <c r="L860" s="251"/>
      <c r="M860" s="251"/>
      <c r="N860" s="251"/>
      <c r="O860" s="251"/>
      <c r="P860" s="251"/>
      <c r="Q860" s="251"/>
      <c r="R860" s="251"/>
      <c r="S860" s="251"/>
      <c r="T860" s="251"/>
      <c r="U860" s="251"/>
      <c r="V860" s="251"/>
      <c r="W860" s="251"/>
      <c r="X860" s="251"/>
      <c r="Y860" s="251"/>
      <c r="Z860" s="251"/>
      <c r="AA860" s="251"/>
      <c r="AB860" s="251"/>
      <c r="AC860" s="211"/>
      <c r="AD860" s="252"/>
      <c r="AE860" s="252"/>
      <c r="AF860" s="253"/>
      <c r="AG860" s="253"/>
      <c r="AH860" s="254"/>
      <c r="AI860" s="254"/>
      <c r="AJ860" s="255"/>
      <c r="AK860" s="255"/>
      <c r="AL860" s="126"/>
      <c r="AM860" s="224"/>
      <c r="AN860" s="224"/>
      <c r="AO860" s="224"/>
      <c r="AP860" s="224"/>
      <c r="AQ860" s="224"/>
      <c r="AR860" s="224"/>
      <c r="AS860" s="224"/>
      <c r="AT860" s="224"/>
      <c r="AU860" s="224"/>
      <c r="AV860" s="224"/>
      <c r="AW860" s="224"/>
      <c r="AX860" s="224"/>
      <c r="AY860" s="224"/>
      <c r="AZ860" s="224"/>
      <c r="BA860" s="224"/>
      <c r="BB860" s="224"/>
      <c r="BC860" s="224"/>
      <c r="BD860" s="224"/>
      <c r="BE860" s="224"/>
      <c r="BF860" s="224"/>
      <c r="BG860" s="224"/>
      <c r="BH860" s="224"/>
      <c r="BI860" s="224"/>
      <c r="BJ860" s="224"/>
      <c r="BK860" s="224"/>
      <c r="BL860" s="224"/>
      <c r="BM860" s="224"/>
      <c r="BN860" s="224"/>
      <c r="BO860" s="224"/>
      <c r="BP860" s="224"/>
      <c r="BQ860" s="224"/>
      <c r="BR860" s="224"/>
      <c r="BS860" s="224"/>
      <c r="BT860" s="224"/>
      <c r="BU860" s="224"/>
      <c r="BV860" s="224"/>
      <c r="BW860" s="224"/>
      <c r="BX860" s="224"/>
      <c r="BY860" s="224"/>
      <c r="BZ860" s="224"/>
      <c r="CA860" s="224"/>
      <c r="CB860" s="224"/>
      <c r="CC860" s="224"/>
      <c r="CD860" s="224"/>
      <c r="CE860" s="224"/>
      <c r="CF860" s="224"/>
      <c r="CG860" s="224"/>
      <c r="CH860" s="224"/>
      <c r="CI860" s="224"/>
      <c r="CJ860" s="224"/>
      <c r="CK860" s="224"/>
      <c r="CL860" s="224"/>
      <c r="CM860" s="224"/>
      <c r="CN860" s="224"/>
      <c r="CO860" s="224"/>
      <c r="CP860" s="224"/>
      <c r="CQ860" s="224"/>
      <c r="CR860" s="224"/>
      <c r="CS860" s="224"/>
      <c r="CT860" s="224"/>
      <c r="CU860" s="224"/>
      <c r="CV860" s="224"/>
      <c r="CW860" s="224"/>
      <c r="CX860" s="224"/>
      <c r="CY860" s="224"/>
      <c r="CZ860" s="224"/>
      <c r="DA860" s="224"/>
      <c r="DB860" s="224"/>
      <c r="DC860" s="224"/>
      <c r="DD860" s="224"/>
      <c r="DE860" s="224"/>
      <c r="DF860" s="224"/>
      <c r="DG860" s="224"/>
      <c r="DH860" s="224"/>
      <c r="DI860" s="224"/>
      <c r="DJ860" s="224"/>
      <c r="DK860" s="224"/>
      <c r="DL860" s="224"/>
      <c r="DM860" s="224"/>
      <c r="DN860" s="224"/>
      <c r="DO860" s="224"/>
      <c r="DP860" s="224"/>
      <c r="DQ860" s="224"/>
      <c r="DR860" s="224"/>
      <c r="DS860" s="224"/>
      <c r="DT860" s="224"/>
      <c r="DU860" s="224"/>
      <c r="DV860" s="224"/>
      <c r="DW860" s="224"/>
      <c r="DX860" s="224"/>
      <c r="DY860" s="224"/>
      <c r="DZ860" s="224"/>
      <c r="EA860" s="224"/>
      <c r="EB860" s="224"/>
      <c r="EC860" s="224"/>
      <c r="ED860" s="224"/>
      <c r="EE860" s="224"/>
      <c r="EF860" s="224"/>
      <c r="EG860" s="224"/>
      <c r="EH860" s="224"/>
      <c r="EI860" s="224"/>
      <c r="EJ860" s="224"/>
      <c r="EK860" s="224"/>
      <c r="EL860" s="224"/>
      <c r="EM860" s="224"/>
      <c r="EN860" s="224"/>
      <c r="EO860" s="224"/>
      <c r="EP860" s="224"/>
      <c r="EQ860" s="224"/>
      <c r="ER860" s="224"/>
      <c r="ES860" s="224"/>
      <c r="ET860" s="224"/>
      <c r="EU860" s="224"/>
      <c r="EV860" s="224"/>
      <c r="EW860" s="224"/>
      <c r="EX860" s="224"/>
      <c r="EY860" s="224"/>
      <c r="EZ860" s="224"/>
      <c r="FA860" s="224"/>
      <c r="FB860" s="224"/>
      <c r="FC860" s="224"/>
      <c r="FD860" s="224"/>
      <c r="FE860" s="224"/>
      <c r="FF860" s="224"/>
      <c r="FG860" s="224"/>
      <c r="FH860" s="224"/>
      <c r="FI860" s="224"/>
      <c r="FJ860" s="224"/>
      <c r="FK860" s="224"/>
      <c r="FL860" s="224"/>
      <c r="FM860" s="224"/>
      <c r="FN860" s="224"/>
      <c r="FO860" s="224"/>
      <c r="FP860" s="224"/>
      <c r="FQ860" s="224"/>
      <c r="FR860" s="224"/>
      <c r="FS860" s="224"/>
      <c r="FT860" s="224"/>
      <c r="FU860" s="224"/>
      <c r="FV860" s="224"/>
      <c r="FW860" s="224"/>
      <c r="FX860" s="224"/>
      <c r="FY860" s="224"/>
      <c r="FZ860" s="224"/>
      <c r="GA860" s="224"/>
      <c r="GB860" s="224"/>
      <c r="GC860" s="224"/>
      <c r="GD860" s="224"/>
      <c r="GE860" s="224"/>
      <c r="GF860" s="224"/>
      <c r="GG860" s="224"/>
      <c r="GH860" s="224"/>
      <c r="GI860" s="224"/>
      <c r="GJ860" s="224"/>
      <c r="GK860" s="224"/>
      <c r="GL860" s="224"/>
      <c r="GM860" s="224"/>
      <c r="GN860" s="224"/>
      <c r="GO860" s="224"/>
      <c r="GP860" s="224"/>
      <c r="GQ860" s="224"/>
      <c r="GR860" s="224"/>
      <c r="GS860" s="224"/>
      <c r="GT860" s="224"/>
      <c r="GU860" s="224"/>
      <c r="GV860" s="224"/>
      <c r="GW860" s="224"/>
      <c r="GX860" s="224"/>
      <c r="GY860" s="224"/>
      <c r="GZ860" s="224"/>
      <c r="HA860" s="224"/>
      <c r="HB860" s="224"/>
      <c r="HC860" s="224"/>
      <c r="HD860" s="224"/>
      <c r="HE860" s="224"/>
      <c r="HF860" s="224"/>
      <c r="HG860" s="224"/>
      <c r="HH860" s="224"/>
      <c r="HI860" s="224"/>
      <c r="HJ860" s="224"/>
      <c r="HK860" s="224"/>
      <c r="HL860" s="224"/>
      <c r="HM860" s="224"/>
      <c r="HN860" s="224"/>
      <c r="HO860" s="224"/>
      <c r="HP860" s="224"/>
      <c r="HQ860" s="224"/>
      <c r="HR860" s="224"/>
      <c r="HS860" s="224"/>
      <c r="HT860" s="224"/>
      <c r="HU860" s="224"/>
      <c r="HV860" s="224"/>
      <c r="HW860" s="224"/>
      <c r="HX860" s="224"/>
      <c r="HY860" s="224"/>
      <c r="HZ860" s="224"/>
      <c r="IA860" s="224"/>
      <c r="IB860" s="224"/>
      <c r="IC860" s="224"/>
      <c r="ID860" s="224"/>
      <c r="IE860" s="224"/>
      <c r="IF860" s="224"/>
      <c r="IG860" s="224"/>
      <c r="IH860" s="224"/>
      <c r="II860" s="224"/>
      <c r="IJ860" s="224"/>
      <c r="IK860" s="224"/>
      <c r="IL860" s="224"/>
      <c r="IM860" s="224"/>
      <c r="IN860" s="224"/>
      <c r="IO860" s="224"/>
      <c r="IP860" s="224"/>
      <c r="IQ860" s="224"/>
      <c r="IR860" s="224"/>
      <c r="IS860" s="224"/>
      <c r="IT860" s="224"/>
      <c r="IU860" s="224"/>
      <c r="IV860" s="224"/>
      <c r="IW860" s="224"/>
    </row>
    <row r="861" spans="1:257" s="258" customFormat="1" ht="39" hidden="1" customHeight="1" x14ac:dyDescent="0.25">
      <c r="A861" s="224"/>
      <c r="B861" s="224"/>
      <c r="C861" s="224"/>
      <c r="D861" s="209"/>
      <c r="E861" s="57"/>
      <c r="F861" s="57"/>
      <c r="G861" s="210"/>
      <c r="H861" s="210"/>
      <c r="I861" s="210"/>
      <c r="J861" s="224"/>
      <c r="K861" s="251"/>
      <c r="L861" s="251"/>
      <c r="M861" s="251"/>
      <c r="N861" s="251"/>
      <c r="O861" s="251"/>
      <c r="P861" s="251"/>
      <c r="Q861" s="251"/>
      <c r="R861" s="251"/>
      <c r="S861" s="251"/>
      <c r="T861" s="251"/>
      <c r="U861" s="251"/>
      <c r="V861" s="251"/>
      <c r="W861" s="251"/>
      <c r="X861" s="251"/>
      <c r="Y861" s="251"/>
      <c r="Z861" s="251"/>
      <c r="AA861" s="251"/>
      <c r="AB861" s="251"/>
      <c r="AC861" s="211"/>
      <c r="AD861" s="252"/>
      <c r="AE861" s="252"/>
      <c r="AF861" s="253"/>
      <c r="AG861" s="253"/>
      <c r="AH861" s="254"/>
      <c r="AI861" s="254"/>
      <c r="AJ861" s="255"/>
      <c r="AK861" s="255"/>
      <c r="AL861" s="126"/>
      <c r="AM861" s="224"/>
      <c r="AN861" s="224"/>
      <c r="AO861" s="224"/>
      <c r="AP861" s="224"/>
      <c r="AQ861" s="224"/>
      <c r="AR861" s="224"/>
      <c r="AS861" s="224"/>
      <c r="AT861" s="224"/>
      <c r="AU861" s="224"/>
      <c r="AV861" s="224"/>
      <c r="AW861" s="224"/>
      <c r="AX861" s="224"/>
      <c r="AY861" s="224"/>
      <c r="AZ861" s="224"/>
      <c r="BA861" s="224"/>
      <c r="BB861" s="224"/>
      <c r="BC861" s="224"/>
      <c r="BD861" s="224"/>
      <c r="BE861" s="224"/>
      <c r="BF861" s="224"/>
      <c r="BG861" s="224"/>
      <c r="BH861" s="224"/>
      <c r="BI861" s="224"/>
      <c r="BJ861" s="224"/>
      <c r="BK861" s="224"/>
      <c r="BL861" s="224"/>
      <c r="BM861" s="224"/>
      <c r="BN861" s="224"/>
      <c r="BO861" s="224"/>
      <c r="BP861" s="224"/>
      <c r="BQ861" s="224"/>
      <c r="BR861" s="224"/>
      <c r="BS861" s="224"/>
      <c r="BT861" s="224"/>
      <c r="BU861" s="224"/>
      <c r="BV861" s="224"/>
      <c r="BW861" s="224"/>
      <c r="BX861" s="224"/>
      <c r="BY861" s="224"/>
      <c r="BZ861" s="224"/>
      <c r="CA861" s="224"/>
      <c r="CB861" s="224"/>
      <c r="CC861" s="224"/>
      <c r="CD861" s="224"/>
      <c r="CE861" s="224"/>
      <c r="CF861" s="224"/>
      <c r="CG861" s="224"/>
      <c r="CH861" s="224"/>
      <c r="CI861" s="224"/>
      <c r="CJ861" s="224"/>
      <c r="CK861" s="224"/>
      <c r="CL861" s="224"/>
      <c r="CM861" s="224"/>
      <c r="CN861" s="224"/>
      <c r="CO861" s="224"/>
      <c r="CP861" s="224"/>
      <c r="CQ861" s="224"/>
      <c r="CR861" s="224"/>
      <c r="CS861" s="224"/>
      <c r="CT861" s="224"/>
      <c r="CU861" s="224"/>
      <c r="CV861" s="224"/>
      <c r="CW861" s="224"/>
      <c r="CX861" s="224"/>
      <c r="CY861" s="224"/>
      <c r="CZ861" s="224"/>
      <c r="DA861" s="224"/>
      <c r="DB861" s="224"/>
      <c r="DC861" s="224"/>
      <c r="DD861" s="224"/>
      <c r="DE861" s="224"/>
      <c r="DF861" s="224"/>
      <c r="DG861" s="224"/>
      <c r="DH861" s="224"/>
      <c r="DI861" s="224"/>
      <c r="DJ861" s="224"/>
      <c r="DK861" s="224"/>
      <c r="DL861" s="224"/>
      <c r="DM861" s="224"/>
      <c r="DN861" s="224"/>
      <c r="DO861" s="224"/>
      <c r="DP861" s="224"/>
      <c r="DQ861" s="224"/>
      <c r="DR861" s="224"/>
      <c r="DS861" s="224"/>
      <c r="DT861" s="224"/>
      <c r="DU861" s="224"/>
      <c r="DV861" s="224"/>
      <c r="DW861" s="224"/>
      <c r="DX861" s="224"/>
      <c r="DY861" s="224"/>
      <c r="DZ861" s="224"/>
      <c r="EA861" s="224"/>
      <c r="EB861" s="224"/>
      <c r="EC861" s="224"/>
      <c r="ED861" s="224"/>
      <c r="EE861" s="224"/>
      <c r="EF861" s="224"/>
      <c r="EG861" s="224"/>
      <c r="EH861" s="224"/>
      <c r="EI861" s="224"/>
      <c r="EJ861" s="224"/>
      <c r="EK861" s="224"/>
      <c r="EL861" s="224"/>
      <c r="EM861" s="224"/>
      <c r="EN861" s="224"/>
      <c r="EO861" s="224"/>
      <c r="EP861" s="224"/>
      <c r="EQ861" s="224"/>
      <c r="ER861" s="224"/>
      <c r="ES861" s="224"/>
      <c r="ET861" s="224"/>
      <c r="EU861" s="224"/>
      <c r="EV861" s="224"/>
      <c r="EW861" s="224"/>
      <c r="EX861" s="224"/>
      <c r="EY861" s="224"/>
      <c r="EZ861" s="224"/>
      <c r="FA861" s="224"/>
      <c r="FB861" s="224"/>
      <c r="FC861" s="224"/>
      <c r="FD861" s="224"/>
      <c r="FE861" s="224"/>
      <c r="FF861" s="224"/>
      <c r="FG861" s="224"/>
      <c r="FH861" s="224"/>
      <c r="FI861" s="224"/>
      <c r="FJ861" s="224"/>
      <c r="FK861" s="224"/>
      <c r="FL861" s="224"/>
      <c r="FM861" s="224"/>
      <c r="FN861" s="224"/>
      <c r="FO861" s="224"/>
      <c r="FP861" s="224"/>
      <c r="FQ861" s="224"/>
      <c r="FR861" s="224"/>
      <c r="FS861" s="224"/>
      <c r="FT861" s="224"/>
      <c r="FU861" s="224"/>
      <c r="FV861" s="224"/>
      <c r="FW861" s="224"/>
      <c r="FX861" s="224"/>
      <c r="FY861" s="224"/>
      <c r="FZ861" s="224"/>
      <c r="GA861" s="224"/>
      <c r="GB861" s="224"/>
      <c r="GC861" s="224"/>
      <c r="GD861" s="224"/>
      <c r="GE861" s="224"/>
      <c r="GF861" s="224"/>
      <c r="GG861" s="224"/>
      <c r="GH861" s="224"/>
      <c r="GI861" s="224"/>
      <c r="GJ861" s="224"/>
      <c r="GK861" s="224"/>
      <c r="GL861" s="224"/>
      <c r="GM861" s="224"/>
      <c r="GN861" s="224"/>
      <c r="GO861" s="224"/>
      <c r="GP861" s="224"/>
      <c r="GQ861" s="224"/>
      <c r="GR861" s="224"/>
      <c r="GS861" s="224"/>
      <c r="GT861" s="224"/>
      <c r="GU861" s="224"/>
      <c r="GV861" s="224"/>
      <c r="GW861" s="224"/>
      <c r="GX861" s="224"/>
      <c r="GY861" s="224"/>
      <c r="GZ861" s="224"/>
      <c r="HA861" s="224"/>
      <c r="HB861" s="224"/>
      <c r="HC861" s="224"/>
      <c r="HD861" s="224"/>
      <c r="HE861" s="224"/>
      <c r="HF861" s="224"/>
      <c r="HG861" s="224"/>
      <c r="HH861" s="224"/>
      <c r="HI861" s="224"/>
      <c r="HJ861" s="224"/>
      <c r="HK861" s="224"/>
      <c r="HL861" s="224"/>
      <c r="HM861" s="224"/>
      <c r="HN861" s="224"/>
      <c r="HO861" s="224"/>
      <c r="HP861" s="224"/>
      <c r="HQ861" s="224"/>
      <c r="HR861" s="224"/>
      <c r="HS861" s="224"/>
      <c r="HT861" s="224"/>
      <c r="HU861" s="224"/>
      <c r="HV861" s="224"/>
      <c r="HW861" s="224"/>
      <c r="HX861" s="224"/>
      <c r="HY861" s="224"/>
      <c r="HZ861" s="224"/>
      <c r="IA861" s="224"/>
      <c r="IB861" s="224"/>
      <c r="IC861" s="224"/>
      <c r="ID861" s="224"/>
      <c r="IE861" s="224"/>
      <c r="IF861" s="224"/>
      <c r="IG861" s="224"/>
      <c r="IH861" s="224"/>
      <c r="II861" s="224"/>
      <c r="IJ861" s="224"/>
      <c r="IK861" s="224"/>
      <c r="IL861" s="224"/>
      <c r="IM861" s="224"/>
      <c r="IN861" s="224"/>
      <c r="IO861" s="224"/>
      <c r="IP861" s="224"/>
      <c r="IQ861" s="224"/>
      <c r="IR861" s="224"/>
      <c r="IS861" s="224"/>
      <c r="IT861" s="224"/>
      <c r="IU861" s="224"/>
      <c r="IV861" s="224"/>
      <c r="IW861" s="224"/>
    </row>
    <row r="862" spans="1:257" s="258" customFormat="1" ht="39" hidden="1" customHeight="1" x14ac:dyDescent="0.25">
      <c r="A862" s="224"/>
      <c r="B862" s="224"/>
      <c r="C862" s="224"/>
      <c r="D862" s="209"/>
      <c r="E862" s="57"/>
      <c r="F862" s="57"/>
      <c r="G862" s="210"/>
      <c r="H862" s="210"/>
      <c r="I862" s="210"/>
      <c r="J862" s="224"/>
      <c r="K862" s="251"/>
      <c r="L862" s="251"/>
      <c r="M862" s="251"/>
      <c r="N862" s="251"/>
      <c r="O862" s="251"/>
      <c r="P862" s="251"/>
      <c r="Q862" s="251"/>
      <c r="R862" s="251"/>
      <c r="S862" s="251"/>
      <c r="T862" s="251"/>
      <c r="U862" s="251"/>
      <c r="V862" s="251"/>
      <c r="W862" s="251"/>
      <c r="X862" s="251"/>
      <c r="Y862" s="251"/>
      <c r="Z862" s="251"/>
      <c r="AA862" s="251"/>
      <c r="AB862" s="251"/>
      <c r="AC862" s="211"/>
      <c r="AD862" s="252"/>
      <c r="AE862" s="252"/>
      <c r="AF862" s="253"/>
      <c r="AG862" s="253"/>
      <c r="AH862" s="254"/>
      <c r="AI862" s="254"/>
      <c r="AJ862" s="255"/>
      <c r="AK862" s="255"/>
      <c r="AL862" s="126"/>
      <c r="AM862" s="224"/>
      <c r="AN862" s="224"/>
      <c r="AO862" s="224"/>
      <c r="AP862" s="224"/>
      <c r="AQ862" s="224"/>
      <c r="AR862" s="224"/>
      <c r="AS862" s="224"/>
      <c r="AT862" s="224"/>
      <c r="AU862" s="224"/>
      <c r="AV862" s="224"/>
      <c r="AW862" s="224"/>
      <c r="AX862" s="224"/>
      <c r="AY862" s="224"/>
      <c r="AZ862" s="224"/>
      <c r="BA862" s="224"/>
      <c r="BB862" s="224"/>
      <c r="BC862" s="224"/>
      <c r="BD862" s="224"/>
      <c r="BE862" s="224"/>
      <c r="BF862" s="224"/>
      <c r="BG862" s="224"/>
      <c r="BH862" s="224"/>
      <c r="BI862" s="224"/>
      <c r="BJ862" s="224"/>
      <c r="BK862" s="224"/>
      <c r="BL862" s="224"/>
      <c r="BM862" s="224"/>
      <c r="BN862" s="224"/>
      <c r="BO862" s="224"/>
      <c r="BP862" s="224"/>
      <c r="BQ862" s="224"/>
      <c r="BR862" s="224"/>
      <c r="BS862" s="224"/>
      <c r="BT862" s="224"/>
      <c r="BU862" s="224"/>
      <c r="BV862" s="224"/>
      <c r="BW862" s="224"/>
      <c r="BX862" s="224"/>
      <c r="BY862" s="224"/>
      <c r="BZ862" s="224"/>
      <c r="CA862" s="224"/>
      <c r="CB862" s="224"/>
      <c r="CC862" s="224"/>
      <c r="CD862" s="224"/>
      <c r="CE862" s="224"/>
      <c r="CF862" s="224"/>
      <c r="CG862" s="224"/>
      <c r="CH862" s="224"/>
      <c r="CI862" s="224"/>
      <c r="CJ862" s="224"/>
      <c r="CK862" s="224"/>
      <c r="CL862" s="224"/>
      <c r="CM862" s="224"/>
      <c r="CN862" s="224"/>
      <c r="CO862" s="224"/>
      <c r="CP862" s="224"/>
      <c r="CQ862" s="224"/>
      <c r="CR862" s="224"/>
      <c r="CS862" s="224"/>
      <c r="CT862" s="224"/>
      <c r="CU862" s="224"/>
      <c r="CV862" s="224"/>
      <c r="CW862" s="224"/>
      <c r="CX862" s="224"/>
      <c r="CY862" s="224"/>
      <c r="CZ862" s="224"/>
      <c r="DA862" s="224"/>
      <c r="DB862" s="224"/>
      <c r="DC862" s="224"/>
      <c r="DD862" s="224"/>
      <c r="DE862" s="224"/>
      <c r="DF862" s="224"/>
      <c r="DG862" s="224"/>
      <c r="DH862" s="224"/>
      <c r="DI862" s="224"/>
      <c r="DJ862" s="224"/>
      <c r="DK862" s="224"/>
      <c r="DL862" s="224"/>
      <c r="DM862" s="224"/>
      <c r="DN862" s="224"/>
      <c r="DO862" s="224"/>
      <c r="DP862" s="224"/>
      <c r="DQ862" s="224"/>
      <c r="DR862" s="224"/>
      <c r="DS862" s="224"/>
      <c r="DT862" s="224"/>
      <c r="DU862" s="224"/>
      <c r="DV862" s="224"/>
      <c r="DW862" s="224"/>
      <c r="DX862" s="224"/>
      <c r="DY862" s="224"/>
      <c r="DZ862" s="224"/>
      <c r="EA862" s="224"/>
      <c r="EB862" s="224"/>
      <c r="EC862" s="224"/>
      <c r="ED862" s="224"/>
      <c r="EE862" s="224"/>
      <c r="EF862" s="224"/>
      <c r="EG862" s="224"/>
      <c r="EH862" s="224"/>
      <c r="EI862" s="224"/>
      <c r="EJ862" s="224"/>
      <c r="EK862" s="224"/>
      <c r="EL862" s="224"/>
      <c r="EM862" s="224"/>
      <c r="EN862" s="224"/>
      <c r="EO862" s="224"/>
      <c r="EP862" s="224"/>
      <c r="EQ862" s="224"/>
      <c r="ER862" s="224"/>
      <c r="ES862" s="224"/>
      <c r="ET862" s="224"/>
      <c r="EU862" s="224"/>
      <c r="EV862" s="224"/>
      <c r="EW862" s="224"/>
      <c r="EX862" s="224"/>
      <c r="EY862" s="224"/>
      <c r="EZ862" s="224"/>
      <c r="FA862" s="224"/>
      <c r="FB862" s="224"/>
      <c r="FC862" s="224"/>
      <c r="FD862" s="224"/>
      <c r="FE862" s="224"/>
      <c r="FF862" s="224"/>
      <c r="FG862" s="224"/>
      <c r="FH862" s="224"/>
      <c r="FI862" s="224"/>
      <c r="FJ862" s="224"/>
      <c r="FK862" s="224"/>
      <c r="FL862" s="224"/>
      <c r="FM862" s="224"/>
      <c r="FN862" s="224"/>
      <c r="FO862" s="224"/>
      <c r="FP862" s="224"/>
      <c r="FQ862" s="224"/>
      <c r="FR862" s="224"/>
      <c r="FS862" s="224"/>
      <c r="FT862" s="224"/>
      <c r="FU862" s="224"/>
      <c r="FV862" s="224"/>
      <c r="FW862" s="224"/>
      <c r="FX862" s="224"/>
      <c r="FY862" s="224"/>
      <c r="FZ862" s="224"/>
      <c r="GA862" s="224"/>
      <c r="GB862" s="224"/>
      <c r="GC862" s="224"/>
      <c r="GD862" s="224"/>
      <c r="GE862" s="224"/>
      <c r="GF862" s="224"/>
      <c r="GG862" s="224"/>
      <c r="GH862" s="224"/>
      <c r="GI862" s="224"/>
      <c r="GJ862" s="224"/>
      <c r="GK862" s="224"/>
      <c r="GL862" s="224"/>
      <c r="GM862" s="224"/>
      <c r="GN862" s="224"/>
      <c r="GO862" s="224"/>
      <c r="GP862" s="224"/>
      <c r="GQ862" s="224"/>
      <c r="GR862" s="224"/>
      <c r="GS862" s="224"/>
      <c r="GT862" s="224"/>
      <c r="GU862" s="224"/>
      <c r="GV862" s="224"/>
      <c r="GW862" s="224"/>
      <c r="GX862" s="224"/>
      <c r="GY862" s="224"/>
      <c r="GZ862" s="224"/>
      <c r="HA862" s="224"/>
      <c r="HB862" s="224"/>
      <c r="HC862" s="224"/>
      <c r="HD862" s="224"/>
      <c r="HE862" s="224"/>
      <c r="HF862" s="224"/>
      <c r="HG862" s="224"/>
      <c r="HH862" s="224"/>
      <c r="HI862" s="224"/>
      <c r="HJ862" s="224"/>
      <c r="HK862" s="224"/>
      <c r="HL862" s="224"/>
      <c r="HM862" s="224"/>
      <c r="HN862" s="224"/>
      <c r="HO862" s="224"/>
      <c r="HP862" s="224"/>
      <c r="HQ862" s="224"/>
      <c r="HR862" s="224"/>
      <c r="HS862" s="224"/>
      <c r="HT862" s="224"/>
      <c r="HU862" s="224"/>
      <c r="HV862" s="224"/>
      <c r="HW862" s="224"/>
      <c r="HX862" s="224"/>
      <c r="HY862" s="224"/>
      <c r="HZ862" s="224"/>
      <c r="IA862" s="224"/>
      <c r="IB862" s="224"/>
      <c r="IC862" s="224"/>
      <c r="ID862" s="224"/>
      <c r="IE862" s="224"/>
      <c r="IF862" s="224"/>
      <c r="IG862" s="224"/>
      <c r="IH862" s="224"/>
      <c r="II862" s="224"/>
      <c r="IJ862" s="224"/>
      <c r="IK862" s="224"/>
      <c r="IL862" s="224"/>
      <c r="IM862" s="224"/>
      <c r="IN862" s="224"/>
      <c r="IO862" s="224"/>
      <c r="IP862" s="224"/>
      <c r="IQ862" s="224"/>
      <c r="IR862" s="224"/>
      <c r="IS862" s="224"/>
      <c r="IT862" s="224"/>
      <c r="IU862" s="224"/>
      <c r="IV862" s="224"/>
      <c r="IW862" s="224"/>
    </row>
    <row r="863" spans="1:257" s="258" customFormat="1" ht="39" hidden="1" customHeight="1" x14ac:dyDescent="0.25">
      <c r="A863" s="224"/>
      <c r="B863" s="224"/>
      <c r="C863" s="224"/>
      <c r="D863" s="209"/>
      <c r="E863" s="57"/>
      <c r="F863" s="57"/>
      <c r="G863" s="210"/>
      <c r="H863" s="210"/>
      <c r="I863" s="210"/>
      <c r="J863" s="224"/>
      <c r="K863" s="251"/>
      <c r="L863" s="251"/>
      <c r="M863" s="251"/>
      <c r="N863" s="251"/>
      <c r="O863" s="251"/>
      <c r="P863" s="251"/>
      <c r="Q863" s="251"/>
      <c r="R863" s="251"/>
      <c r="S863" s="251"/>
      <c r="T863" s="251"/>
      <c r="U863" s="251"/>
      <c r="V863" s="251"/>
      <c r="W863" s="251"/>
      <c r="X863" s="251"/>
      <c r="Y863" s="251"/>
      <c r="Z863" s="251"/>
      <c r="AA863" s="251"/>
      <c r="AB863" s="251"/>
      <c r="AC863" s="211"/>
      <c r="AD863" s="252"/>
      <c r="AE863" s="252"/>
      <c r="AF863" s="253"/>
      <c r="AG863" s="253"/>
      <c r="AH863" s="254"/>
      <c r="AI863" s="254"/>
      <c r="AJ863" s="255"/>
      <c r="AK863" s="255"/>
      <c r="AL863" s="126"/>
      <c r="AM863" s="224"/>
      <c r="AN863" s="224"/>
      <c r="AO863" s="224"/>
      <c r="AP863" s="224"/>
      <c r="AQ863" s="224"/>
      <c r="AR863" s="224"/>
      <c r="AS863" s="224"/>
      <c r="AT863" s="224"/>
      <c r="AU863" s="224"/>
      <c r="AV863" s="224"/>
      <c r="AW863" s="224"/>
      <c r="AX863" s="224"/>
      <c r="AY863" s="224"/>
      <c r="AZ863" s="224"/>
      <c r="BA863" s="224"/>
      <c r="BB863" s="224"/>
      <c r="BC863" s="224"/>
      <c r="BD863" s="224"/>
      <c r="BE863" s="224"/>
      <c r="BF863" s="224"/>
      <c r="BG863" s="224"/>
      <c r="BH863" s="224"/>
      <c r="BI863" s="224"/>
      <c r="BJ863" s="224"/>
      <c r="BK863" s="224"/>
      <c r="BL863" s="224"/>
      <c r="BM863" s="224"/>
      <c r="BN863" s="224"/>
      <c r="BO863" s="224"/>
      <c r="BP863" s="224"/>
      <c r="BQ863" s="224"/>
      <c r="BR863" s="224"/>
      <c r="BS863" s="224"/>
      <c r="BT863" s="224"/>
      <c r="BU863" s="224"/>
      <c r="BV863" s="224"/>
      <c r="BW863" s="224"/>
      <c r="BX863" s="224"/>
      <c r="BY863" s="224"/>
      <c r="BZ863" s="224"/>
      <c r="CA863" s="224"/>
      <c r="CB863" s="224"/>
      <c r="CC863" s="224"/>
      <c r="CD863" s="224"/>
      <c r="CE863" s="224"/>
      <c r="CF863" s="224"/>
      <c r="CG863" s="224"/>
      <c r="CH863" s="224"/>
      <c r="CI863" s="224"/>
      <c r="CJ863" s="224"/>
      <c r="CK863" s="224"/>
      <c r="CL863" s="224"/>
      <c r="CM863" s="224"/>
      <c r="CN863" s="224"/>
      <c r="CO863" s="224"/>
      <c r="CP863" s="224"/>
      <c r="CQ863" s="224"/>
      <c r="CR863" s="224"/>
      <c r="CS863" s="224"/>
      <c r="CT863" s="224"/>
      <c r="CU863" s="224"/>
      <c r="CV863" s="224"/>
      <c r="CW863" s="224"/>
      <c r="CX863" s="224"/>
      <c r="CY863" s="224"/>
      <c r="CZ863" s="224"/>
      <c r="DA863" s="224"/>
      <c r="DB863" s="224"/>
      <c r="DC863" s="224"/>
      <c r="DD863" s="224"/>
      <c r="DE863" s="224"/>
      <c r="DF863" s="224"/>
      <c r="DG863" s="224"/>
      <c r="DH863" s="224"/>
      <c r="DI863" s="224"/>
      <c r="DJ863" s="224"/>
      <c r="DK863" s="224"/>
      <c r="DL863" s="224"/>
      <c r="DM863" s="224"/>
      <c r="DN863" s="224"/>
      <c r="DO863" s="224"/>
      <c r="DP863" s="224"/>
      <c r="DQ863" s="224"/>
      <c r="DR863" s="224"/>
      <c r="DS863" s="224"/>
      <c r="DT863" s="224"/>
      <c r="DU863" s="224"/>
      <c r="DV863" s="224"/>
      <c r="DW863" s="224"/>
      <c r="DX863" s="224"/>
      <c r="DY863" s="224"/>
      <c r="DZ863" s="224"/>
      <c r="EA863" s="224"/>
      <c r="EB863" s="224"/>
      <c r="EC863" s="224"/>
      <c r="ED863" s="224"/>
      <c r="EE863" s="224"/>
      <c r="EF863" s="224"/>
      <c r="EG863" s="224"/>
      <c r="EH863" s="224"/>
      <c r="EI863" s="224"/>
      <c r="EJ863" s="224"/>
      <c r="EK863" s="224"/>
      <c r="EL863" s="224"/>
      <c r="EM863" s="224"/>
      <c r="EN863" s="224"/>
      <c r="EO863" s="224"/>
      <c r="EP863" s="224"/>
      <c r="EQ863" s="224"/>
      <c r="ER863" s="224"/>
      <c r="ES863" s="224"/>
      <c r="ET863" s="224"/>
      <c r="EU863" s="224"/>
      <c r="EV863" s="224"/>
      <c r="EW863" s="224"/>
      <c r="EX863" s="224"/>
      <c r="EY863" s="224"/>
      <c r="EZ863" s="224"/>
      <c r="FA863" s="224"/>
      <c r="FB863" s="224"/>
      <c r="FC863" s="224"/>
      <c r="FD863" s="224"/>
      <c r="FE863" s="224"/>
      <c r="FF863" s="224"/>
      <c r="FG863" s="224"/>
      <c r="FH863" s="224"/>
      <c r="FI863" s="224"/>
      <c r="FJ863" s="224"/>
      <c r="FK863" s="224"/>
      <c r="FL863" s="224"/>
      <c r="FM863" s="224"/>
      <c r="FN863" s="224"/>
      <c r="FO863" s="224"/>
      <c r="FP863" s="224"/>
      <c r="FQ863" s="224"/>
      <c r="FR863" s="224"/>
      <c r="FS863" s="224"/>
      <c r="FT863" s="224"/>
      <c r="FU863" s="224"/>
      <c r="FV863" s="224"/>
      <c r="FW863" s="224"/>
      <c r="FX863" s="224"/>
      <c r="FY863" s="224"/>
      <c r="FZ863" s="224"/>
      <c r="GA863" s="224"/>
      <c r="GB863" s="224"/>
      <c r="GC863" s="224"/>
      <c r="GD863" s="224"/>
      <c r="GE863" s="224"/>
      <c r="GF863" s="224"/>
      <c r="GG863" s="224"/>
      <c r="GH863" s="224"/>
      <c r="GI863" s="224"/>
      <c r="GJ863" s="224"/>
      <c r="GK863" s="224"/>
      <c r="GL863" s="224"/>
      <c r="GM863" s="224"/>
      <c r="GN863" s="224"/>
      <c r="GO863" s="224"/>
      <c r="GP863" s="224"/>
      <c r="GQ863" s="224"/>
      <c r="GR863" s="224"/>
      <c r="GS863" s="224"/>
      <c r="GT863" s="224"/>
      <c r="GU863" s="224"/>
      <c r="GV863" s="224"/>
      <c r="GW863" s="224"/>
      <c r="GX863" s="224"/>
      <c r="GY863" s="224"/>
      <c r="GZ863" s="224"/>
      <c r="HA863" s="224"/>
      <c r="HB863" s="224"/>
      <c r="HC863" s="224"/>
      <c r="HD863" s="224"/>
      <c r="HE863" s="224"/>
      <c r="HF863" s="224"/>
      <c r="HG863" s="224"/>
      <c r="HH863" s="224"/>
      <c r="HI863" s="224"/>
      <c r="HJ863" s="224"/>
      <c r="HK863" s="224"/>
      <c r="HL863" s="224"/>
      <c r="HM863" s="224"/>
      <c r="HN863" s="224"/>
      <c r="HO863" s="224"/>
      <c r="HP863" s="224"/>
      <c r="HQ863" s="224"/>
      <c r="HR863" s="224"/>
      <c r="HS863" s="224"/>
      <c r="HT863" s="224"/>
      <c r="HU863" s="224"/>
      <c r="HV863" s="224"/>
      <c r="HW863" s="224"/>
      <c r="HX863" s="224"/>
      <c r="HY863" s="224"/>
      <c r="HZ863" s="224"/>
      <c r="IA863" s="224"/>
      <c r="IB863" s="224"/>
      <c r="IC863" s="224"/>
      <c r="ID863" s="224"/>
      <c r="IE863" s="224"/>
      <c r="IF863" s="224"/>
      <c r="IG863" s="224"/>
      <c r="IH863" s="224"/>
      <c r="II863" s="224"/>
      <c r="IJ863" s="224"/>
      <c r="IK863" s="224"/>
      <c r="IL863" s="224"/>
      <c r="IM863" s="224"/>
      <c r="IN863" s="224"/>
      <c r="IO863" s="224"/>
      <c r="IP863" s="224"/>
      <c r="IQ863" s="224"/>
      <c r="IR863" s="224"/>
      <c r="IS863" s="224"/>
      <c r="IT863" s="224"/>
      <c r="IU863" s="224"/>
      <c r="IV863" s="224"/>
      <c r="IW863" s="224"/>
    </row>
    <row r="864" spans="1:257" s="258" customFormat="1" ht="39" hidden="1" customHeight="1" x14ac:dyDescent="0.25">
      <c r="A864" s="224"/>
      <c r="B864" s="224"/>
      <c r="C864" s="224"/>
      <c r="D864" s="209"/>
      <c r="E864" s="57"/>
      <c r="F864" s="57"/>
      <c r="G864" s="210"/>
      <c r="H864" s="210"/>
      <c r="I864" s="210"/>
      <c r="J864" s="224"/>
      <c r="K864" s="251"/>
      <c r="L864" s="251"/>
      <c r="M864" s="251"/>
      <c r="N864" s="251"/>
      <c r="O864" s="251"/>
      <c r="P864" s="251"/>
      <c r="Q864" s="251"/>
      <c r="R864" s="251"/>
      <c r="S864" s="251"/>
      <c r="T864" s="251"/>
      <c r="U864" s="251"/>
      <c r="V864" s="251"/>
      <c r="W864" s="251"/>
      <c r="X864" s="251"/>
      <c r="Y864" s="251"/>
      <c r="Z864" s="251"/>
      <c r="AA864" s="251"/>
      <c r="AB864" s="251"/>
      <c r="AC864" s="211"/>
      <c r="AD864" s="252"/>
      <c r="AE864" s="252"/>
      <c r="AF864" s="253"/>
      <c r="AG864" s="253"/>
      <c r="AH864" s="254"/>
      <c r="AI864" s="254"/>
      <c r="AJ864" s="255"/>
      <c r="AK864" s="255"/>
      <c r="AL864" s="126"/>
      <c r="AM864" s="224"/>
      <c r="AN864" s="224"/>
      <c r="AO864" s="224"/>
      <c r="AP864" s="224"/>
      <c r="AQ864" s="224"/>
      <c r="AR864" s="224"/>
      <c r="AS864" s="224"/>
      <c r="AT864" s="224"/>
      <c r="AU864" s="224"/>
      <c r="AV864" s="224"/>
      <c r="AW864" s="224"/>
      <c r="AX864" s="224"/>
      <c r="AY864" s="224"/>
      <c r="AZ864" s="224"/>
      <c r="BA864" s="224"/>
      <c r="BB864" s="224"/>
      <c r="BC864" s="224"/>
      <c r="BD864" s="224"/>
      <c r="BE864" s="224"/>
      <c r="BF864" s="224"/>
      <c r="BG864" s="224"/>
      <c r="BH864" s="224"/>
      <c r="BI864" s="224"/>
      <c r="BJ864" s="224"/>
      <c r="BK864" s="224"/>
      <c r="BL864" s="224"/>
      <c r="BM864" s="224"/>
      <c r="BN864" s="224"/>
      <c r="BO864" s="224"/>
      <c r="BP864" s="224"/>
      <c r="BQ864" s="224"/>
      <c r="BR864" s="224"/>
      <c r="BS864" s="224"/>
      <c r="BT864" s="224"/>
      <c r="BU864" s="224"/>
      <c r="BV864" s="224"/>
      <c r="BW864" s="224"/>
      <c r="BX864" s="224"/>
      <c r="BY864" s="224"/>
      <c r="BZ864" s="224"/>
      <c r="CA864" s="224"/>
      <c r="CB864" s="224"/>
      <c r="CC864" s="224"/>
      <c r="CD864" s="224"/>
      <c r="CE864" s="224"/>
      <c r="CF864" s="224"/>
      <c r="CG864" s="224"/>
      <c r="CH864" s="224"/>
      <c r="CI864" s="224"/>
      <c r="CJ864" s="224"/>
      <c r="CK864" s="224"/>
      <c r="CL864" s="224"/>
      <c r="CM864" s="224"/>
      <c r="CN864" s="224"/>
      <c r="CO864" s="224"/>
      <c r="CP864" s="224"/>
      <c r="CQ864" s="224"/>
      <c r="CR864" s="224"/>
      <c r="CS864" s="224"/>
      <c r="CT864" s="224"/>
      <c r="CU864" s="224"/>
      <c r="CV864" s="224"/>
      <c r="CW864" s="224"/>
      <c r="CX864" s="224"/>
      <c r="CY864" s="224"/>
      <c r="CZ864" s="224"/>
      <c r="DA864" s="224"/>
      <c r="DB864" s="224"/>
      <c r="DC864" s="224"/>
      <c r="DD864" s="224"/>
      <c r="DE864" s="224"/>
      <c r="DF864" s="224"/>
      <c r="DG864" s="224"/>
      <c r="DH864" s="224"/>
      <c r="DI864" s="224"/>
      <c r="DJ864" s="224"/>
      <c r="DK864" s="224"/>
      <c r="DL864" s="224"/>
      <c r="DM864" s="224"/>
      <c r="DN864" s="224"/>
      <c r="DO864" s="224"/>
      <c r="DP864" s="224"/>
      <c r="DQ864" s="224"/>
      <c r="DR864" s="224"/>
      <c r="DS864" s="224"/>
      <c r="DT864" s="224"/>
      <c r="DU864" s="224"/>
      <c r="DV864" s="224"/>
      <c r="DW864" s="224"/>
      <c r="DX864" s="224"/>
      <c r="DY864" s="224"/>
      <c r="DZ864" s="224"/>
      <c r="EA864" s="224"/>
      <c r="EB864" s="224"/>
      <c r="EC864" s="224"/>
      <c r="ED864" s="224"/>
      <c r="EE864" s="224"/>
      <c r="EF864" s="224"/>
      <c r="EG864" s="224"/>
      <c r="EH864" s="224"/>
      <c r="EI864" s="224"/>
      <c r="EJ864" s="224"/>
      <c r="EK864" s="224"/>
      <c r="EL864" s="224"/>
      <c r="EM864" s="224"/>
      <c r="EN864" s="224"/>
      <c r="EO864" s="224"/>
      <c r="EP864" s="224"/>
      <c r="EQ864" s="224"/>
      <c r="ER864" s="224"/>
      <c r="ES864" s="224"/>
      <c r="ET864" s="224"/>
      <c r="EU864" s="224"/>
      <c r="EV864" s="224"/>
      <c r="EW864" s="224"/>
      <c r="EX864" s="224"/>
      <c r="EY864" s="224"/>
      <c r="EZ864" s="224"/>
      <c r="FA864" s="224"/>
      <c r="FB864" s="224"/>
      <c r="FC864" s="224"/>
      <c r="FD864" s="224"/>
      <c r="FE864" s="224"/>
      <c r="FF864" s="224"/>
      <c r="FG864" s="224"/>
      <c r="FH864" s="224"/>
      <c r="FI864" s="224"/>
      <c r="FJ864" s="224"/>
      <c r="FK864" s="224"/>
      <c r="FL864" s="224"/>
      <c r="FM864" s="224"/>
      <c r="FN864" s="224"/>
      <c r="FO864" s="224"/>
      <c r="FP864" s="224"/>
      <c r="FQ864" s="224"/>
      <c r="FR864" s="224"/>
      <c r="FS864" s="224"/>
      <c r="FT864" s="224"/>
      <c r="FU864" s="224"/>
      <c r="FV864" s="224"/>
      <c r="FW864" s="224"/>
      <c r="FX864" s="224"/>
      <c r="FY864" s="224"/>
      <c r="FZ864" s="224"/>
      <c r="GA864" s="224"/>
      <c r="GB864" s="224"/>
      <c r="GC864" s="224"/>
      <c r="GD864" s="224"/>
      <c r="GE864" s="224"/>
      <c r="GF864" s="224"/>
      <c r="GG864" s="224"/>
      <c r="GH864" s="224"/>
      <c r="GI864" s="224"/>
      <c r="GJ864" s="224"/>
      <c r="GK864" s="224"/>
      <c r="GL864" s="224"/>
      <c r="GM864" s="224"/>
      <c r="GN864" s="224"/>
      <c r="GO864" s="224"/>
      <c r="GP864" s="224"/>
      <c r="GQ864" s="224"/>
      <c r="GR864" s="224"/>
      <c r="GS864" s="224"/>
      <c r="GT864" s="224"/>
      <c r="GU864" s="224"/>
      <c r="GV864" s="224"/>
      <c r="GW864" s="224"/>
      <c r="GX864" s="224"/>
      <c r="GY864" s="224"/>
      <c r="GZ864" s="224"/>
      <c r="HA864" s="224"/>
      <c r="HB864" s="224"/>
      <c r="HC864" s="224"/>
      <c r="HD864" s="224"/>
      <c r="HE864" s="224"/>
      <c r="HF864" s="224"/>
      <c r="HG864" s="224"/>
      <c r="HH864" s="224"/>
      <c r="HI864" s="224"/>
      <c r="HJ864" s="224"/>
      <c r="HK864" s="224"/>
      <c r="HL864" s="224"/>
      <c r="HM864" s="224"/>
      <c r="HN864" s="224"/>
      <c r="HO864" s="224"/>
      <c r="HP864" s="224"/>
      <c r="HQ864" s="224"/>
      <c r="HR864" s="224"/>
      <c r="HS864" s="224"/>
      <c r="HT864" s="224"/>
      <c r="HU864" s="224"/>
      <c r="HV864" s="224"/>
      <c r="HW864" s="224"/>
      <c r="HX864" s="224"/>
      <c r="HY864" s="224"/>
      <c r="HZ864" s="224"/>
      <c r="IA864" s="224"/>
      <c r="IB864" s="224"/>
      <c r="IC864" s="224"/>
      <c r="ID864" s="224"/>
      <c r="IE864" s="224"/>
      <c r="IF864" s="224"/>
      <c r="IG864" s="224"/>
      <c r="IH864" s="224"/>
      <c r="II864" s="224"/>
      <c r="IJ864" s="224"/>
      <c r="IK864" s="224"/>
      <c r="IL864" s="224"/>
      <c r="IM864" s="224"/>
      <c r="IN864" s="224"/>
      <c r="IO864" s="224"/>
      <c r="IP864" s="224"/>
      <c r="IQ864" s="224"/>
      <c r="IR864" s="224"/>
      <c r="IS864" s="224"/>
      <c r="IT864" s="224"/>
      <c r="IU864" s="224"/>
      <c r="IV864" s="224"/>
      <c r="IW864" s="224"/>
    </row>
    <row r="865" spans="1:257" s="258" customFormat="1" ht="39" hidden="1" customHeight="1" x14ac:dyDescent="0.25">
      <c r="A865" s="224"/>
      <c r="B865" s="224"/>
      <c r="C865" s="224"/>
      <c r="D865" s="209"/>
      <c r="E865" s="57"/>
      <c r="F865" s="57"/>
      <c r="G865" s="210"/>
      <c r="H865" s="210"/>
      <c r="I865" s="210"/>
      <c r="J865" s="224"/>
      <c r="K865" s="251"/>
      <c r="L865" s="251"/>
      <c r="M865" s="251"/>
      <c r="N865" s="251"/>
      <c r="O865" s="251"/>
      <c r="P865" s="251"/>
      <c r="Q865" s="251"/>
      <c r="R865" s="251"/>
      <c r="S865" s="251"/>
      <c r="T865" s="251"/>
      <c r="U865" s="251"/>
      <c r="V865" s="251"/>
      <c r="W865" s="251"/>
      <c r="X865" s="251"/>
      <c r="Y865" s="251"/>
      <c r="Z865" s="251"/>
      <c r="AA865" s="251"/>
      <c r="AB865" s="251"/>
      <c r="AC865" s="211"/>
      <c r="AD865" s="252"/>
      <c r="AE865" s="252"/>
      <c r="AF865" s="253"/>
      <c r="AG865" s="253"/>
      <c r="AH865" s="254"/>
      <c r="AI865" s="254"/>
      <c r="AJ865" s="255"/>
      <c r="AK865" s="255"/>
      <c r="AL865" s="126"/>
      <c r="AM865" s="224"/>
      <c r="AN865" s="224"/>
      <c r="AO865" s="224"/>
      <c r="AP865" s="224"/>
      <c r="AQ865" s="224"/>
      <c r="AR865" s="224"/>
      <c r="AS865" s="224"/>
      <c r="AT865" s="224"/>
      <c r="AU865" s="224"/>
      <c r="AV865" s="224"/>
      <c r="AW865" s="224"/>
      <c r="AX865" s="224"/>
      <c r="AY865" s="224"/>
      <c r="AZ865" s="224"/>
      <c r="BA865" s="224"/>
      <c r="BB865" s="224"/>
      <c r="BC865" s="224"/>
      <c r="BD865" s="224"/>
      <c r="BE865" s="224"/>
      <c r="BF865" s="224"/>
      <c r="BG865" s="224"/>
      <c r="BH865" s="224"/>
      <c r="BI865" s="224"/>
      <c r="BJ865" s="224"/>
      <c r="BK865" s="224"/>
      <c r="BL865" s="224"/>
      <c r="BM865" s="224"/>
      <c r="BN865" s="224"/>
      <c r="BO865" s="224"/>
      <c r="BP865" s="224"/>
      <c r="BQ865" s="224"/>
      <c r="BR865" s="224"/>
      <c r="BS865" s="224"/>
      <c r="BT865" s="224"/>
      <c r="BU865" s="224"/>
      <c r="BV865" s="224"/>
      <c r="BW865" s="224"/>
      <c r="BX865" s="224"/>
      <c r="BY865" s="224"/>
      <c r="BZ865" s="224"/>
      <c r="CA865" s="224"/>
      <c r="CB865" s="224"/>
      <c r="CC865" s="224"/>
      <c r="CD865" s="224"/>
      <c r="CE865" s="224"/>
      <c r="CF865" s="224"/>
      <c r="CG865" s="224"/>
      <c r="CH865" s="224"/>
      <c r="CI865" s="224"/>
      <c r="CJ865" s="224"/>
      <c r="CK865" s="224"/>
      <c r="CL865" s="224"/>
      <c r="CM865" s="224"/>
      <c r="CN865" s="224"/>
      <c r="CO865" s="224"/>
      <c r="CP865" s="224"/>
      <c r="CQ865" s="224"/>
      <c r="CR865" s="224"/>
      <c r="CS865" s="224"/>
      <c r="CT865" s="224"/>
      <c r="CU865" s="224"/>
      <c r="CV865" s="224"/>
      <c r="CW865" s="224"/>
      <c r="CX865" s="224"/>
      <c r="CY865" s="224"/>
      <c r="CZ865" s="224"/>
      <c r="DA865" s="224"/>
      <c r="DB865" s="224"/>
      <c r="DC865" s="224"/>
      <c r="DD865" s="224"/>
      <c r="DE865" s="224"/>
      <c r="DF865" s="224"/>
      <c r="DG865" s="224"/>
      <c r="DH865" s="224"/>
      <c r="DI865" s="224"/>
      <c r="DJ865" s="224"/>
      <c r="DK865" s="224"/>
      <c r="DL865" s="224"/>
      <c r="DM865" s="224"/>
      <c r="DN865" s="224"/>
      <c r="DO865" s="224"/>
      <c r="DP865" s="224"/>
      <c r="DQ865" s="224"/>
      <c r="DR865" s="224"/>
      <c r="DS865" s="224"/>
      <c r="DT865" s="224"/>
      <c r="DU865" s="224"/>
      <c r="DV865" s="224"/>
      <c r="DW865" s="224"/>
      <c r="DX865" s="224"/>
      <c r="DY865" s="224"/>
      <c r="DZ865" s="224"/>
      <c r="EA865" s="224"/>
      <c r="EB865" s="224"/>
      <c r="EC865" s="224"/>
      <c r="ED865" s="224"/>
      <c r="EE865" s="224"/>
      <c r="EF865" s="224"/>
      <c r="EG865" s="224"/>
      <c r="EH865" s="224"/>
      <c r="EI865" s="224"/>
      <c r="EJ865" s="224"/>
      <c r="EK865" s="224"/>
      <c r="EL865" s="224"/>
      <c r="EM865" s="224"/>
      <c r="EN865" s="224"/>
      <c r="EO865" s="224"/>
      <c r="EP865" s="224"/>
      <c r="EQ865" s="224"/>
      <c r="ER865" s="224"/>
      <c r="ES865" s="224"/>
      <c r="ET865" s="224"/>
      <c r="EU865" s="224"/>
      <c r="EV865" s="224"/>
      <c r="EW865" s="224"/>
      <c r="EX865" s="224"/>
      <c r="EY865" s="224"/>
      <c r="EZ865" s="224"/>
      <c r="FA865" s="224"/>
      <c r="FB865" s="224"/>
      <c r="FC865" s="224"/>
      <c r="FD865" s="224"/>
      <c r="FE865" s="224"/>
      <c r="FF865" s="224"/>
      <c r="FG865" s="224"/>
      <c r="FH865" s="224"/>
      <c r="FI865" s="224"/>
      <c r="FJ865" s="224"/>
      <c r="FK865" s="224"/>
      <c r="FL865" s="224"/>
      <c r="FM865" s="224"/>
      <c r="FN865" s="224"/>
      <c r="FO865" s="224"/>
      <c r="FP865" s="224"/>
      <c r="FQ865" s="224"/>
      <c r="FR865" s="224"/>
      <c r="FS865" s="224"/>
      <c r="FT865" s="224"/>
      <c r="FU865" s="224"/>
      <c r="FV865" s="224"/>
      <c r="FW865" s="224"/>
      <c r="FX865" s="224"/>
      <c r="FY865" s="224"/>
      <c r="FZ865" s="224"/>
      <c r="GA865" s="224"/>
      <c r="GB865" s="224"/>
      <c r="GC865" s="224"/>
      <c r="GD865" s="224"/>
      <c r="GE865" s="224"/>
      <c r="GF865" s="224"/>
      <c r="GG865" s="224"/>
      <c r="GH865" s="224"/>
      <c r="GI865" s="224"/>
      <c r="GJ865" s="224"/>
      <c r="GK865" s="224"/>
      <c r="GL865" s="224"/>
      <c r="GM865" s="224"/>
      <c r="GN865" s="224"/>
      <c r="GO865" s="224"/>
      <c r="GP865" s="224"/>
      <c r="GQ865" s="224"/>
      <c r="GR865" s="224"/>
      <c r="GS865" s="224"/>
      <c r="GT865" s="224"/>
      <c r="GU865" s="224"/>
      <c r="GV865" s="224"/>
      <c r="GW865" s="224"/>
      <c r="GX865" s="224"/>
      <c r="GY865" s="224"/>
      <c r="GZ865" s="224"/>
      <c r="HA865" s="224"/>
      <c r="HB865" s="224"/>
      <c r="HC865" s="224"/>
      <c r="HD865" s="224"/>
      <c r="HE865" s="224"/>
      <c r="HF865" s="224"/>
      <c r="HG865" s="224"/>
      <c r="HH865" s="224"/>
      <c r="HI865" s="224"/>
      <c r="HJ865" s="224"/>
      <c r="HK865" s="224"/>
      <c r="HL865" s="224"/>
      <c r="HM865" s="224"/>
      <c r="HN865" s="224"/>
      <c r="HO865" s="224"/>
      <c r="HP865" s="224"/>
      <c r="HQ865" s="224"/>
      <c r="HR865" s="224"/>
      <c r="HS865" s="224"/>
      <c r="HT865" s="224"/>
      <c r="HU865" s="224"/>
      <c r="HV865" s="224"/>
      <c r="HW865" s="224"/>
      <c r="HX865" s="224"/>
      <c r="HY865" s="224"/>
      <c r="HZ865" s="224"/>
      <c r="IA865" s="224"/>
      <c r="IB865" s="224"/>
      <c r="IC865" s="224"/>
      <c r="ID865" s="224"/>
      <c r="IE865" s="224"/>
      <c r="IF865" s="224"/>
      <c r="IG865" s="224"/>
      <c r="IH865" s="224"/>
      <c r="II865" s="224"/>
      <c r="IJ865" s="224"/>
      <c r="IK865" s="224"/>
      <c r="IL865" s="224"/>
      <c r="IM865" s="224"/>
      <c r="IN865" s="224"/>
      <c r="IO865" s="224"/>
      <c r="IP865" s="224"/>
      <c r="IQ865" s="224"/>
      <c r="IR865" s="224"/>
      <c r="IS865" s="224"/>
      <c r="IT865" s="224"/>
      <c r="IU865" s="224"/>
      <c r="IV865" s="224"/>
      <c r="IW865" s="224"/>
    </row>
    <row r="866" spans="1:257" s="258" customFormat="1" ht="39" hidden="1" customHeight="1" x14ac:dyDescent="0.25">
      <c r="A866" s="224"/>
      <c r="B866" s="224"/>
      <c r="C866" s="224"/>
      <c r="D866" s="209"/>
      <c r="E866" s="57"/>
      <c r="F866" s="57"/>
      <c r="G866" s="210"/>
      <c r="H866" s="210"/>
      <c r="I866" s="210"/>
      <c r="J866" s="224"/>
      <c r="K866" s="251"/>
      <c r="L866" s="251"/>
      <c r="M866" s="251"/>
      <c r="N866" s="251"/>
      <c r="O866" s="251"/>
      <c r="P866" s="251"/>
      <c r="Q866" s="251"/>
      <c r="R866" s="251"/>
      <c r="S866" s="251"/>
      <c r="T866" s="251"/>
      <c r="U866" s="251"/>
      <c r="V866" s="251"/>
      <c r="W866" s="251"/>
      <c r="X866" s="251"/>
      <c r="Y866" s="251"/>
      <c r="Z866" s="251"/>
      <c r="AA866" s="251"/>
      <c r="AB866" s="251"/>
      <c r="AC866" s="211"/>
      <c r="AD866" s="252"/>
      <c r="AE866" s="252"/>
      <c r="AF866" s="253"/>
      <c r="AG866" s="253"/>
      <c r="AH866" s="254"/>
      <c r="AI866" s="254"/>
      <c r="AJ866" s="255"/>
      <c r="AK866" s="255"/>
      <c r="AL866" s="126"/>
      <c r="AM866" s="224"/>
      <c r="AN866" s="224"/>
      <c r="AO866" s="224"/>
      <c r="AP866" s="224"/>
      <c r="AQ866" s="224"/>
      <c r="AR866" s="224"/>
      <c r="AS866" s="224"/>
      <c r="AT866" s="224"/>
      <c r="AU866" s="224"/>
      <c r="AV866" s="224"/>
      <c r="AW866" s="224"/>
      <c r="AX866" s="224"/>
      <c r="AY866" s="224"/>
      <c r="AZ866" s="224"/>
      <c r="BA866" s="224"/>
      <c r="BB866" s="224"/>
      <c r="BC866" s="224"/>
      <c r="BD866" s="224"/>
      <c r="BE866" s="224"/>
      <c r="BF866" s="224"/>
      <c r="BG866" s="224"/>
      <c r="BH866" s="224"/>
      <c r="BI866" s="224"/>
      <c r="BJ866" s="224"/>
      <c r="BK866" s="224"/>
      <c r="BL866" s="224"/>
      <c r="BM866" s="224"/>
      <c r="BN866" s="224"/>
      <c r="BO866" s="224"/>
      <c r="BP866" s="224"/>
      <c r="BQ866" s="224"/>
      <c r="BR866" s="224"/>
      <c r="BS866" s="224"/>
      <c r="BT866" s="224"/>
      <c r="BU866" s="224"/>
      <c r="BV866" s="224"/>
      <c r="BW866" s="224"/>
      <c r="BX866" s="224"/>
      <c r="BY866" s="224"/>
      <c r="BZ866" s="224"/>
      <c r="CA866" s="224"/>
      <c r="CB866" s="224"/>
      <c r="CC866" s="224"/>
      <c r="CD866" s="224"/>
      <c r="CE866" s="224"/>
      <c r="CF866" s="224"/>
      <c r="CG866" s="224"/>
      <c r="CH866" s="224"/>
      <c r="CI866" s="224"/>
      <c r="CJ866" s="224"/>
      <c r="CK866" s="224"/>
      <c r="CL866" s="224"/>
      <c r="CM866" s="224"/>
      <c r="CN866" s="224"/>
      <c r="CO866" s="224"/>
      <c r="CP866" s="224"/>
      <c r="CQ866" s="224"/>
      <c r="CR866" s="224"/>
      <c r="CS866" s="224"/>
      <c r="CT866" s="224"/>
      <c r="CU866" s="224"/>
      <c r="CV866" s="224"/>
      <c r="CW866" s="224"/>
      <c r="CX866" s="224"/>
      <c r="CY866" s="224"/>
      <c r="CZ866" s="224"/>
      <c r="DA866" s="224"/>
      <c r="DB866" s="224"/>
      <c r="DC866" s="224"/>
      <c r="DD866" s="224"/>
      <c r="DE866" s="224"/>
      <c r="DF866" s="224"/>
      <c r="DG866" s="224"/>
      <c r="DH866" s="224"/>
      <c r="DI866" s="224"/>
      <c r="DJ866" s="224"/>
      <c r="DK866" s="224"/>
      <c r="DL866" s="224"/>
      <c r="DM866" s="224"/>
      <c r="DN866" s="224"/>
      <c r="DO866" s="224"/>
      <c r="DP866" s="224"/>
      <c r="DQ866" s="224"/>
      <c r="DR866" s="224"/>
      <c r="DS866" s="224"/>
      <c r="DT866" s="224"/>
      <c r="DU866" s="224"/>
      <c r="DV866" s="224"/>
      <c r="DW866" s="224"/>
      <c r="DX866" s="224"/>
      <c r="DY866" s="224"/>
      <c r="DZ866" s="224"/>
      <c r="EA866" s="224"/>
      <c r="EB866" s="224"/>
      <c r="EC866" s="224"/>
      <c r="ED866" s="224"/>
      <c r="EE866" s="224"/>
      <c r="EF866" s="224"/>
      <c r="EG866" s="224"/>
      <c r="EH866" s="224"/>
      <c r="EI866" s="224"/>
      <c r="EJ866" s="224"/>
      <c r="EK866" s="224"/>
      <c r="EL866" s="224"/>
      <c r="EM866" s="224"/>
      <c r="EN866" s="224"/>
      <c r="EO866" s="224"/>
      <c r="EP866" s="224"/>
      <c r="EQ866" s="224"/>
      <c r="ER866" s="224"/>
      <c r="ES866" s="224"/>
      <c r="ET866" s="224"/>
      <c r="EU866" s="224"/>
      <c r="EV866" s="224"/>
      <c r="EW866" s="224"/>
      <c r="EX866" s="224"/>
      <c r="EY866" s="224"/>
      <c r="EZ866" s="224"/>
      <c r="FA866" s="224"/>
      <c r="FB866" s="224"/>
      <c r="FC866" s="224"/>
      <c r="FD866" s="224"/>
      <c r="FE866" s="224"/>
      <c r="FF866" s="224"/>
      <c r="FG866" s="224"/>
      <c r="FH866" s="224"/>
      <c r="FI866" s="224"/>
      <c r="FJ866" s="224"/>
      <c r="FK866" s="224"/>
      <c r="FL866" s="224"/>
      <c r="FM866" s="224"/>
      <c r="FN866" s="224"/>
      <c r="FO866" s="224"/>
      <c r="FP866" s="224"/>
      <c r="FQ866" s="224"/>
      <c r="FR866" s="224"/>
      <c r="FS866" s="224"/>
      <c r="FT866" s="224"/>
      <c r="FU866" s="224"/>
      <c r="FV866" s="224"/>
      <c r="FW866" s="224"/>
      <c r="FX866" s="224"/>
      <c r="FY866" s="224"/>
      <c r="FZ866" s="224"/>
      <c r="GA866" s="224"/>
      <c r="GB866" s="224"/>
      <c r="GC866" s="224"/>
      <c r="GD866" s="224"/>
      <c r="GE866" s="224"/>
      <c r="GF866" s="224"/>
      <c r="GG866" s="224"/>
      <c r="GH866" s="224"/>
      <c r="GI866" s="224"/>
      <c r="GJ866" s="224"/>
      <c r="GK866" s="224"/>
      <c r="GL866" s="224"/>
      <c r="GM866" s="224"/>
      <c r="GN866" s="224"/>
      <c r="GO866" s="224"/>
      <c r="GP866" s="224"/>
      <c r="GQ866" s="224"/>
      <c r="GR866" s="224"/>
      <c r="GS866" s="224"/>
      <c r="GT866" s="224"/>
      <c r="GU866" s="224"/>
      <c r="GV866" s="224"/>
      <c r="GW866" s="224"/>
      <c r="GX866" s="224"/>
      <c r="GY866" s="224"/>
      <c r="GZ866" s="224"/>
      <c r="HA866" s="224"/>
      <c r="HB866" s="224"/>
      <c r="HC866" s="224"/>
      <c r="HD866" s="224"/>
      <c r="HE866" s="224"/>
      <c r="HF866" s="224"/>
      <c r="HG866" s="224"/>
      <c r="HH866" s="224"/>
      <c r="HI866" s="224"/>
      <c r="HJ866" s="224"/>
      <c r="HK866" s="224"/>
      <c r="HL866" s="224"/>
      <c r="HM866" s="224"/>
      <c r="HN866" s="224"/>
      <c r="HO866" s="224"/>
      <c r="HP866" s="224"/>
      <c r="HQ866" s="224"/>
      <c r="HR866" s="224"/>
      <c r="HS866" s="224"/>
      <c r="HT866" s="224"/>
      <c r="HU866" s="224"/>
      <c r="HV866" s="224"/>
      <c r="HW866" s="224"/>
      <c r="HX866" s="224"/>
      <c r="HY866" s="224"/>
      <c r="HZ866" s="224"/>
      <c r="IA866" s="224"/>
      <c r="IB866" s="224"/>
      <c r="IC866" s="224"/>
      <c r="ID866" s="224"/>
      <c r="IE866" s="224"/>
      <c r="IF866" s="224"/>
      <c r="IG866" s="224"/>
      <c r="IH866" s="224"/>
      <c r="II866" s="224"/>
      <c r="IJ866" s="224"/>
      <c r="IK866" s="224"/>
      <c r="IL866" s="224"/>
      <c r="IM866" s="224"/>
      <c r="IN866" s="224"/>
      <c r="IO866" s="224"/>
      <c r="IP866" s="224"/>
      <c r="IQ866" s="224"/>
      <c r="IR866" s="224"/>
      <c r="IS866" s="224"/>
      <c r="IT866" s="224"/>
      <c r="IU866" s="224"/>
      <c r="IV866" s="224"/>
      <c r="IW866" s="224"/>
    </row>
    <row r="867" spans="1:257" s="258" customFormat="1" ht="39" hidden="1" customHeight="1" x14ac:dyDescent="0.25">
      <c r="A867" s="224"/>
      <c r="B867" s="224"/>
      <c r="C867" s="224"/>
      <c r="D867" s="209"/>
      <c r="E867" s="57"/>
      <c r="F867" s="57"/>
      <c r="G867" s="210"/>
      <c r="H867" s="210"/>
      <c r="I867" s="210"/>
      <c r="J867" s="224"/>
      <c r="K867" s="251"/>
      <c r="L867" s="251"/>
      <c r="M867" s="251"/>
      <c r="N867" s="251"/>
      <c r="O867" s="251"/>
      <c r="P867" s="251"/>
      <c r="Q867" s="251"/>
      <c r="R867" s="251"/>
      <c r="S867" s="251"/>
      <c r="T867" s="251"/>
      <c r="U867" s="251"/>
      <c r="V867" s="251"/>
      <c r="W867" s="251"/>
      <c r="X867" s="251"/>
      <c r="Y867" s="251"/>
      <c r="Z867" s="251"/>
      <c r="AA867" s="251"/>
      <c r="AB867" s="251"/>
      <c r="AC867" s="211"/>
      <c r="AD867" s="252"/>
      <c r="AE867" s="252"/>
      <c r="AF867" s="253"/>
      <c r="AG867" s="253"/>
      <c r="AH867" s="254"/>
      <c r="AI867" s="254"/>
      <c r="AJ867" s="255"/>
      <c r="AK867" s="255"/>
      <c r="AL867" s="126"/>
      <c r="AM867" s="224"/>
      <c r="AN867" s="224"/>
      <c r="AO867" s="224"/>
      <c r="AP867" s="224"/>
      <c r="AQ867" s="224"/>
      <c r="AR867" s="224"/>
      <c r="AS867" s="224"/>
      <c r="AT867" s="224"/>
      <c r="AU867" s="224"/>
      <c r="AV867" s="224"/>
      <c r="AW867" s="224"/>
      <c r="AX867" s="224"/>
      <c r="AY867" s="224"/>
      <c r="AZ867" s="224"/>
      <c r="BA867" s="224"/>
      <c r="BB867" s="224"/>
      <c r="BC867" s="224"/>
      <c r="BD867" s="224"/>
      <c r="BE867" s="224"/>
      <c r="BF867" s="224"/>
      <c r="BG867" s="224"/>
      <c r="BH867" s="224"/>
      <c r="BI867" s="224"/>
      <c r="BJ867" s="224"/>
      <c r="BK867" s="224"/>
      <c r="BL867" s="224"/>
      <c r="BM867" s="224"/>
      <c r="BN867" s="224"/>
      <c r="BO867" s="224"/>
      <c r="BP867" s="224"/>
      <c r="BQ867" s="224"/>
      <c r="BR867" s="224"/>
      <c r="BS867" s="224"/>
      <c r="BT867" s="224"/>
      <c r="BU867" s="224"/>
      <c r="BV867" s="224"/>
      <c r="BW867" s="224"/>
      <c r="BX867" s="224"/>
      <c r="BY867" s="224"/>
      <c r="BZ867" s="224"/>
      <c r="CA867" s="224"/>
      <c r="CB867" s="224"/>
      <c r="CC867" s="224"/>
      <c r="CD867" s="224"/>
      <c r="CE867" s="224"/>
      <c r="CF867" s="224"/>
      <c r="CG867" s="224"/>
      <c r="CH867" s="224"/>
      <c r="CI867" s="224"/>
      <c r="CJ867" s="224"/>
      <c r="CK867" s="224"/>
      <c r="CL867" s="224"/>
      <c r="CM867" s="224"/>
      <c r="CN867" s="224"/>
      <c r="CO867" s="224"/>
      <c r="CP867" s="224"/>
      <c r="CQ867" s="224"/>
      <c r="CR867" s="224"/>
      <c r="CS867" s="224"/>
      <c r="CT867" s="224"/>
      <c r="CU867" s="224"/>
      <c r="CV867" s="224"/>
      <c r="CW867" s="224"/>
      <c r="CX867" s="224"/>
      <c r="CY867" s="224"/>
      <c r="CZ867" s="224"/>
      <c r="DA867" s="224"/>
      <c r="DB867" s="224"/>
      <c r="DC867" s="224"/>
      <c r="DD867" s="224"/>
      <c r="DE867" s="224"/>
      <c r="DF867" s="224"/>
      <c r="DG867" s="224"/>
      <c r="DH867" s="224"/>
      <c r="DI867" s="224"/>
      <c r="DJ867" s="224"/>
      <c r="DK867" s="224"/>
      <c r="DL867" s="224"/>
      <c r="DM867" s="224"/>
      <c r="DN867" s="224"/>
      <c r="DO867" s="224"/>
      <c r="DP867" s="224"/>
      <c r="DQ867" s="224"/>
      <c r="DR867" s="224"/>
      <c r="DS867" s="224"/>
      <c r="DT867" s="224"/>
      <c r="DU867" s="224"/>
      <c r="DV867" s="224"/>
      <c r="DW867" s="224"/>
      <c r="DX867" s="224"/>
      <c r="DY867" s="224"/>
      <c r="DZ867" s="224"/>
      <c r="EA867" s="224"/>
      <c r="EB867" s="224"/>
      <c r="EC867" s="224"/>
      <c r="ED867" s="224"/>
      <c r="EE867" s="224"/>
      <c r="EF867" s="224"/>
      <c r="EG867" s="224"/>
      <c r="EH867" s="224"/>
      <c r="EI867" s="224"/>
      <c r="EJ867" s="224"/>
      <c r="EK867" s="224"/>
      <c r="EL867" s="224"/>
      <c r="EM867" s="224"/>
      <c r="EN867" s="224"/>
      <c r="EO867" s="224"/>
      <c r="EP867" s="224"/>
      <c r="EQ867" s="224"/>
      <c r="ER867" s="224"/>
      <c r="ES867" s="224"/>
      <c r="ET867" s="224"/>
      <c r="EU867" s="224"/>
      <c r="EV867" s="224"/>
      <c r="EW867" s="224"/>
      <c r="EX867" s="224"/>
      <c r="EY867" s="224"/>
      <c r="EZ867" s="224"/>
      <c r="FA867" s="224"/>
      <c r="FB867" s="224"/>
      <c r="FC867" s="224"/>
      <c r="FD867" s="224"/>
      <c r="FE867" s="224"/>
      <c r="FF867" s="224"/>
      <c r="FG867" s="224"/>
      <c r="FH867" s="224"/>
      <c r="FI867" s="224"/>
      <c r="FJ867" s="224"/>
      <c r="FK867" s="224"/>
      <c r="FL867" s="224"/>
      <c r="FM867" s="224"/>
      <c r="FN867" s="224"/>
      <c r="FO867" s="224"/>
      <c r="FP867" s="224"/>
      <c r="FQ867" s="224"/>
      <c r="FR867" s="224"/>
      <c r="FS867" s="224"/>
      <c r="FT867" s="224"/>
      <c r="FU867" s="224"/>
      <c r="FV867" s="224"/>
      <c r="FW867" s="224"/>
      <c r="FX867" s="224"/>
      <c r="FY867" s="224"/>
      <c r="FZ867" s="224"/>
      <c r="GA867" s="224"/>
      <c r="GB867" s="224"/>
      <c r="GC867" s="224"/>
      <c r="GD867" s="224"/>
      <c r="GE867" s="224"/>
      <c r="GF867" s="224"/>
      <c r="GG867" s="224"/>
      <c r="GH867" s="224"/>
      <c r="GI867" s="224"/>
      <c r="GJ867" s="224"/>
      <c r="GK867" s="224"/>
      <c r="GL867" s="224"/>
      <c r="GM867" s="224"/>
      <c r="GN867" s="224"/>
      <c r="GO867" s="224"/>
      <c r="GP867" s="224"/>
      <c r="GQ867" s="224"/>
      <c r="GR867" s="224"/>
      <c r="GS867" s="224"/>
      <c r="GT867" s="224"/>
      <c r="GU867" s="224"/>
      <c r="GV867" s="224"/>
      <c r="GW867" s="224"/>
      <c r="GX867" s="224"/>
      <c r="GY867" s="224"/>
      <c r="GZ867" s="224"/>
      <c r="HA867" s="224"/>
      <c r="HB867" s="224"/>
      <c r="HC867" s="224"/>
      <c r="HD867" s="224"/>
      <c r="HE867" s="224"/>
      <c r="HF867" s="224"/>
      <c r="HG867" s="224"/>
      <c r="HH867" s="224"/>
      <c r="HI867" s="224"/>
      <c r="HJ867" s="224"/>
      <c r="HK867" s="224"/>
      <c r="HL867" s="224"/>
      <c r="HM867" s="224"/>
      <c r="HN867" s="224"/>
      <c r="HO867" s="224"/>
      <c r="HP867" s="224"/>
      <c r="HQ867" s="224"/>
      <c r="HR867" s="224"/>
      <c r="HS867" s="224"/>
      <c r="HT867" s="224"/>
      <c r="HU867" s="224"/>
      <c r="HV867" s="224"/>
      <c r="HW867" s="224"/>
      <c r="HX867" s="224"/>
      <c r="HY867" s="224"/>
      <c r="HZ867" s="224"/>
      <c r="IA867" s="224"/>
      <c r="IB867" s="224"/>
      <c r="IC867" s="224"/>
      <c r="ID867" s="224"/>
      <c r="IE867" s="224"/>
      <c r="IF867" s="224"/>
      <c r="IG867" s="224"/>
      <c r="IH867" s="224"/>
      <c r="II867" s="224"/>
      <c r="IJ867" s="224"/>
      <c r="IK867" s="224"/>
      <c r="IL867" s="224"/>
      <c r="IM867" s="224"/>
      <c r="IN867" s="224"/>
      <c r="IO867" s="224"/>
      <c r="IP867" s="224"/>
      <c r="IQ867" s="224"/>
      <c r="IR867" s="224"/>
      <c r="IS867" s="224"/>
      <c r="IT867" s="224"/>
      <c r="IU867" s="224"/>
      <c r="IV867" s="224"/>
      <c r="IW867" s="224"/>
    </row>
    <row r="868" spans="1:257" s="258" customFormat="1" ht="39" hidden="1" customHeight="1" x14ac:dyDescent="0.25">
      <c r="A868" s="224"/>
      <c r="B868" s="224"/>
      <c r="C868" s="224"/>
      <c r="D868" s="209"/>
      <c r="E868" s="57"/>
      <c r="F868" s="57"/>
      <c r="G868" s="210"/>
      <c r="H868" s="210"/>
      <c r="I868" s="210"/>
      <c r="J868" s="224"/>
      <c r="K868" s="251"/>
      <c r="L868" s="251"/>
      <c r="M868" s="251"/>
      <c r="N868" s="251"/>
      <c r="O868" s="251"/>
      <c r="P868" s="251"/>
      <c r="Q868" s="251"/>
      <c r="R868" s="251"/>
      <c r="S868" s="251"/>
      <c r="T868" s="251"/>
      <c r="U868" s="251"/>
      <c r="V868" s="251"/>
      <c r="W868" s="251"/>
      <c r="X868" s="251"/>
      <c r="Y868" s="251"/>
      <c r="Z868" s="251"/>
      <c r="AA868" s="251"/>
      <c r="AB868" s="251"/>
      <c r="AC868" s="211"/>
      <c r="AD868" s="252"/>
      <c r="AE868" s="252"/>
      <c r="AF868" s="253"/>
      <c r="AG868" s="253"/>
      <c r="AH868" s="254"/>
      <c r="AI868" s="254"/>
      <c r="AJ868" s="255"/>
      <c r="AK868" s="255"/>
      <c r="AL868" s="126"/>
      <c r="AM868" s="224"/>
      <c r="AN868" s="224"/>
      <c r="AO868" s="224"/>
      <c r="AP868" s="224"/>
      <c r="AQ868" s="224"/>
      <c r="AR868" s="224"/>
      <c r="AS868" s="224"/>
      <c r="AT868" s="224"/>
      <c r="AU868" s="224"/>
      <c r="AV868" s="224"/>
      <c r="AW868" s="224"/>
      <c r="AX868" s="224"/>
      <c r="AY868" s="224"/>
      <c r="AZ868" s="224"/>
      <c r="BA868" s="224"/>
      <c r="BB868" s="224"/>
      <c r="BC868" s="224"/>
      <c r="BD868" s="224"/>
      <c r="BE868" s="224"/>
      <c r="BF868" s="224"/>
      <c r="BG868" s="224"/>
      <c r="BH868" s="224"/>
      <c r="BI868" s="224"/>
      <c r="BJ868" s="224"/>
      <c r="BK868" s="224"/>
      <c r="BL868" s="224"/>
      <c r="BM868" s="224"/>
      <c r="BN868" s="224"/>
      <c r="BO868" s="224"/>
      <c r="BP868" s="224"/>
      <c r="BQ868" s="224"/>
      <c r="BR868" s="224"/>
      <c r="BS868" s="224"/>
      <c r="BT868" s="224"/>
      <c r="BU868" s="224"/>
      <c r="BV868" s="224"/>
      <c r="BW868" s="224"/>
      <c r="BX868" s="224"/>
      <c r="BY868" s="224"/>
      <c r="BZ868" s="224"/>
      <c r="CA868" s="224"/>
      <c r="CB868" s="224"/>
      <c r="CC868" s="224"/>
      <c r="CD868" s="224"/>
      <c r="CE868" s="224"/>
      <c r="CF868" s="224"/>
      <c r="CG868" s="224"/>
      <c r="CH868" s="224"/>
      <c r="CI868" s="224"/>
      <c r="CJ868" s="224"/>
      <c r="CK868" s="224"/>
      <c r="CL868" s="224"/>
      <c r="CM868" s="224"/>
      <c r="CN868" s="224"/>
      <c r="CO868" s="224"/>
      <c r="CP868" s="224"/>
      <c r="CQ868" s="224"/>
      <c r="CR868" s="224"/>
      <c r="CS868" s="224"/>
      <c r="CT868" s="224"/>
      <c r="CU868" s="224"/>
      <c r="CV868" s="224"/>
      <c r="CW868" s="224"/>
      <c r="CX868" s="224"/>
      <c r="CY868" s="224"/>
      <c r="CZ868" s="224"/>
      <c r="DA868" s="224"/>
      <c r="DB868" s="224"/>
      <c r="DC868" s="224"/>
      <c r="DD868" s="224"/>
      <c r="DE868" s="224"/>
      <c r="DF868" s="224"/>
      <c r="DG868" s="224"/>
      <c r="DH868" s="224"/>
      <c r="DI868" s="224"/>
      <c r="DJ868" s="224"/>
      <c r="DK868" s="224"/>
      <c r="DL868" s="224"/>
      <c r="DM868" s="224"/>
      <c r="DN868" s="224"/>
      <c r="DO868" s="224"/>
      <c r="DP868" s="224"/>
      <c r="DQ868" s="224"/>
      <c r="DR868" s="224"/>
      <c r="DS868" s="224"/>
      <c r="DT868" s="224"/>
      <c r="DU868" s="224"/>
      <c r="DV868" s="224"/>
      <c r="DW868" s="224"/>
      <c r="DX868" s="224"/>
      <c r="DY868" s="224"/>
      <c r="DZ868" s="224"/>
      <c r="EA868" s="224"/>
      <c r="EB868" s="224"/>
      <c r="EC868" s="224"/>
      <c r="ED868" s="224"/>
      <c r="EE868" s="224"/>
      <c r="EF868" s="224"/>
      <c r="EG868" s="224"/>
      <c r="EH868" s="224"/>
      <c r="EI868" s="224"/>
      <c r="EJ868" s="224"/>
      <c r="EK868" s="224"/>
      <c r="EL868" s="224"/>
      <c r="EM868" s="224"/>
      <c r="EN868" s="224"/>
      <c r="EO868" s="224"/>
      <c r="EP868" s="224"/>
      <c r="EQ868" s="224"/>
      <c r="ER868" s="224"/>
      <c r="ES868" s="224"/>
      <c r="ET868" s="224"/>
      <c r="EU868" s="224"/>
      <c r="EV868" s="224"/>
      <c r="EW868" s="224"/>
      <c r="EX868" s="224"/>
      <c r="EY868" s="224"/>
      <c r="EZ868" s="224"/>
      <c r="FA868" s="224"/>
      <c r="FB868" s="224"/>
      <c r="FC868" s="224"/>
      <c r="FD868" s="224"/>
      <c r="FE868" s="224"/>
      <c r="FF868" s="224"/>
      <c r="FG868" s="224"/>
      <c r="FH868" s="224"/>
      <c r="FI868" s="224"/>
      <c r="FJ868" s="224"/>
      <c r="FK868" s="224"/>
      <c r="FL868" s="224"/>
      <c r="FM868" s="224"/>
      <c r="FN868" s="224"/>
      <c r="FO868" s="224"/>
      <c r="FP868" s="224"/>
      <c r="FQ868" s="224"/>
      <c r="FR868" s="224"/>
      <c r="FS868" s="224"/>
      <c r="FT868" s="224"/>
      <c r="FU868" s="224"/>
      <c r="FV868" s="224"/>
      <c r="FW868" s="224"/>
      <c r="FX868" s="224"/>
      <c r="FY868" s="224"/>
      <c r="FZ868" s="224"/>
      <c r="GA868" s="224"/>
      <c r="GB868" s="224"/>
      <c r="GC868" s="224"/>
      <c r="GD868" s="224"/>
      <c r="GE868" s="224"/>
      <c r="GF868" s="224"/>
      <c r="GG868" s="224"/>
      <c r="GH868" s="224"/>
      <c r="GI868" s="224"/>
      <c r="GJ868" s="224"/>
      <c r="GK868" s="224"/>
      <c r="GL868" s="224"/>
      <c r="GM868" s="224"/>
      <c r="GN868" s="224"/>
      <c r="GO868" s="224"/>
      <c r="GP868" s="224"/>
      <c r="GQ868" s="224"/>
      <c r="GR868" s="224"/>
      <c r="GS868" s="224"/>
      <c r="GT868" s="224"/>
      <c r="GU868" s="224"/>
      <c r="GV868" s="224"/>
      <c r="GW868" s="224"/>
      <c r="GX868" s="224"/>
      <c r="GY868" s="224"/>
      <c r="GZ868" s="224"/>
      <c r="HA868" s="224"/>
      <c r="HB868" s="224"/>
      <c r="HC868" s="224"/>
      <c r="HD868" s="224"/>
      <c r="HE868" s="224"/>
      <c r="HF868" s="224"/>
      <c r="HG868" s="224"/>
      <c r="HH868" s="224"/>
      <c r="HI868" s="224"/>
      <c r="HJ868" s="224"/>
      <c r="HK868" s="224"/>
      <c r="HL868" s="224"/>
      <c r="HM868" s="224"/>
      <c r="HN868" s="224"/>
      <c r="HO868" s="224"/>
      <c r="HP868" s="224"/>
      <c r="HQ868" s="224"/>
      <c r="HR868" s="224"/>
      <c r="HS868" s="224"/>
      <c r="HT868" s="224"/>
      <c r="HU868" s="224"/>
      <c r="HV868" s="224"/>
      <c r="HW868" s="224"/>
      <c r="HX868" s="224"/>
      <c r="HY868" s="224"/>
      <c r="HZ868" s="224"/>
      <c r="IA868" s="224"/>
      <c r="IB868" s="224"/>
      <c r="IC868" s="224"/>
      <c r="ID868" s="224"/>
      <c r="IE868" s="224"/>
      <c r="IF868" s="224"/>
      <c r="IG868" s="224"/>
      <c r="IH868" s="224"/>
      <c r="II868" s="224"/>
      <c r="IJ868" s="224"/>
      <c r="IK868" s="224"/>
      <c r="IL868" s="224"/>
      <c r="IM868" s="224"/>
      <c r="IN868" s="224"/>
      <c r="IO868" s="224"/>
      <c r="IP868" s="224"/>
      <c r="IQ868" s="224"/>
      <c r="IR868" s="224"/>
      <c r="IS868" s="224"/>
      <c r="IT868" s="224"/>
      <c r="IU868" s="224"/>
      <c r="IV868" s="224"/>
      <c r="IW868" s="224"/>
    </row>
    <row r="869" spans="1:257" s="258" customFormat="1" ht="39" hidden="1" customHeight="1" x14ac:dyDescent="0.25">
      <c r="A869" s="224"/>
      <c r="B869" s="224"/>
      <c r="C869" s="224"/>
      <c r="D869" s="209"/>
      <c r="E869" s="57"/>
      <c r="F869" s="57"/>
      <c r="G869" s="210"/>
      <c r="H869" s="210"/>
      <c r="I869" s="210"/>
      <c r="J869" s="224"/>
      <c r="K869" s="251"/>
      <c r="L869" s="251"/>
      <c r="M869" s="251"/>
      <c r="N869" s="251"/>
      <c r="O869" s="251"/>
      <c r="P869" s="251"/>
      <c r="Q869" s="251"/>
      <c r="R869" s="251"/>
      <c r="S869" s="251"/>
      <c r="T869" s="251"/>
      <c r="U869" s="251"/>
      <c r="V869" s="251"/>
      <c r="W869" s="251"/>
      <c r="X869" s="251"/>
      <c r="Y869" s="251"/>
      <c r="Z869" s="251"/>
      <c r="AA869" s="251"/>
      <c r="AB869" s="251"/>
      <c r="AC869" s="211"/>
      <c r="AD869" s="252"/>
      <c r="AE869" s="252"/>
      <c r="AF869" s="253"/>
      <c r="AG869" s="253"/>
      <c r="AH869" s="254"/>
      <c r="AI869" s="254"/>
      <c r="AJ869" s="255"/>
      <c r="AK869" s="255"/>
      <c r="AL869" s="126"/>
      <c r="AM869" s="224"/>
      <c r="AN869" s="224"/>
      <c r="AO869" s="224"/>
      <c r="AP869" s="224"/>
      <c r="AQ869" s="224"/>
      <c r="AR869" s="224"/>
      <c r="AS869" s="224"/>
      <c r="AT869" s="224"/>
      <c r="AU869" s="224"/>
      <c r="AV869" s="224"/>
      <c r="AW869" s="224"/>
      <c r="AX869" s="224"/>
      <c r="AY869" s="224"/>
      <c r="AZ869" s="224"/>
      <c r="BA869" s="224"/>
      <c r="BB869" s="224"/>
      <c r="BC869" s="224"/>
      <c r="BD869" s="224"/>
      <c r="BE869" s="224"/>
      <c r="BF869" s="224"/>
      <c r="BG869" s="224"/>
      <c r="BH869" s="224"/>
      <c r="BI869" s="224"/>
      <c r="BJ869" s="224"/>
      <c r="BK869" s="224"/>
      <c r="BL869" s="224"/>
      <c r="BM869" s="224"/>
      <c r="BN869" s="224"/>
      <c r="BO869" s="224"/>
      <c r="BP869" s="224"/>
      <c r="BQ869" s="224"/>
      <c r="BR869" s="224"/>
      <c r="BS869" s="224"/>
      <c r="BT869" s="224"/>
      <c r="BU869" s="224"/>
      <c r="BV869" s="224"/>
      <c r="BW869" s="224"/>
      <c r="BX869" s="224"/>
      <c r="BY869" s="224"/>
      <c r="BZ869" s="224"/>
      <c r="CA869" s="224"/>
      <c r="CB869" s="224"/>
      <c r="CC869" s="224"/>
      <c r="CD869" s="224"/>
      <c r="CE869" s="224"/>
      <c r="CF869" s="224"/>
      <c r="CG869" s="224"/>
      <c r="CH869" s="224"/>
      <c r="CI869" s="224"/>
      <c r="CJ869" s="224"/>
      <c r="CK869" s="224"/>
      <c r="CL869" s="224"/>
      <c r="CM869" s="224"/>
      <c r="CN869" s="224"/>
      <c r="CO869" s="224"/>
      <c r="CP869" s="224"/>
      <c r="CQ869" s="224"/>
      <c r="CR869" s="224"/>
      <c r="CS869" s="224"/>
      <c r="CT869" s="224"/>
      <c r="CU869" s="224"/>
      <c r="CV869" s="224"/>
      <c r="CW869" s="224"/>
      <c r="CX869" s="224"/>
      <c r="CY869" s="224"/>
      <c r="CZ869" s="224"/>
      <c r="DA869" s="224"/>
      <c r="DB869" s="224"/>
      <c r="DC869" s="224"/>
      <c r="DD869" s="224"/>
      <c r="DE869" s="224"/>
      <c r="DF869" s="224"/>
      <c r="DG869" s="224"/>
      <c r="DH869" s="224"/>
      <c r="DI869" s="224"/>
      <c r="DJ869" s="224"/>
      <c r="DK869" s="224"/>
      <c r="DL869" s="224"/>
      <c r="DM869" s="224"/>
      <c r="DN869" s="224"/>
      <c r="DO869" s="224"/>
      <c r="DP869" s="224"/>
      <c r="DQ869" s="224"/>
      <c r="DR869" s="224"/>
      <c r="DS869" s="224"/>
      <c r="DT869" s="224"/>
      <c r="DU869" s="224"/>
      <c r="DV869" s="224"/>
      <c r="DW869" s="224"/>
      <c r="DX869" s="224"/>
      <c r="DY869" s="224"/>
      <c r="DZ869" s="224"/>
      <c r="EA869" s="224"/>
      <c r="EB869" s="224"/>
      <c r="EC869" s="224"/>
      <c r="ED869" s="224"/>
      <c r="EE869" s="224"/>
      <c r="EF869" s="224"/>
      <c r="EG869" s="224"/>
      <c r="EH869" s="224"/>
      <c r="EI869" s="224"/>
      <c r="EJ869" s="224"/>
      <c r="EK869" s="224"/>
      <c r="EL869" s="224"/>
      <c r="EM869" s="224"/>
      <c r="EN869" s="224"/>
      <c r="EO869" s="224"/>
      <c r="EP869" s="224"/>
      <c r="EQ869" s="224"/>
      <c r="ER869" s="224"/>
      <c r="ES869" s="224"/>
      <c r="ET869" s="224"/>
      <c r="EU869" s="224"/>
      <c r="EV869" s="224"/>
      <c r="EW869" s="224"/>
      <c r="EX869" s="224"/>
      <c r="EY869" s="224"/>
      <c r="EZ869" s="224"/>
      <c r="FA869" s="224"/>
      <c r="FB869" s="224"/>
      <c r="FC869" s="224"/>
      <c r="FD869" s="224"/>
      <c r="FE869" s="224"/>
      <c r="FF869" s="224"/>
      <c r="FG869" s="224"/>
      <c r="FH869" s="224"/>
      <c r="FI869" s="224"/>
      <c r="FJ869" s="224"/>
      <c r="FK869" s="224"/>
      <c r="FL869" s="224"/>
      <c r="FM869" s="224"/>
      <c r="FN869" s="224"/>
      <c r="FO869" s="224"/>
      <c r="FP869" s="224"/>
      <c r="FQ869" s="224"/>
      <c r="FR869" s="224"/>
      <c r="FS869" s="224"/>
      <c r="FT869" s="224"/>
      <c r="FU869" s="224"/>
      <c r="FV869" s="224"/>
      <c r="FW869" s="224"/>
      <c r="FX869" s="224"/>
      <c r="FY869" s="224"/>
      <c r="FZ869" s="224"/>
      <c r="GA869" s="224"/>
      <c r="GB869" s="224"/>
      <c r="GC869" s="224"/>
      <c r="GD869" s="224"/>
      <c r="GE869" s="224"/>
      <c r="GF869" s="224"/>
      <c r="GG869" s="224"/>
      <c r="GH869" s="224"/>
      <c r="GI869" s="224"/>
      <c r="GJ869" s="224"/>
      <c r="GK869" s="224"/>
      <c r="GL869" s="224"/>
      <c r="GM869" s="224"/>
      <c r="GN869" s="224"/>
      <c r="GO869" s="224"/>
      <c r="GP869" s="224"/>
      <c r="GQ869" s="224"/>
      <c r="GR869" s="224"/>
      <c r="GS869" s="224"/>
      <c r="GT869" s="224"/>
      <c r="GU869" s="224"/>
      <c r="GV869" s="224"/>
      <c r="GW869" s="224"/>
      <c r="GX869" s="224"/>
      <c r="GY869" s="224"/>
      <c r="GZ869" s="224"/>
      <c r="HA869" s="224"/>
      <c r="HB869" s="224"/>
      <c r="HC869" s="224"/>
      <c r="HD869" s="224"/>
      <c r="HE869" s="224"/>
      <c r="HF869" s="224"/>
      <c r="HG869" s="224"/>
      <c r="HH869" s="224"/>
      <c r="HI869" s="224"/>
      <c r="HJ869" s="224"/>
      <c r="HK869" s="224"/>
      <c r="HL869" s="224"/>
      <c r="HM869" s="224"/>
      <c r="HN869" s="224"/>
      <c r="HO869" s="224"/>
      <c r="HP869" s="224"/>
      <c r="HQ869" s="224"/>
      <c r="HR869" s="224"/>
      <c r="HS869" s="224"/>
      <c r="HT869" s="224"/>
      <c r="HU869" s="224"/>
      <c r="HV869" s="224"/>
      <c r="HW869" s="224"/>
      <c r="HX869" s="224"/>
      <c r="HY869" s="224"/>
      <c r="HZ869" s="224"/>
      <c r="IA869" s="224"/>
      <c r="IB869" s="224"/>
      <c r="IC869" s="224"/>
      <c r="ID869" s="224"/>
      <c r="IE869" s="224"/>
      <c r="IF869" s="224"/>
      <c r="IG869" s="224"/>
      <c r="IH869" s="224"/>
      <c r="II869" s="224"/>
      <c r="IJ869" s="224"/>
      <c r="IK869" s="224"/>
      <c r="IL869" s="224"/>
      <c r="IM869" s="224"/>
      <c r="IN869" s="224"/>
      <c r="IO869" s="224"/>
      <c r="IP869" s="224"/>
      <c r="IQ869" s="224"/>
      <c r="IR869" s="224"/>
      <c r="IS869" s="224"/>
      <c r="IT869" s="224"/>
      <c r="IU869" s="224"/>
      <c r="IV869" s="224"/>
      <c r="IW869" s="224"/>
    </row>
    <row r="870" spans="1:257" s="258" customFormat="1" ht="39" hidden="1" customHeight="1" x14ac:dyDescent="0.25">
      <c r="A870" s="224"/>
      <c r="B870" s="224"/>
      <c r="C870" s="224"/>
      <c r="D870" s="209"/>
      <c r="E870" s="57"/>
      <c r="F870" s="57"/>
      <c r="G870" s="210"/>
      <c r="H870" s="210"/>
      <c r="I870" s="210"/>
      <c r="J870" s="224"/>
      <c r="K870" s="251"/>
      <c r="L870" s="251"/>
      <c r="M870" s="251"/>
      <c r="N870" s="251"/>
      <c r="O870" s="251"/>
      <c r="P870" s="251"/>
      <c r="Q870" s="251"/>
      <c r="R870" s="251"/>
      <c r="S870" s="251"/>
      <c r="T870" s="251"/>
      <c r="U870" s="251"/>
      <c r="V870" s="251"/>
      <c r="W870" s="251"/>
      <c r="X870" s="251"/>
      <c r="Y870" s="251"/>
      <c r="Z870" s="251"/>
      <c r="AA870" s="251"/>
      <c r="AB870" s="251"/>
      <c r="AC870" s="211"/>
      <c r="AD870" s="252"/>
      <c r="AE870" s="252"/>
      <c r="AF870" s="253"/>
      <c r="AG870" s="253"/>
      <c r="AH870" s="254"/>
      <c r="AI870" s="254"/>
      <c r="AJ870" s="255"/>
      <c r="AK870" s="255"/>
      <c r="AL870" s="126"/>
      <c r="AM870" s="224"/>
      <c r="AN870" s="224"/>
      <c r="AO870" s="224"/>
      <c r="AP870" s="224"/>
      <c r="AQ870" s="224"/>
      <c r="AR870" s="224"/>
      <c r="AS870" s="224"/>
      <c r="AT870" s="224"/>
      <c r="AU870" s="224"/>
      <c r="AV870" s="224"/>
      <c r="AW870" s="224"/>
      <c r="AX870" s="224"/>
      <c r="AY870" s="224"/>
      <c r="AZ870" s="224"/>
      <c r="BA870" s="224"/>
      <c r="BB870" s="224"/>
      <c r="BC870" s="224"/>
      <c r="BD870" s="224"/>
      <c r="BE870" s="224"/>
      <c r="BF870" s="224"/>
      <c r="BG870" s="224"/>
      <c r="BH870" s="224"/>
      <c r="BI870" s="224"/>
      <c r="BJ870" s="224"/>
      <c r="BK870" s="224"/>
      <c r="BL870" s="224"/>
      <c r="BM870" s="224"/>
      <c r="BN870" s="224"/>
      <c r="BO870" s="224"/>
      <c r="BP870" s="224"/>
      <c r="BQ870" s="224"/>
      <c r="BR870" s="224"/>
      <c r="BS870" s="224"/>
      <c r="BT870" s="224"/>
      <c r="BU870" s="224"/>
      <c r="BV870" s="224"/>
      <c r="BW870" s="224"/>
      <c r="BX870" s="224"/>
      <c r="BY870" s="224"/>
      <c r="BZ870" s="224"/>
      <c r="CA870" s="224"/>
      <c r="CB870" s="224"/>
      <c r="CC870" s="224"/>
      <c r="CD870" s="224"/>
      <c r="CE870" s="224"/>
      <c r="CF870" s="224"/>
      <c r="CG870" s="224"/>
      <c r="CH870" s="224"/>
      <c r="CI870" s="224"/>
      <c r="CJ870" s="224"/>
      <c r="CK870" s="224"/>
      <c r="CL870" s="224"/>
      <c r="CM870" s="224"/>
      <c r="CN870" s="224"/>
      <c r="CO870" s="224"/>
      <c r="CP870" s="224"/>
      <c r="CQ870" s="224"/>
      <c r="CR870" s="224"/>
      <c r="CS870" s="224"/>
      <c r="CT870" s="224"/>
      <c r="CU870" s="224"/>
      <c r="CV870" s="224"/>
      <c r="CW870" s="224"/>
      <c r="CX870" s="224"/>
      <c r="CY870" s="224"/>
      <c r="CZ870" s="224"/>
      <c r="DA870" s="224"/>
      <c r="DB870" s="224"/>
      <c r="DC870" s="224"/>
      <c r="DD870" s="224"/>
      <c r="DE870" s="224"/>
      <c r="DF870" s="224"/>
      <c r="DG870" s="224"/>
      <c r="DH870" s="224"/>
      <c r="DI870" s="224"/>
      <c r="DJ870" s="224"/>
      <c r="DK870" s="224"/>
      <c r="DL870" s="224"/>
      <c r="DM870" s="224"/>
      <c r="DN870" s="224"/>
      <c r="DO870" s="224"/>
      <c r="DP870" s="224"/>
      <c r="DQ870" s="224"/>
      <c r="DR870" s="224"/>
      <c r="DS870" s="224"/>
      <c r="DT870" s="224"/>
      <c r="DU870" s="224"/>
      <c r="DV870" s="224"/>
      <c r="DW870" s="224"/>
      <c r="DX870" s="224"/>
      <c r="DY870" s="224"/>
      <c r="DZ870" s="224"/>
      <c r="EA870" s="224"/>
      <c r="EB870" s="224"/>
      <c r="EC870" s="224"/>
      <c r="ED870" s="224"/>
      <c r="EE870" s="224"/>
      <c r="EF870" s="224"/>
      <c r="EG870" s="224"/>
      <c r="EH870" s="224"/>
      <c r="EI870" s="224"/>
      <c r="EJ870" s="224"/>
      <c r="EK870" s="224"/>
      <c r="EL870" s="224"/>
      <c r="EM870" s="224"/>
      <c r="EN870" s="224"/>
      <c r="EO870" s="224"/>
      <c r="EP870" s="224"/>
      <c r="EQ870" s="224"/>
      <c r="ER870" s="224"/>
      <c r="ES870" s="224"/>
      <c r="ET870" s="224"/>
      <c r="EU870" s="224"/>
      <c r="EV870" s="224"/>
      <c r="EW870" s="224"/>
      <c r="EX870" s="224"/>
      <c r="EY870" s="224"/>
      <c r="EZ870" s="224"/>
      <c r="FA870" s="224"/>
      <c r="FB870" s="224"/>
      <c r="FC870" s="224"/>
      <c r="FD870" s="224"/>
      <c r="FE870" s="224"/>
      <c r="FF870" s="224"/>
      <c r="FG870" s="224"/>
      <c r="FH870" s="224"/>
      <c r="FI870" s="224"/>
      <c r="FJ870" s="224"/>
      <c r="FK870" s="224"/>
      <c r="FL870" s="224"/>
      <c r="FM870" s="224"/>
      <c r="FN870" s="224"/>
      <c r="FO870" s="224"/>
      <c r="FP870" s="224"/>
      <c r="FQ870" s="224"/>
      <c r="FR870" s="224"/>
      <c r="FS870" s="224"/>
      <c r="FT870" s="224"/>
      <c r="FU870" s="224"/>
      <c r="FV870" s="224"/>
      <c r="FW870" s="224"/>
      <c r="FX870" s="224"/>
      <c r="FY870" s="224"/>
      <c r="FZ870" s="224"/>
      <c r="GA870" s="224"/>
      <c r="GB870" s="224"/>
      <c r="GC870" s="224"/>
      <c r="GD870" s="224"/>
      <c r="GE870" s="224"/>
      <c r="GF870" s="224"/>
      <c r="GG870" s="224"/>
      <c r="GH870" s="224"/>
      <c r="GI870" s="224"/>
      <c r="GJ870" s="224"/>
      <c r="GK870" s="224"/>
      <c r="GL870" s="224"/>
      <c r="GM870" s="224"/>
      <c r="GN870" s="224"/>
      <c r="GO870" s="224"/>
      <c r="GP870" s="224"/>
      <c r="GQ870" s="224"/>
      <c r="GR870" s="224"/>
      <c r="GS870" s="224"/>
      <c r="GT870" s="224"/>
      <c r="GU870" s="224"/>
      <c r="GV870" s="224"/>
      <c r="GW870" s="224"/>
      <c r="GX870" s="224"/>
      <c r="GY870" s="224"/>
      <c r="GZ870" s="224"/>
      <c r="HA870" s="224"/>
      <c r="HB870" s="224"/>
      <c r="HC870" s="224"/>
      <c r="HD870" s="224"/>
      <c r="HE870" s="224"/>
      <c r="HF870" s="224"/>
      <c r="HG870" s="224"/>
      <c r="HH870" s="224"/>
      <c r="HI870" s="224"/>
      <c r="HJ870" s="224"/>
      <c r="HK870" s="224"/>
      <c r="HL870" s="224"/>
      <c r="HM870" s="224"/>
      <c r="HN870" s="224"/>
      <c r="HO870" s="224"/>
      <c r="HP870" s="224"/>
      <c r="HQ870" s="224"/>
      <c r="HR870" s="224"/>
      <c r="HS870" s="224"/>
      <c r="HT870" s="224"/>
      <c r="HU870" s="224"/>
      <c r="HV870" s="224"/>
      <c r="HW870" s="224"/>
      <c r="HX870" s="224"/>
      <c r="HY870" s="224"/>
      <c r="HZ870" s="224"/>
      <c r="IA870" s="224"/>
      <c r="IB870" s="224"/>
      <c r="IC870" s="224"/>
      <c r="ID870" s="224"/>
      <c r="IE870" s="224"/>
      <c r="IF870" s="224"/>
      <c r="IG870" s="224"/>
      <c r="IH870" s="224"/>
      <c r="II870" s="224"/>
      <c r="IJ870" s="224"/>
      <c r="IK870" s="224"/>
      <c r="IL870" s="224"/>
      <c r="IM870" s="224"/>
      <c r="IN870" s="224"/>
      <c r="IO870" s="224"/>
      <c r="IP870" s="224"/>
      <c r="IQ870" s="224"/>
      <c r="IR870" s="224"/>
      <c r="IS870" s="224"/>
      <c r="IT870" s="224"/>
      <c r="IU870" s="224"/>
      <c r="IV870" s="224"/>
      <c r="IW870" s="224"/>
    </row>
    <row r="871" spans="1:257" s="258" customFormat="1" ht="39" hidden="1" customHeight="1" x14ac:dyDescent="0.25">
      <c r="A871" s="224"/>
      <c r="B871" s="224"/>
      <c r="C871" s="224"/>
      <c r="D871" s="209"/>
      <c r="E871" s="57"/>
      <c r="F871" s="57"/>
      <c r="G871" s="210"/>
      <c r="H871" s="210"/>
      <c r="I871" s="210"/>
      <c r="J871" s="224"/>
      <c r="K871" s="251"/>
      <c r="L871" s="251"/>
      <c r="M871" s="251"/>
      <c r="N871" s="251"/>
      <c r="O871" s="251"/>
      <c r="P871" s="251"/>
      <c r="Q871" s="251"/>
      <c r="R871" s="251"/>
      <c r="S871" s="251"/>
      <c r="T871" s="251"/>
      <c r="U871" s="251"/>
      <c r="V871" s="251"/>
      <c r="W871" s="251"/>
      <c r="X871" s="251"/>
      <c r="Y871" s="251"/>
      <c r="Z871" s="251"/>
      <c r="AA871" s="251"/>
      <c r="AB871" s="251"/>
      <c r="AC871" s="211"/>
      <c r="AD871" s="252"/>
      <c r="AE871" s="252"/>
      <c r="AF871" s="253"/>
      <c r="AG871" s="253"/>
      <c r="AH871" s="254"/>
      <c r="AI871" s="254"/>
      <c r="AJ871" s="255"/>
      <c r="AK871" s="255"/>
      <c r="AL871" s="126"/>
      <c r="AM871" s="224"/>
      <c r="AN871" s="224"/>
      <c r="AO871" s="224"/>
      <c r="AP871" s="224"/>
      <c r="AQ871" s="224"/>
      <c r="AR871" s="224"/>
      <c r="AS871" s="224"/>
      <c r="AT871" s="224"/>
      <c r="AU871" s="224"/>
      <c r="AV871" s="224"/>
      <c r="AW871" s="224"/>
      <c r="AX871" s="224"/>
      <c r="AY871" s="224"/>
      <c r="AZ871" s="224"/>
      <c r="BA871" s="224"/>
      <c r="BB871" s="224"/>
      <c r="BC871" s="224"/>
      <c r="BD871" s="224"/>
      <c r="BE871" s="224"/>
      <c r="BF871" s="224"/>
      <c r="BG871" s="224"/>
      <c r="BH871" s="224"/>
      <c r="BI871" s="224"/>
      <c r="BJ871" s="224"/>
      <c r="BK871" s="224"/>
      <c r="BL871" s="224"/>
      <c r="BM871" s="224"/>
      <c r="BN871" s="224"/>
      <c r="BO871" s="224"/>
      <c r="BP871" s="224"/>
      <c r="BQ871" s="224"/>
      <c r="BR871" s="224"/>
      <c r="BS871" s="224"/>
      <c r="BT871" s="224"/>
      <c r="BU871" s="224"/>
      <c r="BV871" s="224"/>
      <c r="BW871" s="224"/>
      <c r="BX871" s="224"/>
      <c r="BY871" s="224"/>
      <c r="BZ871" s="224"/>
      <c r="CA871" s="224"/>
      <c r="CB871" s="224"/>
      <c r="CC871" s="224"/>
      <c r="CD871" s="224"/>
      <c r="CE871" s="224"/>
      <c r="CF871" s="224"/>
      <c r="CG871" s="224"/>
      <c r="CH871" s="224"/>
      <c r="CI871" s="224"/>
      <c r="CJ871" s="224"/>
      <c r="CK871" s="224"/>
      <c r="CL871" s="224"/>
      <c r="CM871" s="224"/>
      <c r="CN871" s="224"/>
      <c r="CO871" s="224"/>
      <c r="CP871" s="224"/>
      <c r="CQ871" s="224"/>
      <c r="CR871" s="224"/>
      <c r="CS871" s="224"/>
      <c r="CT871" s="224"/>
      <c r="CU871" s="224"/>
      <c r="CV871" s="224"/>
      <c r="CW871" s="224"/>
      <c r="CX871" s="224"/>
      <c r="CY871" s="224"/>
      <c r="CZ871" s="224"/>
      <c r="DA871" s="224"/>
      <c r="DB871" s="224"/>
      <c r="DC871" s="224"/>
      <c r="DD871" s="224"/>
      <c r="DE871" s="224"/>
      <c r="DF871" s="224"/>
      <c r="DG871" s="224"/>
      <c r="DH871" s="224"/>
      <c r="DI871" s="224"/>
      <c r="DJ871" s="224"/>
      <c r="DK871" s="224"/>
      <c r="DL871" s="224"/>
      <c r="DM871" s="224"/>
      <c r="DN871" s="224"/>
      <c r="DO871" s="224"/>
      <c r="DP871" s="224"/>
      <c r="DQ871" s="224"/>
      <c r="DR871" s="224"/>
      <c r="DS871" s="224"/>
      <c r="DT871" s="224"/>
      <c r="DU871" s="224"/>
      <c r="DV871" s="224"/>
      <c r="DW871" s="224"/>
      <c r="DX871" s="224"/>
      <c r="DY871" s="224"/>
      <c r="DZ871" s="224"/>
      <c r="EA871" s="224"/>
      <c r="EB871" s="224"/>
      <c r="EC871" s="224"/>
      <c r="ED871" s="224"/>
      <c r="EE871" s="224"/>
      <c r="EF871" s="224"/>
      <c r="EG871" s="224"/>
      <c r="EH871" s="224"/>
      <c r="EI871" s="224"/>
      <c r="EJ871" s="224"/>
      <c r="EK871" s="224"/>
      <c r="EL871" s="224"/>
      <c r="EM871" s="224"/>
      <c r="EN871" s="224"/>
      <c r="EO871" s="224"/>
      <c r="EP871" s="224"/>
      <c r="EQ871" s="224"/>
      <c r="ER871" s="224"/>
      <c r="ES871" s="224"/>
      <c r="ET871" s="224"/>
      <c r="EU871" s="224"/>
      <c r="EV871" s="224"/>
      <c r="EW871" s="224"/>
      <c r="EX871" s="224"/>
      <c r="EY871" s="224"/>
      <c r="EZ871" s="224"/>
      <c r="FA871" s="224"/>
      <c r="FB871" s="224"/>
      <c r="FC871" s="224"/>
      <c r="FD871" s="224"/>
      <c r="FE871" s="224"/>
      <c r="FF871" s="224"/>
      <c r="FG871" s="224"/>
      <c r="FH871" s="224"/>
      <c r="FI871" s="224"/>
      <c r="FJ871" s="224"/>
      <c r="FK871" s="224"/>
      <c r="FL871" s="224"/>
      <c r="FM871" s="224"/>
      <c r="FN871" s="224"/>
      <c r="FO871" s="224"/>
      <c r="FP871" s="224"/>
      <c r="FQ871" s="224"/>
      <c r="FR871" s="224"/>
      <c r="FS871" s="224"/>
      <c r="FT871" s="224"/>
      <c r="FU871" s="224"/>
      <c r="FV871" s="224"/>
      <c r="FW871" s="224"/>
      <c r="FX871" s="224"/>
      <c r="FY871" s="224"/>
      <c r="FZ871" s="224"/>
      <c r="GA871" s="224"/>
      <c r="GB871" s="224"/>
      <c r="GC871" s="224"/>
      <c r="GD871" s="224"/>
      <c r="GE871" s="224"/>
      <c r="GF871" s="224"/>
      <c r="GG871" s="224"/>
      <c r="GH871" s="224"/>
      <c r="GI871" s="224"/>
      <c r="GJ871" s="224"/>
      <c r="GK871" s="224"/>
      <c r="GL871" s="224"/>
      <c r="GM871" s="224"/>
      <c r="GN871" s="224"/>
      <c r="GO871" s="224"/>
      <c r="GP871" s="224"/>
      <c r="GQ871" s="224"/>
      <c r="GR871" s="224"/>
      <c r="GS871" s="224"/>
      <c r="GT871" s="224"/>
      <c r="GU871" s="224"/>
      <c r="GV871" s="224"/>
      <c r="GW871" s="224"/>
      <c r="GX871" s="224"/>
      <c r="GY871" s="224"/>
      <c r="GZ871" s="224"/>
      <c r="HA871" s="224"/>
      <c r="HB871" s="224"/>
      <c r="HC871" s="224"/>
      <c r="HD871" s="224"/>
      <c r="HE871" s="224"/>
      <c r="HF871" s="224"/>
      <c r="HG871" s="224"/>
      <c r="HH871" s="224"/>
      <c r="HI871" s="224"/>
      <c r="HJ871" s="224"/>
      <c r="HK871" s="224"/>
      <c r="HL871" s="224"/>
      <c r="HM871" s="224"/>
      <c r="HN871" s="224"/>
      <c r="HO871" s="224"/>
      <c r="HP871" s="224"/>
      <c r="HQ871" s="224"/>
      <c r="HR871" s="224"/>
      <c r="HS871" s="224"/>
      <c r="HT871" s="224"/>
      <c r="HU871" s="224"/>
      <c r="HV871" s="224"/>
      <c r="HW871" s="224"/>
      <c r="HX871" s="224"/>
      <c r="HY871" s="224"/>
      <c r="HZ871" s="224"/>
      <c r="IA871" s="224"/>
      <c r="IB871" s="224"/>
      <c r="IC871" s="224"/>
      <c r="ID871" s="224"/>
      <c r="IE871" s="224"/>
      <c r="IF871" s="224"/>
      <c r="IG871" s="224"/>
      <c r="IH871" s="224"/>
      <c r="II871" s="224"/>
      <c r="IJ871" s="224"/>
      <c r="IK871" s="224"/>
      <c r="IL871" s="224"/>
      <c r="IM871" s="224"/>
      <c r="IN871" s="224"/>
      <c r="IO871" s="224"/>
      <c r="IP871" s="224"/>
      <c r="IQ871" s="224"/>
      <c r="IR871" s="224"/>
      <c r="IS871" s="224"/>
      <c r="IT871" s="224"/>
      <c r="IU871" s="224"/>
      <c r="IV871" s="224"/>
      <c r="IW871" s="224"/>
    </row>
    <row r="872" spans="1:257" s="258" customFormat="1" ht="39" hidden="1" customHeight="1" x14ac:dyDescent="0.25">
      <c r="A872" s="224"/>
      <c r="B872" s="224"/>
      <c r="C872" s="224"/>
      <c r="D872" s="209"/>
      <c r="E872" s="57"/>
      <c r="F872" s="57"/>
      <c r="G872" s="210"/>
      <c r="H872" s="210"/>
      <c r="I872" s="210"/>
      <c r="J872" s="224"/>
      <c r="K872" s="251"/>
      <c r="L872" s="251"/>
      <c r="M872" s="251"/>
      <c r="N872" s="251"/>
      <c r="O872" s="251"/>
      <c r="P872" s="251"/>
      <c r="Q872" s="251"/>
      <c r="R872" s="251"/>
      <c r="S872" s="251"/>
      <c r="T872" s="251"/>
      <c r="U872" s="251"/>
      <c r="V872" s="251"/>
      <c r="W872" s="251"/>
      <c r="X872" s="251"/>
      <c r="Y872" s="251"/>
      <c r="Z872" s="251"/>
      <c r="AA872" s="251"/>
      <c r="AB872" s="251"/>
      <c r="AC872" s="211"/>
      <c r="AD872" s="252"/>
      <c r="AE872" s="252"/>
      <c r="AF872" s="253"/>
      <c r="AG872" s="253"/>
      <c r="AH872" s="254"/>
      <c r="AI872" s="254"/>
      <c r="AJ872" s="255"/>
      <c r="AK872" s="255"/>
      <c r="AL872" s="126"/>
      <c r="AM872" s="224"/>
      <c r="AN872" s="224"/>
      <c r="AO872" s="224"/>
      <c r="AP872" s="224"/>
      <c r="AQ872" s="224"/>
      <c r="AR872" s="224"/>
      <c r="AS872" s="224"/>
      <c r="AT872" s="224"/>
      <c r="AU872" s="224"/>
      <c r="AV872" s="224"/>
      <c r="AW872" s="224"/>
      <c r="AX872" s="224"/>
      <c r="AY872" s="224"/>
      <c r="AZ872" s="224"/>
      <c r="BA872" s="224"/>
      <c r="BB872" s="224"/>
      <c r="BC872" s="224"/>
      <c r="BD872" s="224"/>
      <c r="BE872" s="224"/>
      <c r="BF872" s="224"/>
      <c r="BG872" s="224"/>
      <c r="BH872" s="224"/>
      <c r="BI872" s="224"/>
      <c r="BJ872" s="224"/>
      <c r="BK872" s="224"/>
      <c r="BL872" s="224"/>
      <c r="BM872" s="224"/>
      <c r="BN872" s="224"/>
      <c r="BO872" s="224"/>
      <c r="BP872" s="224"/>
      <c r="BQ872" s="224"/>
      <c r="BR872" s="224"/>
      <c r="BS872" s="224"/>
      <c r="BT872" s="224"/>
      <c r="BU872" s="224"/>
      <c r="BV872" s="224"/>
      <c r="BW872" s="224"/>
      <c r="BX872" s="224"/>
      <c r="BY872" s="224"/>
      <c r="BZ872" s="224"/>
      <c r="CA872" s="224"/>
      <c r="CB872" s="224"/>
      <c r="CC872" s="224"/>
      <c r="CD872" s="224"/>
      <c r="CE872" s="224"/>
      <c r="CF872" s="224"/>
      <c r="CG872" s="224"/>
      <c r="CH872" s="224"/>
      <c r="CI872" s="224"/>
      <c r="CJ872" s="224"/>
      <c r="CK872" s="224"/>
      <c r="CL872" s="224"/>
      <c r="CM872" s="224"/>
      <c r="CN872" s="224"/>
      <c r="CO872" s="224"/>
      <c r="CP872" s="224"/>
      <c r="CQ872" s="224"/>
      <c r="CR872" s="224"/>
      <c r="CS872" s="224"/>
      <c r="CT872" s="224"/>
      <c r="CU872" s="224"/>
      <c r="CV872" s="224"/>
      <c r="CW872" s="224"/>
      <c r="CX872" s="224"/>
      <c r="CY872" s="224"/>
      <c r="CZ872" s="224"/>
      <c r="DA872" s="224"/>
      <c r="DB872" s="224"/>
      <c r="DC872" s="224"/>
      <c r="DD872" s="224"/>
      <c r="DE872" s="224"/>
      <c r="DF872" s="224"/>
      <c r="DG872" s="224"/>
      <c r="DH872" s="224"/>
      <c r="DI872" s="224"/>
      <c r="DJ872" s="224"/>
      <c r="DK872" s="224"/>
      <c r="DL872" s="224"/>
      <c r="DM872" s="224"/>
      <c r="DN872" s="224"/>
      <c r="DO872" s="224"/>
      <c r="DP872" s="224"/>
      <c r="DQ872" s="224"/>
      <c r="DR872" s="224"/>
      <c r="DS872" s="224"/>
      <c r="DT872" s="224"/>
      <c r="DU872" s="224"/>
      <c r="DV872" s="224"/>
      <c r="DW872" s="224"/>
      <c r="DX872" s="224"/>
      <c r="DY872" s="224"/>
      <c r="DZ872" s="224"/>
      <c r="EA872" s="224"/>
      <c r="EB872" s="224"/>
      <c r="EC872" s="224"/>
      <c r="ED872" s="224"/>
      <c r="EE872" s="224"/>
      <c r="EF872" s="224"/>
      <c r="EG872" s="224"/>
      <c r="EH872" s="224"/>
      <c r="EI872" s="224"/>
      <c r="EJ872" s="224"/>
      <c r="EK872" s="224"/>
      <c r="EL872" s="224"/>
      <c r="EM872" s="224"/>
      <c r="EN872" s="224"/>
      <c r="EO872" s="224"/>
      <c r="EP872" s="224"/>
      <c r="EQ872" s="224"/>
      <c r="ER872" s="224"/>
      <c r="ES872" s="224"/>
      <c r="ET872" s="224"/>
      <c r="EU872" s="224"/>
      <c r="EV872" s="224"/>
      <c r="EW872" s="224"/>
      <c r="EX872" s="224"/>
      <c r="EY872" s="224"/>
      <c r="EZ872" s="224"/>
      <c r="FA872" s="224"/>
      <c r="FB872" s="224"/>
      <c r="FC872" s="224"/>
      <c r="FD872" s="224"/>
      <c r="FE872" s="224"/>
      <c r="FF872" s="224"/>
      <c r="FG872" s="224"/>
      <c r="FH872" s="224"/>
      <c r="FI872" s="224"/>
      <c r="FJ872" s="224"/>
      <c r="FK872" s="224"/>
      <c r="FL872" s="224"/>
      <c r="FM872" s="224"/>
      <c r="FN872" s="224"/>
      <c r="FO872" s="224"/>
      <c r="FP872" s="224"/>
      <c r="FQ872" s="224"/>
      <c r="FR872" s="224"/>
      <c r="FS872" s="224"/>
      <c r="FT872" s="224"/>
      <c r="FU872" s="224"/>
      <c r="FV872" s="224"/>
      <c r="FW872" s="224"/>
      <c r="FX872" s="224"/>
      <c r="FY872" s="224"/>
      <c r="FZ872" s="224"/>
      <c r="GA872" s="224"/>
      <c r="GB872" s="224"/>
      <c r="GC872" s="224"/>
      <c r="GD872" s="224"/>
      <c r="GE872" s="224"/>
      <c r="GF872" s="224"/>
      <c r="GG872" s="224"/>
      <c r="GH872" s="224"/>
      <c r="GI872" s="224"/>
      <c r="GJ872" s="224"/>
      <c r="GK872" s="224"/>
      <c r="GL872" s="224"/>
      <c r="GM872" s="224"/>
      <c r="GN872" s="224"/>
      <c r="GO872" s="224"/>
      <c r="GP872" s="224"/>
      <c r="GQ872" s="224"/>
      <c r="GR872" s="224"/>
      <c r="GS872" s="224"/>
      <c r="GT872" s="224"/>
      <c r="GU872" s="224"/>
      <c r="GV872" s="224"/>
      <c r="GW872" s="224"/>
      <c r="GX872" s="224"/>
      <c r="GY872" s="224"/>
      <c r="GZ872" s="224"/>
      <c r="HA872" s="224"/>
      <c r="HB872" s="224"/>
      <c r="HC872" s="224"/>
      <c r="HD872" s="224"/>
      <c r="HE872" s="224"/>
      <c r="HF872" s="224"/>
      <c r="HG872" s="224"/>
      <c r="HH872" s="224"/>
      <c r="HI872" s="224"/>
      <c r="HJ872" s="224"/>
      <c r="HK872" s="224"/>
      <c r="HL872" s="224"/>
      <c r="HM872" s="224"/>
      <c r="HN872" s="224"/>
      <c r="HO872" s="224"/>
      <c r="HP872" s="224"/>
      <c r="HQ872" s="224"/>
      <c r="HR872" s="224"/>
      <c r="HS872" s="224"/>
      <c r="HT872" s="224"/>
      <c r="HU872" s="224"/>
      <c r="HV872" s="224"/>
      <c r="HW872" s="224"/>
      <c r="HX872" s="224"/>
      <c r="HY872" s="224"/>
      <c r="HZ872" s="224"/>
      <c r="IA872" s="224"/>
      <c r="IB872" s="224"/>
      <c r="IC872" s="224"/>
      <c r="ID872" s="224"/>
      <c r="IE872" s="224"/>
      <c r="IF872" s="224"/>
      <c r="IG872" s="224"/>
      <c r="IH872" s="224"/>
      <c r="II872" s="224"/>
      <c r="IJ872" s="224"/>
      <c r="IK872" s="224"/>
      <c r="IL872" s="224"/>
      <c r="IM872" s="224"/>
      <c r="IN872" s="224"/>
      <c r="IO872" s="224"/>
      <c r="IP872" s="224"/>
      <c r="IQ872" s="224"/>
      <c r="IR872" s="224"/>
      <c r="IS872" s="224"/>
      <c r="IT872" s="224"/>
      <c r="IU872" s="224"/>
      <c r="IV872" s="224"/>
      <c r="IW872" s="224"/>
    </row>
    <row r="873" spans="1:257" s="258" customFormat="1" ht="39" hidden="1" customHeight="1" x14ac:dyDescent="0.25">
      <c r="A873" s="224"/>
      <c r="B873" s="224"/>
      <c r="C873" s="224"/>
      <c r="D873" s="209"/>
      <c r="E873" s="57"/>
      <c r="F873" s="57"/>
      <c r="G873" s="210"/>
      <c r="H873" s="210"/>
      <c r="I873" s="210"/>
      <c r="J873" s="224"/>
      <c r="K873" s="251"/>
      <c r="L873" s="251"/>
      <c r="M873" s="251"/>
      <c r="N873" s="251"/>
      <c r="O873" s="251"/>
      <c r="P873" s="251"/>
      <c r="Q873" s="251"/>
      <c r="R873" s="251"/>
      <c r="S873" s="251"/>
      <c r="T873" s="251"/>
      <c r="U873" s="251"/>
      <c r="V873" s="251"/>
      <c r="W873" s="251"/>
      <c r="X873" s="251"/>
      <c r="Y873" s="251"/>
      <c r="Z873" s="251"/>
      <c r="AA873" s="251"/>
      <c r="AB873" s="251"/>
      <c r="AC873" s="211"/>
      <c r="AD873" s="252"/>
      <c r="AE873" s="252"/>
      <c r="AF873" s="253"/>
      <c r="AG873" s="253"/>
      <c r="AH873" s="254"/>
      <c r="AI873" s="254"/>
      <c r="AJ873" s="255"/>
      <c r="AK873" s="255"/>
      <c r="AL873" s="126"/>
      <c r="AM873" s="224"/>
      <c r="AN873" s="224"/>
      <c r="AO873" s="224"/>
      <c r="AP873" s="224"/>
      <c r="AQ873" s="224"/>
      <c r="AR873" s="224"/>
      <c r="AS873" s="224"/>
      <c r="AT873" s="224"/>
      <c r="AU873" s="224"/>
      <c r="AV873" s="224"/>
      <c r="AW873" s="224"/>
      <c r="AX873" s="224"/>
      <c r="AY873" s="224"/>
      <c r="AZ873" s="224"/>
      <c r="BA873" s="224"/>
      <c r="BB873" s="224"/>
      <c r="BC873" s="224"/>
      <c r="BD873" s="224"/>
      <c r="BE873" s="224"/>
      <c r="BF873" s="224"/>
      <c r="BG873" s="224"/>
      <c r="BH873" s="224"/>
      <c r="BI873" s="224"/>
      <c r="BJ873" s="224"/>
      <c r="BK873" s="224"/>
      <c r="BL873" s="224"/>
      <c r="BM873" s="224"/>
      <c r="BN873" s="224"/>
      <c r="BO873" s="224"/>
      <c r="BP873" s="224"/>
      <c r="BQ873" s="224"/>
      <c r="BR873" s="224"/>
      <c r="BS873" s="224"/>
      <c r="BT873" s="224"/>
      <c r="BU873" s="224"/>
      <c r="BV873" s="224"/>
      <c r="BW873" s="224"/>
      <c r="BX873" s="224"/>
      <c r="BY873" s="224"/>
      <c r="BZ873" s="224"/>
      <c r="CA873" s="224"/>
      <c r="CB873" s="224"/>
      <c r="CC873" s="224"/>
      <c r="CD873" s="224"/>
      <c r="CE873" s="224"/>
      <c r="CF873" s="224"/>
      <c r="CG873" s="224"/>
      <c r="CH873" s="224"/>
      <c r="CI873" s="224"/>
      <c r="CJ873" s="224"/>
      <c r="CK873" s="224"/>
      <c r="CL873" s="224"/>
      <c r="CM873" s="224"/>
      <c r="CN873" s="224"/>
      <c r="CO873" s="224"/>
      <c r="CP873" s="224"/>
      <c r="CQ873" s="224"/>
      <c r="CR873" s="224"/>
      <c r="CS873" s="224"/>
      <c r="CT873" s="224"/>
      <c r="CU873" s="224"/>
      <c r="CV873" s="224"/>
      <c r="CW873" s="224"/>
      <c r="CX873" s="224"/>
      <c r="CY873" s="224"/>
      <c r="CZ873" s="224"/>
      <c r="DA873" s="224"/>
      <c r="DB873" s="224"/>
      <c r="DC873" s="224"/>
      <c r="DD873" s="224"/>
      <c r="DE873" s="224"/>
      <c r="DF873" s="224"/>
      <c r="DG873" s="224"/>
      <c r="DH873" s="224"/>
      <c r="DI873" s="224"/>
      <c r="DJ873" s="224"/>
      <c r="DK873" s="224"/>
      <c r="DL873" s="224"/>
      <c r="DM873" s="224"/>
      <c r="DN873" s="224"/>
      <c r="DO873" s="224"/>
      <c r="DP873" s="224"/>
      <c r="DQ873" s="224"/>
      <c r="DR873" s="224"/>
      <c r="DS873" s="224"/>
      <c r="DT873" s="224"/>
      <c r="DU873" s="224"/>
      <c r="DV873" s="224"/>
      <c r="DW873" s="224"/>
      <c r="DX873" s="224"/>
      <c r="DY873" s="224"/>
      <c r="DZ873" s="224"/>
      <c r="EA873" s="224"/>
      <c r="EB873" s="224"/>
      <c r="EC873" s="224"/>
      <c r="ED873" s="224"/>
      <c r="EE873" s="224"/>
      <c r="EF873" s="224"/>
      <c r="EG873" s="224"/>
      <c r="EH873" s="224"/>
      <c r="EI873" s="224"/>
      <c r="EJ873" s="224"/>
      <c r="EK873" s="224"/>
      <c r="EL873" s="224"/>
      <c r="EM873" s="224"/>
      <c r="EN873" s="224"/>
      <c r="EO873" s="224"/>
      <c r="EP873" s="224"/>
      <c r="EQ873" s="224"/>
      <c r="ER873" s="224"/>
      <c r="ES873" s="224"/>
      <c r="ET873" s="224"/>
      <c r="EU873" s="224"/>
      <c r="EV873" s="224"/>
      <c r="EW873" s="224"/>
      <c r="EX873" s="224"/>
      <c r="EY873" s="224"/>
      <c r="EZ873" s="224"/>
      <c r="FA873" s="224"/>
      <c r="FB873" s="224"/>
      <c r="FC873" s="224"/>
      <c r="FD873" s="224"/>
      <c r="FE873" s="224"/>
      <c r="FF873" s="224"/>
      <c r="FG873" s="224"/>
      <c r="FH873" s="224"/>
      <c r="FI873" s="224"/>
      <c r="FJ873" s="224"/>
      <c r="FK873" s="224"/>
      <c r="FL873" s="224"/>
      <c r="FM873" s="224"/>
      <c r="FN873" s="224"/>
      <c r="FO873" s="224"/>
      <c r="FP873" s="224"/>
      <c r="FQ873" s="224"/>
      <c r="FR873" s="224"/>
      <c r="FS873" s="224"/>
      <c r="FT873" s="224"/>
      <c r="FU873" s="224"/>
      <c r="FV873" s="224"/>
      <c r="FW873" s="224"/>
      <c r="FX873" s="224"/>
      <c r="FY873" s="224"/>
      <c r="FZ873" s="224"/>
      <c r="GA873" s="224"/>
      <c r="GB873" s="224"/>
      <c r="GC873" s="224"/>
      <c r="GD873" s="224"/>
      <c r="GE873" s="224"/>
      <c r="GF873" s="224"/>
      <c r="GG873" s="224"/>
      <c r="GH873" s="224"/>
      <c r="GI873" s="224"/>
      <c r="GJ873" s="224"/>
      <c r="GK873" s="224"/>
      <c r="GL873" s="224"/>
      <c r="GM873" s="224"/>
      <c r="GN873" s="224"/>
      <c r="GO873" s="224"/>
      <c r="GP873" s="224"/>
      <c r="GQ873" s="224"/>
      <c r="GR873" s="224"/>
      <c r="GS873" s="224"/>
      <c r="GT873" s="224"/>
      <c r="GU873" s="224"/>
      <c r="GV873" s="224"/>
      <c r="GW873" s="224"/>
      <c r="GX873" s="224"/>
      <c r="GY873" s="224"/>
      <c r="GZ873" s="224"/>
      <c r="HA873" s="224"/>
      <c r="HB873" s="224"/>
      <c r="HC873" s="224"/>
      <c r="HD873" s="224"/>
      <c r="HE873" s="224"/>
      <c r="HF873" s="224"/>
      <c r="HG873" s="224"/>
      <c r="HH873" s="224"/>
      <c r="HI873" s="224"/>
      <c r="HJ873" s="224"/>
      <c r="HK873" s="224"/>
      <c r="HL873" s="224"/>
      <c r="HM873" s="224"/>
      <c r="HN873" s="224"/>
      <c r="HO873" s="224"/>
      <c r="HP873" s="224"/>
      <c r="HQ873" s="224"/>
      <c r="HR873" s="224"/>
      <c r="HS873" s="224"/>
      <c r="HT873" s="224"/>
      <c r="HU873" s="224"/>
      <c r="HV873" s="224"/>
      <c r="HW873" s="224"/>
      <c r="HX873" s="224"/>
      <c r="HY873" s="224"/>
      <c r="HZ873" s="224"/>
      <c r="IA873" s="224"/>
      <c r="IB873" s="224"/>
      <c r="IC873" s="224"/>
      <c r="ID873" s="224"/>
      <c r="IE873" s="224"/>
      <c r="IF873" s="224"/>
      <c r="IG873" s="224"/>
      <c r="IH873" s="224"/>
      <c r="II873" s="224"/>
      <c r="IJ873" s="224"/>
      <c r="IK873" s="224"/>
      <c r="IL873" s="224"/>
      <c r="IM873" s="224"/>
      <c r="IN873" s="224"/>
      <c r="IO873" s="224"/>
      <c r="IP873" s="224"/>
      <c r="IQ873" s="224"/>
      <c r="IR873" s="224"/>
      <c r="IS873" s="224"/>
      <c r="IT873" s="224"/>
      <c r="IU873" s="224"/>
      <c r="IV873" s="224"/>
      <c r="IW873" s="224"/>
    </row>
    <row r="874" spans="1:257" s="258" customFormat="1" ht="39" hidden="1" customHeight="1" x14ac:dyDescent="0.25">
      <c r="A874" s="224"/>
      <c r="B874" s="224"/>
      <c r="C874" s="224"/>
      <c r="D874" s="209"/>
      <c r="E874" s="57"/>
      <c r="F874" s="57"/>
      <c r="G874" s="210"/>
      <c r="H874" s="210"/>
      <c r="I874" s="210"/>
      <c r="J874" s="224"/>
      <c r="K874" s="251"/>
      <c r="L874" s="251"/>
      <c r="M874" s="251"/>
      <c r="N874" s="251"/>
      <c r="O874" s="251"/>
      <c r="P874" s="251"/>
      <c r="Q874" s="251"/>
      <c r="R874" s="251"/>
      <c r="S874" s="251"/>
      <c r="T874" s="251"/>
      <c r="U874" s="251"/>
      <c r="V874" s="251"/>
      <c r="W874" s="251"/>
      <c r="X874" s="251"/>
      <c r="Y874" s="251"/>
      <c r="Z874" s="251"/>
      <c r="AA874" s="251"/>
      <c r="AB874" s="251"/>
      <c r="AC874" s="211"/>
      <c r="AD874" s="252"/>
      <c r="AE874" s="252"/>
      <c r="AF874" s="253"/>
      <c r="AG874" s="253"/>
      <c r="AH874" s="254"/>
      <c r="AI874" s="254"/>
      <c r="AJ874" s="255"/>
      <c r="AK874" s="255"/>
      <c r="AL874" s="126"/>
      <c r="AM874" s="224"/>
      <c r="AN874" s="224"/>
      <c r="AO874" s="224"/>
      <c r="AP874" s="224"/>
      <c r="AQ874" s="224"/>
      <c r="AR874" s="224"/>
      <c r="AS874" s="224"/>
      <c r="AT874" s="224"/>
      <c r="AU874" s="224"/>
      <c r="AV874" s="224"/>
      <c r="AW874" s="224"/>
      <c r="AX874" s="224"/>
      <c r="AY874" s="224"/>
      <c r="AZ874" s="224"/>
      <c r="BA874" s="224"/>
      <c r="BB874" s="224"/>
      <c r="BC874" s="224"/>
      <c r="BD874" s="224"/>
      <c r="BE874" s="224"/>
      <c r="BF874" s="224"/>
      <c r="BG874" s="224"/>
      <c r="BH874" s="224"/>
      <c r="BI874" s="224"/>
      <c r="BJ874" s="224"/>
      <c r="BK874" s="224"/>
      <c r="BL874" s="224"/>
      <c r="BM874" s="224"/>
      <c r="BN874" s="224"/>
      <c r="BO874" s="224"/>
      <c r="BP874" s="224"/>
      <c r="BQ874" s="224"/>
      <c r="BR874" s="224"/>
      <c r="BS874" s="224"/>
      <c r="BT874" s="224"/>
      <c r="BU874" s="224"/>
      <c r="BV874" s="224"/>
      <c r="BW874" s="224"/>
      <c r="BX874" s="224"/>
      <c r="BY874" s="224"/>
      <c r="BZ874" s="224"/>
      <c r="CA874" s="224"/>
      <c r="CB874" s="224"/>
      <c r="CC874" s="224"/>
      <c r="CD874" s="224"/>
      <c r="CE874" s="224"/>
      <c r="CF874" s="224"/>
      <c r="CG874" s="224"/>
      <c r="CH874" s="224"/>
      <c r="CI874" s="224"/>
      <c r="CJ874" s="224"/>
      <c r="CK874" s="224"/>
      <c r="CL874" s="224"/>
      <c r="CM874" s="224"/>
      <c r="CN874" s="224"/>
      <c r="CO874" s="224"/>
      <c r="CP874" s="224"/>
      <c r="CQ874" s="224"/>
      <c r="CR874" s="224"/>
      <c r="CS874" s="224"/>
      <c r="CT874" s="224"/>
      <c r="CU874" s="224"/>
      <c r="CV874" s="224"/>
      <c r="CW874" s="224"/>
      <c r="CX874" s="224"/>
      <c r="CY874" s="224"/>
      <c r="CZ874" s="224"/>
      <c r="DA874" s="224"/>
      <c r="DB874" s="224"/>
      <c r="DC874" s="224"/>
      <c r="DD874" s="224"/>
      <c r="DE874" s="224"/>
      <c r="DF874" s="224"/>
      <c r="DG874" s="224"/>
      <c r="DH874" s="224"/>
      <c r="DI874" s="224"/>
      <c r="DJ874" s="224"/>
      <c r="DK874" s="224"/>
      <c r="DL874" s="224"/>
      <c r="DM874" s="224"/>
      <c r="DN874" s="224"/>
      <c r="DO874" s="224"/>
      <c r="DP874" s="224"/>
      <c r="DQ874" s="224"/>
      <c r="DR874" s="224"/>
      <c r="DS874" s="224"/>
      <c r="DT874" s="224"/>
      <c r="DU874" s="224"/>
      <c r="DV874" s="224"/>
      <c r="DW874" s="224"/>
      <c r="DX874" s="224"/>
      <c r="DY874" s="224"/>
      <c r="DZ874" s="224"/>
      <c r="EA874" s="224"/>
      <c r="EB874" s="224"/>
      <c r="EC874" s="224"/>
      <c r="ED874" s="224"/>
      <c r="EE874" s="224"/>
      <c r="EF874" s="224"/>
      <c r="EG874" s="224"/>
      <c r="EH874" s="224"/>
      <c r="EI874" s="224"/>
      <c r="EJ874" s="224"/>
      <c r="EK874" s="224"/>
      <c r="EL874" s="224"/>
      <c r="EM874" s="224"/>
      <c r="EN874" s="224"/>
      <c r="EO874" s="224"/>
      <c r="EP874" s="224"/>
      <c r="EQ874" s="224"/>
      <c r="ER874" s="224"/>
      <c r="ES874" s="224"/>
      <c r="ET874" s="224"/>
      <c r="EU874" s="224"/>
      <c r="EV874" s="224"/>
      <c r="EW874" s="224"/>
      <c r="EX874" s="224"/>
      <c r="EY874" s="224"/>
      <c r="EZ874" s="224"/>
      <c r="FA874" s="224"/>
      <c r="FB874" s="224"/>
      <c r="FC874" s="224"/>
      <c r="FD874" s="224"/>
      <c r="FE874" s="224"/>
      <c r="FF874" s="224"/>
      <c r="FG874" s="224"/>
      <c r="FH874" s="224"/>
      <c r="FI874" s="224"/>
      <c r="FJ874" s="224"/>
      <c r="FK874" s="224"/>
      <c r="FL874" s="224"/>
      <c r="FM874" s="224"/>
      <c r="FN874" s="224"/>
      <c r="FO874" s="224"/>
      <c r="FP874" s="224"/>
      <c r="FQ874" s="224"/>
      <c r="FR874" s="224"/>
      <c r="FS874" s="224"/>
      <c r="FT874" s="224"/>
      <c r="FU874" s="224"/>
      <c r="FV874" s="224"/>
      <c r="FW874" s="224"/>
      <c r="FX874" s="224"/>
      <c r="FY874" s="224"/>
      <c r="FZ874" s="224"/>
      <c r="GA874" s="224"/>
      <c r="GB874" s="224"/>
      <c r="GC874" s="224"/>
      <c r="GD874" s="224"/>
      <c r="GE874" s="224"/>
      <c r="GF874" s="224"/>
      <c r="GG874" s="224"/>
      <c r="GH874" s="224"/>
      <c r="GI874" s="224"/>
      <c r="GJ874" s="224"/>
      <c r="GK874" s="224"/>
      <c r="GL874" s="224"/>
      <c r="GM874" s="224"/>
      <c r="GN874" s="224"/>
      <c r="GO874" s="224"/>
      <c r="GP874" s="224"/>
      <c r="GQ874" s="224"/>
      <c r="GR874" s="224"/>
      <c r="GS874" s="224"/>
      <c r="GT874" s="224"/>
      <c r="GU874" s="224"/>
      <c r="GV874" s="224"/>
      <c r="GW874" s="224"/>
      <c r="GX874" s="224"/>
      <c r="GY874" s="224"/>
      <c r="GZ874" s="224"/>
      <c r="HA874" s="224"/>
      <c r="HB874" s="224"/>
      <c r="HC874" s="224"/>
      <c r="HD874" s="224"/>
      <c r="HE874" s="224"/>
      <c r="HF874" s="224"/>
      <c r="HG874" s="224"/>
      <c r="HH874" s="224"/>
      <c r="HI874" s="224"/>
      <c r="HJ874" s="224"/>
      <c r="HK874" s="224"/>
      <c r="HL874" s="224"/>
      <c r="HM874" s="224"/>
      <c r="HN874" s="224"/>
      <c r="HO874" s="224"/>
      <c r="HP874" s="224"/>
      <c r="HQ874" s="224"/>
      <c r="HR874" s="224"/>
      <c r="HS874" s="224"/>
      <c r="HT874" s="224"/>
      <c r="HU874" s="224"/>
      <c r="HV874" s="224"/>
      <c r="HW874" s="224"/>
      <c r="HX874" s="224"/>
      <c r="HY874" s="224"/>
      <c r="HZ874" s="224"/>
      <c r="IA874" s="224"/>
      <c r="IB874" s="224"/>
      <c r="IC874" s="224"/>
      <c r="ID874" s="224"/>
      <c r="IE874" s="224"/>
      <c r="IF874" s="224"/>
      <c r="IG874" s="224"/>
      <c r="IH874" s="224"/>
      <c r="II874" s="224"/>
      <c r="IJ874" s="224"/>
      <c r="IK874" s="224"/>
      <c r="IL874" s="224"/>
      <c r="IM874" s="224"/>
      <c r="IN874" s="224"/>
      <c r="IO874" s="224"/>
      <c r="IP874" s="224"/>
      <c r="IQ874" s="224"/>
      <c r="IR874" s="224"/>
      <c r="IS874" s="224"/>
      <c r="IT874" s="224"/>
      <c r="IU874" s="224"/>
      <c r="IV874" s="224"/>
      <c r="IW874" s="224"/>
    </row>
    <row r="875" spans="1:257" s="258" customFormat="1" ht="39" hidden="1" customHeight="1" x14ac:dyDescent="0.25">
      <c r="A875" s="224"/>
      <c r="B875" s="224"/>
      <c r="C875" s="224"/>
      <c r="D875" s="209"/>
      <c r="E875" s="57"/>
      <c r="F875" s="57"/>
      <c r="G875" s="210"/>
      <c r="H875" s="210"/>
      <c r="I875" s="210"/>
      <c r="J875" s="224"/>
      <c r="K875" s="251"/>
      <c r="L875" s="251"/>
      <c r="M875" s="251"/>
      <c r="N875" s="251"/>
      <c r="O875" s="251"/>
      <c r="P875" s="251"/>
      <c r="Q875" s="251"/>
      <c r="R875" s="251"/>
      <c r="S875" s="251"/>
      <c r="T875" s="251"/>
      <c r="U875" s="251"/>
      <c r="V875" s="251"/>
      <c r="W875" s="251"/>
      <c r="X875" s="251"/>
      <c r="Y875" s="251"/>
      <c r="Z875" s="251"/>
      <c r="AA875" s="251"/>
      <c r="AB875" s="251"/>
      <c r="AC875" s="211"/>
      <c r="AD875" s="252"/>
      <c r="AE875" s="252"/>
      <c r="AF875" s="253"/>
      <c r="AG875" s="253"/>
      <c r="AH875" s="254"/>
      <c r="AI875" s="254"/>
      <c r="AJ875" s="255"/>
      <c r="AK875" s="255"/>
      <c r="AL875" s="126"/>
      <c r="AM875" s="224"/>
      <c r="AN875" s="224"/>
      <c r="AO875" s="224"/>
      <c r="AP875" s="224"/>
      <c r="AQ875" s="224"/>
      <c r="AR875" s="224"/>
      <c r="AS875" s="224"/>
      <c r="AT875" s="224"/>
      <c r="AU875" s="224"/>
      <c r="AV875" s="224"/>
      <c r="AW875" s="224"/>
      <c r="AX875" s="224"/>
      <c r="AY875" s="224"/>
      <c r="AZ875" s="224"/>
      <c r="BA875" s="224"/>
      <c r="BB875" s="224"/>
      <c r="BC875" s="224"/>
      <c r="BD875" s="224"/>
      <c r="BE875" s="224"/>
      <c r="BF875" s="224"/>
      <c r="BG875" s="224"/>
      <c r="BH875" s="224"/>
      <c r="BI875" s="224"/>
      <c r="BJ875" s="224"/>
      <c r="BK875" s="224"/>
      <c r="BL875" s="224"/>
      <c r="BM875" s="224"/>
      <c r="BN875" s="224"/>
      <c r="BO875" s="224"/>
      <c r="BP875" s="224"/>
      <c r="BQ875" s="224"/>
      <c r="BR875" s="224"/>
      <c r="BS875" s="224"/>
      <c r="BT875" s="224"/>
      <c r="BU875" s="224"/>
      <c r="BV875" s="224"/>
      <c r="BW875" s="224"/>
      <c r="BX875" s="224"/>
      <c r="BY875" s="224"/>
      <c r="BZ875" s="224"/>
      <c r="CA875" s="224"/>
      <c r="CB875" s="224"/>
      <c r="CC875" s="224"/>
      <c r="CD875" s="224"/>
      <c r="CE875" s="224"/>
      <c r="CF875" s="224"/>
      <c r="CG875" s="224"/>
      <c r="CH875" s="224"/>
      <c r="CI875" s="224"/>
      <c r="CJ875" s="224"/>
      <c r="CK875" s="224"/>
      <c r="CL875" s="224"/>
      <c r="CM875" s="224"/>
      <c r="CN875" s="224"/>
      <c r="CO875" s="224"/>
      <c r="CP875" s="224"/>
      <c r="CQ875" s="224"/>
      <c r="CR875" s="224"/>
      <c r="CS875" s="224"/>
      <c r="CT875" s="224"/>
      <c r="CU875" s="224"/>
      <c r="CV875" s="224"/>
      <c r="CW875" s="224"/>
      <c r="CX875" s="224"/>
      <c r="CY875" s="224"/>
      <c r="CZ875" s="224"/>
      <c r="DA875" s="224"/>
      <c r="DB875" s="224"/>
      <c r="DC875" s="224"/>
      <c r="DD875" s="224"/>
      <c r="DE875" s="224"/>
      <c r="DF875" s="224"/>
      <c r="DG875" s="224"/>
      <c r="DH875" s="224"/>
      <c r="DI875" s="224"/>
      <c r="DJ875" s="224"/>
      <c r="DK875" s="224"/>
      <c r="DL875" s="224"/>
      <c r="DM875" s="224"/>
      <c r="DN875" s="224"/>
      <c r="DO875" s="224"/>
      <c r="DP875" s="224"/>
      <c r="DQ875" s="224"/>
      <c r="DR875" s="224"/>
      <c r="DS875" s="224"/>
      <c r="DT875" s="224"/>
      <c r="DU875" s="224"/>
      <c r="DV875" s="224"/>
      <c r="DW875" s="224"/>
      <c r="DX875" s="224"/>
      <c r="DY875" s="224"/>
      <c r="DZ875" s="224"/>
      <c r="EA875" s="224"/>
      <c r="EB875" s="224"/>
      <c r="EC875" s="224"/>
      <c r="ED875" s="224"/>
      <c r="EE875" s="224"/>
      <c r="EF875" s="224"/>
      <c r="EG875" s="224"/>
      <c r="EH875" s="224"/>
      <c r="EI875" s="224"/>
      <c r="EJ875" s="224"/>
      <c r="EK875" s="224"/>
      <c r="EL875" s="224"/>
      <c r="EM875" s="224"/>
      <c r="EN875" s="224"/>
      <c r="EO875" s="224"/>
      <c r="EP875" s="224"/>
      <c r="EQ875" s="224"/>
      <c r="ER875" s="224"/>
      <c r="ES875" s="224"/>
      <c r="ET875" s="224"/>
      <c r="EU875" s="224"/>
      <c r="EV875" s="224"/>
      <c r="EW875" s="224"/>
      <c r="EX875" s="224"/>
      <c r="EY875" s="224"/>
      <c r="EZ875" s="224"/>
      <c r="FA875" s="224"/>
      <c r="FB875" s="224"/>
      <c r="FC875" s="224"/>
      <c r="FD875" s="224"/>
      <c r="FE875" s="224"/>
      <c r="FF875" s="224"/>
      <c r="FG875" s="224"/>
      <c r="FH875" s="224"/>
      <c r="FI875" s="224"/>
      <c r="FJ875" s="224"/>
      <c r="FK875" s="224"/>
      <c r="FL875" s="224"/>
      <c r="FM875" s="224"/>
      <c r="FN875" s="224"/>
      <c r="FO875" s="224"/>
      <c r="FP875" s="224"/>
      <c r="FQ875" s="224"/>
      <c r="FR875" s="224"/>
      <c r="FS875" s="224"/>
      <c r="FT875" s="224"/>
      <c r="FU875" s="224"/>
      <c r="FV875" s="224"/>
      <c r="FW875" s="224"/>
      <c r="FX875" s="224"/>
      <c r="FY875" s="224"/>
      <c r="FZ875" s="224"/>
      <c r="GA875" s="224"/>
      <c r="GB875" s="224"/>
      <c r="GC875" s="224"/>
      <c r="GD875" s="224"/>
      <c r="GE875" s="224"/>
      <c r="GF875" s="224"/>
      <c r="GG875" s="224"/>
      <c r="GH875" s="224"/>
      <c r="GI875" s="224"/>
      <c r="GJ875" s="224"/>
      <c r="GK875" s="224"/>
      <c r="GL875" s="224"/>
      <c r="GM875" s="224"/>
      <c r="GN875" s="224"/>
      <c r="GO875" s="224"/>
      <c r="GP875" s="224"/>
      <c r="GQ875" s="224"/>
      <c r="GR875" s="224"/>
      <c r="GS875" s="224"/>
      <c r="GT875" s="224"/>
      <c r="GU875" s="224"/>
      <c r="GV875" s="224"/>
      <c r="GW875" s="224"/>
      <c r="GX875" s="224"/>
      <c r="GY875" s="224"/>
      <c r="GZ875" s="224"/>
      <c r="HA875" s="224"/>
      <c r="HB875" s="224"/>
      <c r="HC875" s="224"/>
      <c r="HD875" s="224"/>
      <c r="HE875" s="224"/>
      <c r="HF875" s="224"/>
      <c r="HG875" s="224"/>
      <c r="HH875" s="224"/>
      <c r="HI875" s="224"/>
      <c r="HJ875" s="224"/>
      <c r="HK875" s="224"/>
      <c r="HL875" s="224"/>
      <c r="HM875" s="224"/>
      <c r="HN875" s="224"/>
      <c r="HO875" s="224"/>
      <c r="HP875" s="224"/>
      <c r="HQ875" s="224"/>
      <c r="HR875" s="224"/>
      <c r="HS875" s="224"/>
      <c r="HT875" s="224"/>
      <c r="HU875" s="224"/>
      <c r="HV875" s="224"/>
      <c r="HW875" s="224"/>
      <c r="HX875" s="224"/>
      <c r="HY875" s="224"/>
      <c r="HZ875" s="224"/>
      <c r="IA875" s="224"/>
      <c r="IB875" s="224"/>
      <c r="IC875" s="224"/>
      <c r="ID875" s="224"/>
      <c r="IE875" s="224"/>
      <c r="IF875" s="224"/>
      <c r="IG875" s="224"/>
      <c r="IH875" s="224"/>
      <c r="II875" s="224"/>
      <c r="IJ875" s="224"/>
      <c r="IK875" s="224"/>
      <c r="IL875" s="224"/>
      <c r="IM875" s="224"/>
      <c r="IN875" s="224"/>
      <c r="IO875" s="224"/>
      <c r="IP875" s="224"/>
      <c r="IQ875" s="224"/>
      <c r="IR875" s="224"/>
      <c r="IS875" s="224"/>
      <c r="IT875" s="224"/>
      <c r="IU875" s="224"/>
      <c r="IV875" s="224"/>
      <c r="IW875" s="224"/>
    </row>
    <row r="876" spans="1:257" s="258" customFormat="1" ht="39" hidden="1" customHeight="1" x14ac:dyDescent="0.25">
      <c r="A876" s="224"/>
      <c r="B876" s="224"/>
      <c r="C876" s="224"/>
      <c r="D876" s="209"/>
      <c r="E876" s="57"/>
      <c r="F876" s="57"/>
      <c r="G876" s="210"/>
      <c r="H876" s="210"/>
      <c r="I876" s="210"/>
      <c r="J876" s="224"/>
      <c r="K876" s="251"/>
      <c r="L876" s="251"/>
      <c r="M876" s="251"/>
      <c r="N876" s="251"/>
      <c r="O876" s="251"/>
      <c r="P876" s="251"/>
      <c r="Q876" s="251"/>
      <c r="R876" s="251"/>
      <c r="S876" s="251"/>
      <c r="T876" s="251"/>
      <c r="U876" s="251"/>
      <c r="V876" s="251"/>
      <c r="W876" s="251"/>
      <c r="X876" s="251"/>
      <c r="Y876" s="251"/>
      <c r="Z876" s="251"/>
      <c r="AA876" s="251"/>
      <c r="AB876" s="251"/>
      <c r="AC876" s="211"/>
      <c r="AD876" s="252"/>
      <c r="AE876" s="252"/>
      <c r="AF876" s="253"/>
      <c r="AG876" s="253"/>
      <c r="AH876" s="254"/>
      <c r="AI876" s="254"/>
      <c r="AJ876" s="255"/>
      <c r="AK876" s="255"/>
      <c r="AL876" s="126"/>
      <c r="AM876" s="224"/>
      <c r="AN876" s="224"/>
      <c r="AO876" s="224"/>
      <c r="AP876" s="224"/>
      <c r="AQ876" s="224"/>
      <c r="AR876" s="224"/>
      <c r="AS876" s="224"/>
      <c r="AT876" s="224"/>
      <c r="AU876" s="224"/>
      <c r="AV876" s="224"/>
      <c r="AW876" s="224"/>
      <c r="AX876" s="224"/>
      <c r="AY876" s="224"/>
      <c r="AZ876" s="224"/>
      <c r="BA876" s="224"/>
      <c r="BB876" s="224"/>
      <c r="BC876" s="224"/>
      <c r="BD876" s="224"/>
      <c r="BE876" s="224"/>
      <c r="BF876" s="224"/>
      <c r="BG876" s="224"/>
      <c r="BH876" s="224"/>
      <c r="BI876" s="224"/>
      <c r="BJ876" s="224"/>
      <c r="BK876" s="224"/>
      <c r="BL876" s="224"/>
      <c r="BM876" s="224"/>
      <c r="BN876" s="224"/>
      <c r="BO876" s="224"/>
      <c r="BP876" s="224"/>
      <c r="BQ876" s="224"/>
      <c r="BR876" s="224"/>
      <c r="BS876" s="224"/>
      <c r="BT876" s="224"/>
      <c r="BU876" s="224"/>
      <c r="BV876" s="224"/>
      <c r="BW876" s="224"/>
      <c r="BX876" s="224"/>
      <c r="BY876" s="224"/>
      <c r="BZ876" s="224"/>
      <c r="CA876" s="224"/>
      <c r="CB876" s="224"/>
      <c r="CC876" s="224"/>
      <c r="CD876" s="224"/>
      <c r="CE876" s="224"/>
      <c r="CF876" s="224"/>
      <c r="CG876" s="224"/>
      <c r="CH876" s="224"/>
      <c r="CI876" s="224"/>
      <c r="CJ876" s="224"/>
      <c r="CK876" s="224"/>
      <c r="CL876" s="224"/>
      <c r="CM876" s="224"/>
      <c r="CN876" s="224"/>
      <c r="CO876" s="224"/>
      <c r="CP876" s="224"/>
      <c r="CQ876" s="224"/>
      <c r="CR876" s="224"/>
      <c r="CS876" s="224"/>
      <c r="CT876" s="224"/>
      <c r="CU876" s="224"/>
      <c r="CV876" s="224"/>
      <c r="CW876" s="224"/>
      <c r="CX876" s="224"/>
      <c r="CY876" s="224"/>
      <c r="CZ876" s="224"/>
      <c r="DA876" s="224"/>
      <c r="DB876" s="224"/>
      <c r="DC876" s="224"/>
      <c r="DD876" s="224"/>
      <c r="DE876" s="224"/>
      <c r="DF876" s="224"/>
      <c r="DG876" s="224"/>
      <c r="DH876" s="224"/>
      <c r="DI876" s="224"/>
      <c r="DJ876" s="224"/>
      <c r="DK876" s="224"/>
      <c r="DL876" s="224"/>
      <c r="DM876" s="224"/>
      <c r="DN876" s="224"/>
      <c r="DO876" s="224"/>
      <c r="DP876" s="224"/>
      <c r="DQ876" s="224"/>
      <c r="DR876" s="224"/>
      <c r="DS876" s="224"/>
      <c r="DT876" s="224"/>
      <c r="DU876" s="224"/>
      <c r="DV876" s="224"/>
      <c r="DW876" s="224"/>
      <c r="DX876" s="224"/>
      <c r="DY876" s="224"/>
      <c r="DZ876" s="224"/>
      <c r="EA876" s="224"/>
      <c r="EB876" s="224"/>
      <c r="EC876" s="224"/>
      <c r="ED876" s="224"/>
      <c r="EE876" s="224"/>
      <c r="EF876" s="224"/>
      <c r="EG876" s="224"/>
      <c r="EH876" s="224"/>
      <c r="EI876" s="224"/>
      <c r="EJ876" s="224"/>
      <c r="EK876" s="224"/>
      <c r="EL876" s="224"/>
      <c r="EM876" s="224"/>
      <c r="EN876" s="224"/>
      <c r="EO876" s="224"/>
      <c r="EP876" s="224"/>
      <c r="EQ876" s="224"/>
      <c r="ER876" s="224"/>
      <c r="ES876" s="224"/>
      <c r="ET876" s="224"/>
      <c r="EU876" s="224"/>
      <c r="EV876" s="224"/>
      <c r="EW876" s="224"/>
      <c r="EX876" s="224"/>
      <c r="EY876" s="224"/>
      <c r="EZ876" s="224"/>
      <c r="FA876" s="224"/>
      <c r="FB876" s="224"/>
      <c r="FC876" s="224"/>
      <c r="FD876" s="224"/>
      <c r="FE876" s="224"/>
      <c r="FF876" s="224"/>
      <c r="FG876" s="224"/>
      <c r="FH876" s="224"/>
      <c r="FI876" s="224"/>
      <c r="FJ876" s="224"/>
      <c r="FK876" s="224"/>
      <c r="FL876" s="224"/>
      <c r="FM876" s="224"/>
      <c r="FN876" s="224"/>
      <c r="FO876" s="224"/>
      <c r="FP876" s="224"/>
      <c r="FQ876" s="224"/>
      <c r="FR876" s="224"/>
      <c r="FS876" s="224"/>
      <c r="FT876" s="224"/>
      <c r="FU876" s="224"/>
      <c r="FV876" s="224"/>
      <c r="FW876" s="224"/>
      <c r="FX876" s="224"/>
      <c r="FY876" s="224"/>
      <c r="FZ876" s="224"/>
      <c r="GA876" s="224"/>
      <c r="GB876" s="224"/>
      <c r="GC876" s="224"/>
      <c r="GD876" s="224"/>
      <c r="GE876" s="224"/>
      <c r="GF876" s="224"/>
      <c r="GG876" s="224"/>
      <c r="GH876" s="224"/>
      <c r="GI876" s="224"/>
      <c r="GJ876" s="224"/>
      <c r="GK876" s="224"/>
      <c r="GL876" s="224"/>
      <c r="GM876" s="224"/>
      <c r="GN876" s="224"/>
      <c r="GO876" s="224"/>
      <c r="GP876" s="224"/>
      <c r="GQ876" s="224"/>
      <c r="GR876" s="224"/>
      <c r="GS876" s="224"/>
      <c r="GT876" s="224"/>
      <c r="GU876" s="224"/>
      <c r="GV876" s="224"/>
      <c r="GW876" s="224"/>
      <c r="GX876" s="224"/>
      <c r="GY876" s="224"/>
      <c r="GZ876" s="224"/>
      <c r="HA876" s="224"/>
      <c r="HB876" s="224"/>
      <c r="HC876" s="224"/>
      <c r="HD876" s="224"/>
      <c r="HE876" s="224"/>
      <c r="HF876" s="224"/>
      <c r="HG876" s="224"/>
      <c r="HH876" s="224"/>
      <c r="HI876" s="224"/>
      <c r="HJ876" s="224"/>
      <c r="HK876" s="224"/>
      <c r="HL876" s="224"/>
      <c r="HM876" s="224"/>
      <c r="HN876" s="224"/>
      <c r="HO876" s="224"/>
      <c r="HP876" s="224"/>
      <c r="HQ876" s="224"/>
      <c r="HR876" s="224"/>
      <c r="HS876" s="224"/>
      <c r="HT876" s="224"/>
      <c r="HU876" s="224"/>
      <c r="HV876" s="224"/>
      <c r="HW876" s="224"/>
      <c r="HX876" s="224"/>
      <c r="HY876" s="224"/>
      <c r="HZ876" s="224"/>
      <c r="IA876" s="224"/>
      <c r="IB876" s="224"/>
      <c r="IC876" s="224"/>
      <c r="ID876" s="224"/>
      <c r="IE876" s="224"/>
      <c r="IF876" s="224"/>
      <c r="IG876" s="224"/>
      <c r="IH876" s="224"/>
      <c r="II876" s="224"/>
      <c r="IJ876" s="224"/>
      <c r="IK876" s="224"/>
      <c r="IL876" s="224"/>
      <c r="IM876" s="224"/>
      <c r="IN876" s="224"/>
      <c r="IO876" s="224"/>
      <c r="IP876" s="224"/>
      <c r="IQ876" s="224"/>
      <c r="IR876" s="224"/>
      <c r="IS876" s="224"/>
      <c r="IT876" s="224"/>
      <c r="IU876" s="224"/>
      <c r="IV876" s="224"/>
      <c r="IW876" s="224"/>
    </row>
    <row r="877" spans="1:257" s="258" customFormat="1" ht="39" hidden="1" customHeight="1" x14ac:dyDescent="0.25">
      <c r="A877" s="224"/>
      <c r="B877" s="224"/>
      <c r="C877" s="224"/>
      <c r="D877" s="209"/>
      <c r="E877" s="57"/>
      <c r="F877" s="57"/>
      <c r="G877" s="210"/>
      <c r="H877" s="210"/>
      <c r="I877" s="210"/>
      <c r="J877" s="224"/>
      <c r="K877" s="251"/>
      <c r="L877" s="251"/>
      <c r="M877" s="251"/>
      <c r="N877" s="251"/>
      <c r="O877" s="251"/>
      <c r="P877" s="251"/>
      <c r="Q877" s="251"/>
      <c r="R877" s="251"/>
      <c r="S877" s="251"/>
      <c r="T877" s="251"/>
      <c r="U877" s="251"/>
      <c r="V877" s="251"/>
      <c r="W877" s="251"/>
      <c r="X877" s="251"/>
      <c r="Y877" s="251"/>
      <c r="Z877" s="251"/>
      <c r="AA877" s="251"/>
      <c r="AB877" s="251"/>
      <c r="AC877" s="211"/>
      <c r="AD877" s="252"/>
      <c r="AE877" s="252"/>
      <c r="AF877" s="253"/>
      <c r="AG877" s="253"/>
      <c r="AH877" s="254"/>
      <c r="AI877" s="254"/>
      <c r="AJ877" s="255"/>
      <c r="AK877" s="255"/>
      <c r="AL877" s="126"/>
      <c r="AM877" s="224"/>
      <c r="AN877" s="224"/>
      <c r="AO877" s="224"/>
      <c r="AP877" s="224"/>
      <c r="AQ877" s="224"/>
      <c r="AR877" s="224"/>
      <c r="AS877" s="224"/>
      <c r="AT877" s="224"/>
      <c r="AU877" s="224"/>
      <c r="AV877" s="224"/>
      <c r="AW877" s="224"/>
      <c r="AX877" s="224"/>
      <c r="AY877" s="224"/>
      <c r="AZ877" s="224"/>
      <c r="BA877" s="224"/>
      <c r="BB877" s="224"/>
      <c r="BC877" s="224"/>
      <c r="BD877" s="224"/>
      <c r="BE877" s="224"/>
      <c r="BF877" s="224"/>
      <c r="BG877" s="224"/>
      <c r="BH877" s="224"/>
      <c r="BI877" s="224"/>
      <c r="BJ877" s="224"/>
      <c r="BK877" s="224"/>
      <c r="BL877" s="224"/>
      <c r="BM877" s="224"/>
      <c r="BN877" s="224"/>
      <c r="BO877" s="224"/>
      <c r="BP877" s="224"/>
      <c r="BQ877" s="224"/>
      <c r="BR877" s="224"/>
      <c r="BS877" s="224"/>
      <c r="BT877" s="224"/>
      <c r="BU877" s="224"/>
      <c r="BV877" s="224"/>
      <c r="BW877" s="224"/>
      <c r="BX877" s="224"/>
      <c r="BY877" s="224"/>
      <c r="BZ877" s="224"/>
      <c r="CA877" s="224"/>
      <c r="CB877" s="224"/>
      <c r="CC877" s="224"/>
      <c r="CD877" s="224"/>
      <c r="CE877" s="224"/>
      <c r="CF877" s="224"/>
      <c r="CG877" s="224"/>
      <c r="CH877" s="224"/>
      <c r="CI877" s="224"/>
      <c r="CJ877" s="224"/>
      <c r="CK877" s="224"/>
      <c r="CL877" s="224"/>
      <c r="CM877" s="224"/>
      <c r="CN877" s="224"/>
      <c r="CO877" s="224"/>
      <c r="CP877" s="224"/>
      <c r="CQ877" s="224"/>
      <c r="CR877" s="224"/>
      <c r="CS877" s="224"/>
      <c r="CT877" s="224"/>
      <c r="CU877" s="224"/>
      <c r="CV877" s="224"/>
      <c r="CW877" s="224"/>
      <c r="CX877" s="224"/>
      <c r="CY877" s="224"/>
      <c r="CZ877" s="224"/>
      <c r="DA877" s="224"/>
      <c r="DB877" s="224"/>
      <c r="DC877" s="224"/>
      <c r="DD877" s="224"/>
      <c r="DE877" s="224"/>
      <c r="DF877" s="224"/>
      <c r="DG877" s="224"/>
      <c r="DH877" s="224"/>
      <c r="DI877" s="224"/>
      <c r="DJ877" s="224"/>
      <c r="DK877" s="224"/>
      <c r="DL877" s="224"/>
      <c r="DM877" s="224"/>
      <c r="DN877" s="224"/>
      <c r="DO877" s="224"/>
      <c r="DP877" s="224"/>
      <c r="DQ877" s="224"/>
      <c r="DR877" s="224"/>
      <c r="DS877" s="224"/>
      <c r="DT877" s="224"/>
      <c r="DU877" s="224"/>
      <c r="DV877" s="224"/>
      <c r="DW877" s="224"/>
      <c r="DX877" s="224"/>
      <c r="DY877" s="224"/>
      <c r="DZ877" s="224"/>
      <c r="EA877" s="224"/>
      <c r="EB877" s="224"/>
      <c r="EC877" s="224"/>
      <c r="ED877" s="224"/>
      <c r="EE877" s="224"/>
      <c r="EF877" s="224"/>
      <c r="EG877" s="224"/>
      <c r="EH877" s="224"/>
      <c r="EI877" s="224"/>
      <c r="EJ877" s="224"/>
      <c r="EK877" s="224"/>
      <c r="EL877" s="224"/>
      <c r="EM877" s="224"/>
      <c r="EN877" s="224"/>
      <c r="EO877" s="224"/>
      <c r="EP877" s="224"/>
      <c r="EQ877" s="224"/>
      <c r="ER877" s="224"/>
      <c r="ES877" s="224"/>
      <c r="ET877" s="224"/>
      <c r="EU877" s="224"/>
      <c r="EV877" s="224"/>
      <c r="EW877" s="224"/>
      <c r="EX877" s="224"/>
      <c r="EY877" s="224"/>
      <c r="EZ877" s="224"/>
      <c r="FA877" s="224"/>
      <c r="FB877" s="224"/>
      <c r="FC877" s="224"/>
      <c r="FD877" s="224"/>
      <c r="FE877" s="224"/>
      <c r="FF877" s="224"/>
      <c r="FG877" s="224"/>
      <c r="FH877" s="224"/>
      <c r="FI877" s="224"/>
      <c r="FJ877" s="224"/>
      <c r="FK877" s="224"/>
      <c r="FL877" s="224"/>
      <c r="FM877" s="224"/>
      <c r="FN877" s="224"/>
      <c r="FO877" s="224"/>
      <c r="FP877" s="224"/>
      <c r="FQ877" s="224"/>
      <c r="FR877" s="224"/>
      <c r="FS877" s="224"/>
      <c r="FT877" s="224"/>
      <c r="FU877" s="224"/>
      <c r="FV877" s="224"/>
      <c r="FW877" s="224"/>
      <c r="FX877" s="224"/>
      <c r="FY877" s="224"/>
      <c r="FZ877" s="224"/>
      <c r="GA877" s="224"/>
      <c r="GB877" s="224"/>
      <c r="GC877" s="224"/>
      <c r="GD877" s="224"/>
      <c r="GE877" s="224"/>
      <c r="GF877" s="224"/>
      <c r="GG877" s="224"/>
      <c r="GH877" s="224"/>
      <c r="GI877" s="224"/>
      <c r="GJ877" s="224"/>
      <c r="GK877" s="224"/>
      <c r="GL877" s="224"/>
      <c r="GM877" s="224"/>
      <c r="GN877" s="224"/>
      <c r="GO877" s="224"/>
      <c r="GP877" s="224"/>
      <c r="GQ877" s="224"/>
      <c r="GR877" s="224"/>
      <c r="GS877" s="224"/>
      <c r="GT877" s="224"/>
      <c r="GU877" s="224"/>
      <c r="GV877" s="224"/>
      <c r="GW877" s="224"/>
      <c r="GX877" s="224"/>
      <c r="GY877" s="224"/>
      <c r="GZ877" s="224"/>
      <c r="HA877" s="224"/>
      <c r="HB877" s="224"/>
      <c r="HC877" s="224"/>
      <c r="HD877" s="224"/>
      <c r="HE877" s="224"/>
      <c r="HF877" s="224"/>
      <c r="HG877" s="224"/>
      <c r="HH877" s="224"/>
      <c r="HI877" s="224"/>
      <c r="HJ877" s="224"/>
      <c r="HK877" s="224"/>
      <c r="HL877" s="224"/>
      <c r="HM877" s="224"/>
      <c r="HN877" s="224"/>
      <c r="HO877" s="224"/>
      <c r="HP877" s="224"/>
      <c r="HQ877" s="224"/>
      <c r="HR877" s="224"/>
      <c r="HS877" s="224"/>
      <c r="HT877" s="224"/>
      <c r="HU877" s="224"/>
      <c r="HV877" s="224"/>
      <c r="HW877" s="224"/>
      <c r="HX877" s="224"/>
      <c r="HY877" s="224"/>
      <c r="HZ877" s="224"/>
      <c r="IA877" s="224"/>
      <c r="IB877" s="224"/>
      <c r="IC877" s="224"/>
      <c r="ID877" s="224"/>
      <c r="IE877" s="224"/>
      <c r="IF877" s="224"/>
      <c r="IG877" s="224"/>
      <c r="IH877" s="224"/>
      <c r="II877" s="224"/>
      <c r="IJ877" s="224"/>
      <c r="IK877" s="224"/>
      <c r="IL877" s="224"/>
      <c r="IM877" s="224"/>
      <c r="IN877" s="224"/>
      <c r="IO877" s="224"/>
      <c r="IP877" s="224"/>
      <c r="IQ877" s="224"/>
      <c r="IR877" s="224"/>
      <c r="IS877" s="224"/>
      <c r="IT877" s="224"/>
      <c r="IU877" s="224"/>
      <c r="IV877" s="224"/>
      <c r="IW877" s="224"/>
    </row>
    <row r="878" spans="1:257" s="258" customFormat="1" ht="39" hidden="1" customHeight="1" x14ac:dyDescent="0.25">
      <c r="A878" s="224"/>
      <c r="B878" s="224"/>
      <c r="C878" s="224"/>
      <c r="D878" s="209"/>
      <c r="E878" s="57"/>
      <c r="F878" s="57"/>
      <c r="G878" s="210"/>
      <c r="H878" s="210"/>
      <c r="I878" s="210"/>
      <c r="J878" s="224"/>
      <c r="K878" s="251"/>
      <c r="L878" s="251"/>
      <c r="M878" s="251"/>
      <c r="N878" s="251"/>
      <c r="O878" s="251"/>
      <c r="P878" s="251"/>
      <c r="Q878" s="251"/>
      <c r="R878" s="251"/>
      <c r="S878" s="251"/>
      <c r="T878" s="251"/>
      <c r="U878" s="251"/>
      <c r="V878" s="251"/>
      <c r="W878" s="251"/>
      <c r="X878" s="251"/>
      <c r="Y878" s="251"/>
      <c r="Z878" s="251"/>
      <c r="AA878" s="251"/>
      <c r="AB878" s="251"/>
      <c r="AC878" s="211"/>
      <c r="AD878" s="252"/>
      <c r="AE878" s="252"/>
      <c r="AF878" s="253"/>
      <c r="AG878" s="253"/>
      <c r="AH878" s="254"/>
      <c r="AI878" s="254"/>
      <c r="AJ878" s="255"/>
      <c r="AK878" s="255"/>
      <c r="AL878" s="126"/>
      <c r="AM878" s="224"/>
      <c r="AN878" s="224"/>
      <c r="AO878" s="224"/>
      <c r="AP878" s="224"/>
      <c r="AQ878" s="224"/>
      <c r="AR878" s="224"/>
      <c r="AS878" s="224"/>
      <c r="AT878" s="224"/>
      <c r="AU878" s="224"/>
      <c r="AV878" s="224"/>
      <c r="AW878" s="224"/>
      <c r="AX878" s="224"/>
      <c r="AY878" s="224"/>
      <c r="AZ878" s="224"/>
      <c r="BA878" s="224"/>
      <c r="BB878" s="224"/>
      <c r="BC878" s="224"/>
      <c r="BD878" s="224"/>
      <c r="BE878" s="224"/>
      <c r="BF878" s="224"/>
      <c r="BG878" s="224"/>
      <c r="BH878" s="224"/>
      <c r="BI878" s="224"/>
      <c r="BJ878" s="224"/>
      <c r="BK878" s="224"/>
      <c r="BL878" s="224"/>
      <c r="BM878" s="224"/>
      <c r="BN878" s="224"/>
      <c r="BO878" s="224"/>
      <c r="BP878" s="224"/>
      <c r="BQ878" s="224"/>
      <c r="BR878" s="224"/>
      <c r="BS878" s="224"/>
      <c r="BT878" s="224"/>
      <c r="BU878" s="224"/>
      <c r="BV878" s="224"/>
      <c r="BW878" s="224"/>
      <c r="BX878" s="224"/>
      <c r="BY878" s="224"/>
      <c r="BZ878" s="224"/>
      <c r="CA878" s="224"/>
      <c r="CB878" s="224"/>
      <c r="CC878" s="224"/>
      <c r="CD878" s="224"/>
      <c r="CE878" s="224"/>
      <c r="CF878" s="224"/>
      <c r="CG878" s="224"/>
      <c r="CH878" s="224"/>
      <c r="CI878" s="224"/>
      <c r="CJ878" s="224"/>
      <c r="CK878" s="224"/>
      <c r="CL878" s="224"/>
      <c r="CM878" s="224"/>
      <c r="CN878" s="224"/>
      <c r="CO878" s="224"/>
      <c r="CP878" s="224"/>
      <c r="CQ878" s="224"/>
      <c r="CR878" s="224"/>
      <c r="CS878" s="224"/>
      <c r="CT878" s="224"/>
      <c r="CU878" s="224"/>
      <c r="CV878" s="224"/>
      <c r="CW878" s="224"/>
      <c r="CX878" s="224"/>
      <c r="CY878" s="224"/>
      <c r="CZ878" s="224"/>
      <c r="DA878" s="224"/>
      <c r="DB878" s="224"/>
      <c r="DC878" s="224"/>
      <c r="DD878" s="224"/>
      <c r="DE878" s="224"/>
      <c r="DF878" s="224"/>
      <c r="DG878" s="224"/>
      <c r="DH878" s="224"/>
      <c r="DI878" s="224"/>
      <c r="DJ878" s="224"/>
      <c r="DK878" s="224"/>
      <c r="DL878" s="224"/>
      <c r="DM878" s="224"/>
      <c r="DN878" s="224"/>
      <c r="DO878" s="224"/>
      <c r="DP878" s="224"/>
      <c r="DQ878" s="224"/>
      <c r="DR878" s="224"/>
      <c r="DS878" s="224"/>
      <c r="DT878" s="224"/>
      <c r="DU878" s="224"/>
      <c r="DV878" s="224"/>
      <c r="DW878" s="224"/>
      <c r="DX878" s="224"/>
      <c r="DY878" s="224"/>
      <c r="DZ878" s="224"/>
      <c r="EA878" s="224"/>
      <c r="EB878" s="224"/>
      <c r="EC878" s="224"/>
      <c r="ED878" s="224"/>
      <c r="EE878" s="224"/>
      <c r="EF878" s="224"/>
      <c r="EG878" s="224"/>
      <c r="EH878" s="224"/>
      <c r="EI878" s="224"/>
      <c r="EJ878" s="224"/>
      <c r="EK878" s="224"/>
      <c r="EL878" s="224"/>
      <c r="EM878" s="224"/>
      <c r="EN878" s="224"/>
      <c r="EO878" s="224"/>
      <c r="EP878" s="224"/>
      <c r="EQ878" s="224"/>
      <c r="ER878" s="224"/>
      <c r="ES878" s="224"/>
      <c r="ET878" s="224"/>
      <c r="EU878" s="224"/>
      <c r="EV878" s="224"/>
      <c r="EW878" s="224"/>
      <c r="EX878" s="224"/>
      <c r="EY878" s="224"/>
      <c r="EZ878" s="224"/>
      <c r="FA878" s="224"/>
      <c r="FB878" s="224"/>
      <c r="FC878" s="224"/>
      <c r="FD878" s="224"/>
      <c r="FE878" s="224"/>
      <c r="FF878" s="224"/>
      <c r="FG878" s="224"/>
      <c r="FH878" s="224"/>
      <c r="FI878" s="224"/>
      <c r="FJ878" s="224"/>
      <c r="FK878" s="224"/>
      <c r="FL878" s="224"/>
      <c r="FM878" s="224"/>
      <c r="FN878" s="224"/>
      <c r="FO878" s="224"/>
      <c r="FP878" s="224"/>
      <c r="FQ878" s="224"/>
      <c r="FR878" s="224"/>
      <c r="FS878" s="224"/>
      <c r="FT878" s="224"/>
      <c r="FU878" s="224"/>
      <c r="FV878" s="224"/>
      <c r="FW878" s="224"/>
      <c r="FX878" s="224"/>
      <c r="FY878" s="224"/>
      <c r="FZ878" s="224"/>
      <c r="GA878" s="224"/>
      <c r="GB878" s="224"/>
      <c r="GC878" s="224"/>
      <c r="GD878" s="224"/>
      <c r="GE878" s="224"/>
      <c r="GF878" s="224"/>
      <c r="GG878" s="224"/>
      <c r="GH878" s="224"/>
      <c r="GI878" s="224"/>
      <c r="GJ878" s="224"/>
      <c r="GK878" s="224"/>
      <c r="GL878" s="224"/>
      <c r="GM878" s="224"/>
      <c r="GN878" s="224"/>
      <c r="GO878" s="224"/>
      <c r="GP878" s="224"/>
      <c r="GQ878" s="224"/>
      <c r="GR878" s="224"/>
      <c r="GS878" s="224"/>
      <c r="GT878" s="224"/>
      <c r="GU878" s="224"/>
      <c r="GV878" s="224"/>
      <c r="GW878" s="224"/>
      <c r="GX878" s="224"/>
      <c r="GY878" s="224"/>
      <c r="GZ878" s="224"/>
      <c r="HA878" s="224"/>
      <c r="HB878" s="224"/>
      <c r="HC878" s="224"/>
      <c r="HD878" s="224"/>
      <c r="HE878" s="224"/>
      <c r="HF878" s="224"/>
      <c r="HG878" s="224"/>
      <c r="HH878" s="224"/>
      <c r="HI878" s="224"/>
      <c r="HJ878" s="224"/>
      <c r="HK878" s="224"/>
      <c r="HL878" s="224"/>
      <c r="HM878" s="224"/>
      <c r="HN878" s="224"/>
      <c r="HO878" s="224"/>
      <c r="HP878" s="224"/>
      <c r="HQ878" s="224"/>
      <c r="HR878" s="224"/>
      <c r="HS878" s="224"/>
      <c r="HT878" s="224"/>
      <c r="HU878" s="224"/>
      <c r="HV878" s="224"/>
      <c r="HW878" s="224"/>
      <c r="HX878" s="224"/>
      <c r="HY878" s="224"/>
      <c r="HZ878" s="224"/>
      <c r="IA878" s="224"/>
      <c r="IB878" s="224"/>
      <c r="IC878" s="224"/>
      <c r="ID878" s="224"/>
      <c r="IE878" s="224"/>
      <c r="IF878" s="224"/>
      <c r="IG878" s="224"/>
      <c r="IH878" s="224"/>
      <c r="II878" s="224"/>
      <c r="IJ878" s="224"/>
      <c r="IK878" s="224"/>
      <c r="IL878" s="224"/>
      <c r="IM878" s="224"/>
      <c r="IN878" s="224"/>
      <c r="IO878" s="224"/>
      <c r="IP878" s="224"/>
      <c r="IQ878" s="224"/>
      <c r="IR878" s="224"/>
      <c r="IS878" s="224"/>
      <c r="IT878" s="224"/>
      <c r="IU878" s="224"/>
      <c r="IV878" s="224"/>
      <c r="IW878" s="224"/>
    </row>
    <row r="879" spans="1:257" s="258" customFormat="1" ht="39" hidden="1" customHeight="1" x14ac:dyDescent="0.25">
      <c r="A879" s="224"/>
      <c r="B879" s="224"/>
      <c r="C879" s="224"/>
      <c r="D879" s="209"/>
      <c r="E879" s="57"/>
      <c r="F879" s="57"/>
      <c r="G879" s="210"/>
      <c r="H879" s="210"/>
      <c r="I879" s="210"/>
      <c r="J879" s="224"/>
      <c r="K879" s="251"/>
      <c r="L879" s="251"/>
      <c r="M879" s="251"/>
      <c r="N879" s="251"/>
      <c r="O879" s="251"/>
      <c r="P879" s="251"/>
      <c r="Q879" s="251"/>
      <c r="R879" s="251"/>
      <c r="S879" s="251"/>
      <c r="T879" s="251"/>
      <c r="U879" s="251"/>
      <c r="V879" s="251"/>
      <c r="W879" s="251"/>
      <c r="X879" s="251"/>
      <c r="Y879" s="251"/>
      <c r="Z879" s="251"/>
      <c r="AA879" s="251"/>
      <c r="AB879" s="251"/>
      <c r="AC879" s="211"/>
      <c r="AD879" s="252"/>
      <c r="AE879" s="252"/>
      <c r="AF879" s="253"/>
      <c r="AG879" s="253"/>
      <c r="AH879" s="254"/>
      <c r="AI879" s="254"/>
      <c r="AJ879" s="255"/>
      <c r="AK879" s="255"/>
      <c r="AL879" s="126"/>
      <c r="AM879" s="224"/>
      <c r="AN879" s="224"/>
      <c r="AO879" s="224"/>
      <c r="AP879" s="224"/>
      <c r="AQ879" s="224"/>
      <c r="AR879" s="224"/>
      <c r="AS879" s="224"/>
      <c r="AT879" s="224"/>
      <c r="AU879" s="224"/>
      <c r="AV879" s="224"/>
      <c r="AW879" s="224"/>
      <c r="AX879" s="224"/>
      <c r="AY879" s="224"/>
      <c r="AZ879" s="224"/>
      <c r="BA879" s="224"/>
      <c r="BB879" s="224"/>
      <c r="BC879" s="224"/>
      <c r="BD879" s="224"/>
      <c r="BE879" s="224"/>
      <c r="BF879" s="224"/>
      <c r="BG879" s="224"/>
      <c r="BH879" s="224"/>
      <c r="BI879" s="224"/>
      <c r="BJ879" s="224"/>
      <c r="BK879" s="224"/>
      <c r="BL879" s="224"/>
      <c r="BM879" s="224"/>
      <c r="BN879" s="224"/>
      <c r="BO879" s="224"/>
      <c r="BP879" s="224"/>
      <c r="BQ879" s="224"/>
      <c r="BR879" s="224"/>
      <c r="BS879" s="224"/>
      <c r="BT879" s="224"/>
      <c r="BU879" s="224"/>
      <c r="BV879" s="224"/>
      <c r="BW879" s="224"/>
      <c r="BX879" s="224"/>
      <c r="BY879" s="224"/>
      <c r="BZ879" s="224"/>
      <c r="CA879" s="224"/>
      <c r="CB879" s="224"/>
      <c r="CC879" s="224"/>
      <c r="CD879" s="224"/>
      <c r="CE879" s="224"/>
      <c r="CF879" s="224"/>
      <c r="CG879" s="224"/>
      <c r="CH879" s="224"/>
      <c r="CI879" s="224"/>
      <c r="CJ879" s="224"/>
      <c r="CK879" s="224"/>
      <c r="CL879" s="224"/>
      <c r="CM879" s="224"/>
      <c r="CN879" s="224"/>
      <c r="CO879" s="224"/>
      <c r="CP879" s="224"/>
      <c r="CQ879" s="224"/>
      <c r="CR879" s="224"/>
      <c r="CS879" s="224"/>
      <c r="CT879" s="224"/>
      <c r="CU879" s="224"/>
      <c r="CV879" s="224"/>
      <c r="CW879" s="224"/>
      <c r="CX879" s="224"/>
      <c r="CY879" s="224"/>
      <c r="CZ879" s="224"/>
      <c r="DA879" s="224"/>
      <c r="DB879" s="224"/>
      <c r="DC879" s="224"/>
      <c r="DD879" s="224"/>
      <c r="DE879" s="224"/>
      <c r="DF879" s="224"/>
      <c r="DG879" s="224"/>
      <c r="DH879" s="224"/>
      <c r="DI879" s="224"/>
      <c r="DJ879" s="224"/>
      <c r="DK879" s="224"/>
      <c r="DL879" s="224"/>
      <c r="DM879" s="224"/>
      <c r="DN879" s="224"/>
      <c r="DO879" s="224"/>
      <c r="DP879" s="224"/>
      <c r="DQ879" s="224"/>
      <c r="DR879" s="224"/>
      <c r="DS879" s="224"/>
      <c r="DT879" s="224"/>
      <c r="DU879" s="224"/>
      <c r="DV879" s="224"/>
      <c r="DW879" s="224"/>
      <c r="DX879" s="224"/>
      <c r="DY879" s="224"/>
      <c r="DZ879" s="224"/>
      <c r="EA879" s="224"/>
      <c r="EB879" s="224"/>
      <c r="EC879" s="224"/>
      <c r="ED879" s="224"/>
      <c r="EE879" s="224"/>
      <c r="EF879" s="224"/>
      <c r="EG879" s="224"/>
      <c r="EH879" s="224"/>
      <c r="EI879" s="224"/>
      <c r="EJ879" s="224"/>
      <c r="EK879" s="224"/>
      <c r="EL879" s="224"/>
      <c r="EM879" s="224"/>
      <c r="EN879" s="224"/>
      <c r="EO879" s="224"/>
      <c r="EP879" s="224"/>
      <c r="EQ879" s="224"/>
      <c r="ER879" s="224"/>
      <c r="ES879" s="224"/>
      <c r="ET879" s="224"/>
      <c r="EU879" s="224"/>
      <c r="EV879" s="224"/>
      <c r="EW879" s="224"/>
      <c r="EX879" s="224"/>
      <c r="EY879" s="224"/>
      <c r="EZ879" s="224"/>
      <c r="FA879" s="224"/>
      <c r="FB879" s="224"/>
      <c r="FC879" s="224"/>
      <c r="FD879" s="224"/>
      <c r="FE879" s="224"/>
      <c r="FF879" s="224"/>
      <c r="FG879" s="224"/>
      <c r="FH879" s="224"/>
      <c r="FI879" s="224"/>
      <c r="FJ879" s="224"/>
      <c r="FK879" s="224"/>
      <c r="FL879" s="224"/>
      <c r="FM879" s="224"/>
      <c r="FN879" s="224"/>
      <c r="FO879" s="224"/>
      <c r="FP879" s="224"/>
      <c r="FQ879" s="224"/>
      <c r="FR879" s="224"/>
      <c r="FS879" s="224"/>
      <c r="FT879" s="224"/>
      <c r="FU879" s="224"/>
      <c r="FV879" s="224"/>
      <c r="FW879" s="224"/>
      <c r="FX879" s="224"/>
      <c r="FY879" s="224"/>
      <c r="FZ879" s="224"/>
      <c r="GA879" s="224"/>
      <c r="GB879" s="224"/>
      <c r="GC879" s="224"/>
      <c r="GD879" s="224"/>
      <c r="GE879" s="224"/>
      <c r="GF879" s="224"/>
      <c r="GG879" s="224"/>
      <c r="GH879" s="224"/>
      <c r="GI879" s="224"/>
      <c r="GJ879" s="224"/>
      <c r="GK879" s="224"/>
      <c r="GL879" s="224"/>
      <c r="GM879" s="224"/>
      <c r="GN879" s="224"/>
      <c r="GO879" s="224"/>
      <c r="GP879" s="224"/>
      <c r="GQ879" s="224"/>
      <c r="GR879" s="224"/>
      <c r="GS879" s="224"/>
      <c r="GT879" s="224"/>
      <c r="GU879" s="224"/>
      <c r="GV879" s="224"/>
      <c r="GW879" s="224"/>
      <c r="GX879" s="224"/>
      <c r="GY879" s="224"/>
      <c r="GZ879" s="224"/>
      <c r="HA879" s="224"/>
      <c r="HB879" s="224"/>
      <c r="HC879" s="224"/>
      <c r="HD879" s="224"/>
      <c r="HE879" s="224"/>
      <c r="HF879" s="224"/>
      <c r="HG879" s="224"/>
      <c r="HH879" s="224"/>
      <c r="HI879" s="224"/>
      <c r="HJ879" s="224"/>
      <c r="HK879" s="224"/>
      <c r="HL879" s="224"/>
      <c r="HM879" s="224"/>
      <c r="HN879" s="224"/>
      <c r="HO879" s="224"/>
      <c r="HP879" s="224"/>
      <c r="HQ879" s="224"/>
      <c r="HR879" s="224"/>
      <c r="HS879" s="224"/>
      <c r="HT879" s="224"/>
      <c r="HU879" s="224"/>
      <c r="HV879" s="224"/>
      <c r="HW879" s="224"/>
      <c r="HX879" s="224"/>
      <c r="HY879" s="224"/>
      <c r="HZ879" s="224"/>
      <c r="IA879" s="224"/>
      <c r="IB879" s="224"/>
      <c r="IC879" s="224"/>
      <c r="ID879" s="224"/>
      <c r="IE879" s="224"/>
      <c r="IF879" s="224"/>
      <c r="IG879" s="224"/>
      <c r="IH879" s="224"/>
      <c r="II879" s="224"/>
      <c r="IJ879" s="224"/>
      <c r="IK879" s="224"/>
      <c r="IL879" s="224"/>
      <c r="IM879" s="224"/>
      <c r="IN879" s="224"/>
      <c r="IO879" s="224"/>
      <c r="IP879" s="224"/>
      <c r="IQ879" s="224"/>
      <c r="IR879" s="224"/>
      <c r="IS879" s="224"/>
      <c r="IT879" s="224"/>
      <c r="IU879" s="224"/>
      <c r="IV879" s="224"/>
      <c r="IW879" s="224"/>
    </row>
    <row r="880" spans="1:257" s="258" customFormat="1" ht="39" hidden="1" customHeight="1" x14ac:dyDescent="0.25">
      <c r="A880" s="224"/>
      <c r="B880" s="224"/>
      <c r="C880" s="224"/>
      <c r="D880" s="209"/>
      <c r="E880" s="57"/>
      <c r="F880" s="57"/>
      <c r="G880" s="210"/>
      <c r="H880" s="210"/>
      <c r="I880" s="210"/>
      <c r="J880" s="224"/>
      <c r="K880" s="251"/>
      <c r="L880" s="251"/>
      <c r="M880" s="251"/>
      <c r="N880" s="251"/>
      <c r="O880" s="251"/>
      <c r="P880" s="251"/>
      <c r="Q880" s="251"/>
      <c r="R880" s="251"/>
      <c r="S880" s="251"/>
      <c r="T880" s="251"/>
      <c r="U880" s="251"/>
      <c r="V880" s="251"/>
      <c r="W880" s="251"/>
      <c r="X880" s="251"/>
      <c r="Y880" s="251"/>
      <c r="Z880" s="251"/>
      <c r="AA880" s="251"/>
      <c r="AB880" s="251"/>
      <c r="AC880" s="211"/>
      <c r="AD880" s="252"/>
      <c r="AE880" s="252"/>
      <c r="AF880" s="253"/>
      <c r="AG880" s="253"/>
      <c r="AH880" s="254"/>
      <c r="AI880" s="254"/>
      <c r="AJ880" s="255"/>
      <c r="AK880" s="255"/>
      <c r="AL880" s="126"/>
      <c r="AM880" s="224"/>
      <c r="AN880" s="224"/>
      <c r="AO880" s="224"/>
      <c r="AP880" s="224"/>
      <c r="AQ880" s="224"/>
      <c r="AR880" s="224"/>
      <c r="AS880" s="224"/>
      <c r="AT880" s="224"/>
      <c r="AU880" s="224"/>
      <c r="AV880" s="224"/>
      <c r="AW880" s="224"/>
      <c r="AX880" s="224"/>
      <c r="AY880" s="224"/>
      <c r="AZ880" s="224"/>
      <c r="BA880" s="224"/>
      <c r="BB880" s="224"/>
      <c r="BC880" s="224"/>
      <c r="BD880" s="224"/>
      <c r="BE880" s="224"/>
      <c r="BF880" s="224"/>
      <c r="BG880" s="224"/>
      <c r="BH880" s="224"/>
      <c r="BI880" s="224"/>
      <c r="BJ880" s="224"/>
      <c r="BK880" s="224"/>
      <c r="BL880" s="224"/>
      <c r="BM880" s="224"/>
      <c r="BN880" s="224"/>
      <c r="BO880" s="224"/>
      <c r="BP880" s="224"/>
      <c r="BQ880" s="224"/>
      <c r="BR880" s="224"/>
      <c r="BS880" s="224"/>
      <c r="BT880" s="224"/>
      <c r="BU880" s="224"/>
      <c r="BV880" s="224"/>
      <c r="BW880" s="224"/>
      <c r="BX880" s="224"/>
      <c r="BY880" s="224"/>
      <c r="BZ880" s="224"/>
      <c r="CA880" s="224"/>
      <c r="CB880" s="224"/>
      <c r="CC880" s="224"/>
      <c r="CD880" s="224"/>
      <c r="CE880" s="224"/>
      <c r="CF880" s="224"/>
      <c r="CG880" s="224"/>
      <c r="CH880" s="224"/>
      <c r="CI880" s="224"/>
      <c r="CJ880" s="224"/>
      <c r="CK880" s="224"/>
      <c r="CL880" s="224"/>
      <c r="CM880" s="224"/>
      <c r="CN880" s="224"/>
      <c r="CO880" s="224"/>
      <c r="CP880" s="224"/>
      <c r="CQ880" s="224"/>
      <c r="CR880" s="224"/>
      <c r="CS880" s="224"/>
      <c r="CT880" s="224"/>
      <c r="CU880" s="224"/>
      <c r="CV880" s="224"/>
      <c r="CW880" s="224"/>
      <c r="CX880" s="224"/>
      <c r="CY880" s="224"/>
      <c r="CZ880" s="224"/>
      <c r="DA880" s="224"/>
      <c r="DB880" s="224"/>
      <c r="DC880" s="224"/>
      <c r="DD880" s="224"/>
      <c r="DE880" s="224"/>
      <c r="DF880" s="224"/>
      <c r="DG880" s="224"/>
      <c r="DH880" s="224"/>
      <c r="DI880" s="224"/>
      <c r="DJ880" s="224"/>
      <c r="DK880" s="224"/>
      <c r="DL880" s="224"/>
      <c r="DM880" s="224"/>
      <c r="DN880" s="224"/>
      <c r="DO880" s="224"/>
      <c r="DP880" s="224"/>
      <c r="DQ880" s="224"/>
      <c r="DR880" s="224"/>
      <c r="DS880" s="224"/>
      <c r="DT880" s="224"/>
      <c r="DU880" s="224"/>
      <c r="DV880" s="224"/>
      <c r="DW880" s="224"/>
      <c r="DX880" s="224"/>
      <c r="DY880" s="224"/>
      <c r="DZ880" s="224"/>
      <c r="EA880" s="224"/>
      <c r="EB880" s="224"/>
      <c r="EC880" s="224"/>
      <c r="ED880" s="224"/>
      <c r="EE880" s="224"/>
      <c r="EF880" s="224"/>
      <c r="EG880" s="224"/>
      <c r="EH880" s="224"/>
      <c r="EI880" s="224"/>
      <c r="EJ880" s="224"/>
      <c r="EK880" s="224"/>
      <c r="EL880" s="224"/>
      <c r="EM880" s="224"/>
      <c r="EN880" s="224"/>
      <c r="EO880" s="224"/>
      <c r="EP880" s="224"/>
      <c r="EQ880" s="224"/>
      <c r="ER880" s="224"/>
      <c r="ES880" s="224"/>
      <c r="ET880" s="224"/>
      <c r="EU880" s="224"/>
      <c r="EV880" s="224"/>
      <c r="EW880" s="224"/>
      <c r="EX880" s="224"/>
      <c r="EY880" s="224"/>
      <c r="EZ880" s="224"/>
      <c r="FA880" s="224"/>
      <c r="FB880" s="224"/>
      <c r="FC880" s="224"/>
      <c r="FD880" s="224"/>
      <c r="FE880" s="224"/>
      <c r="FF880" s="224"/>
      <c r="FG880" s="224"/>
      <c r="FH880" s="224"/>
      <c r="FI880" s="224"/>
      <c r="FJ880" s="224"/>
      <c r="FK880" s="224"/>
      <c r="FL880" s="224"/>
      <c r="FM880" s="224"/>
      <c r="FN880" s="224"/>
      <c r="FO880" s="224"/>
      <c r="FP880" s="224"/>
      <c r="FQ880" s="224"/>
      <c r="FR880" s="224"/>
      <c r="FS880" s="224"/>
      <c r="FT880" s="224"/>
      <c r="FU880" s="224"/>
      <c r="FV880" s="224"/>
      <c r="FW880" s="224"/>
      <c r="FX880" s="224"/>
      <c r="FY880" s="224"/>
      <c r="FZ880" s="224"/>
      <c r="GA880" s="224"/>
      <c r="GB880" s="224"/>
      <c r="GC880" s="224"/>
      <c r="GD880" s="224"/>
      <c r="GE880" s="224"/>
      <c r="GF880" s="224"/>
      <c r="GG880" s="224"/>
      <c r="GH880" s="224"/>
      <c r="GI880" s="224"/>
      <c r="GJ880" s="224"/>
      <c r="GK880" s="224"/>
      <c r="GL880" s="224"/>
      <c r="GM880" s="224"/>
      <c r="GN880" s="224"/>
      <c r="GO880" s="224"/>
      <c r="GP880" s="224"/>
      <c r="GQ880" s="224"/>
      <c r="GR880" s="224"/>
      <c r="GS880" s="224"/>
      <c r="GT880" s="224"/>
      <c r="GU880" s="224"/>
      <c r="GV880" s="224"/>
      <c r="GW880" s="224"/>
      <c r="GX880" s="224"/>
      <c r="GY880" s="224"/>
      <c r="GZ880" s="224"/>
      <c r="HA880" s="224"/>
      <c r="HB880" s="224"/>
      <c r="HC880" s="224"/>
      <c r="HD880" s="224"/>
      <c r="HE880" s="224"/>
      <c r="HF880" s="224"/>
      <c r="HG880" s="224"/>
      <c r="HH880" s="224"/>
      <c r="HI880" s="224"/>
      <c r="HJ880" s="224"/>
      <c r="HK880" s="224"/>
      <c r="HL880" s="224"/>
      <c r="HM880" s="224"/>
      <c r="HN880" s="224"/>
      <c r="HO880" s="224"/>
      <c r="HP880" s="224"/>
      <c r="HQ880" s="224"/>
      <c r="HR880" s="224"/>
      <c r="HS880" s="224"/>
      <c r="HT880" s="224"/>
      <c r="HU880" s="224"/>
      <c r="HV880" s="224"/>
      <c r="HW880" s="224"/>
      <c r="HX880" s="224"/>
      <c r="HY880" s="224"/>
      <c r="HZ880" s="224"/>
      <c r="IA880" s="224"/>
      <c r="IB880" s="224"/>
      <c r="IC880" s="224"/>
      <c r="ID880" s="224"/>
      <c r="IE880" s="224"/>
      <c r="IF880" s="224"/>
      <c r="IG880" s="224"/>
      <c r="IH880" s="224"/>
      <c r="II880" s="224"/>
      <c r="IJ880" s="224"/>
      <c r="IK880" s="224"/>
      <c r="IL880" s="224"/>
      <c r="IM880" s="224"/>
      <c r="IN880" s="224"/>
      <c r="IO880" s="224"/>
      <c r="IP880" s="224"/>
      <c r="IQ880" s="224"/>
      <c r="IR880" s="224"/>
      <c r="IS880" s="224"/>
      <c r="IT880" s="224"/>
      <c r="IU880" s="224"/>
      <c r="IV880" s="224"/>
      <c r="IW880" s="224"/>
    </row>
    <row r="881" spans="1:257" s="258" customFormat="1" ht="39" hidden="1" customHeight="1" x14ac:dyDescent="0.25">
      <c r="A881" s="224"/>
      <c r="B881" s="224"/>
      <c r="C881" s="224"/>
      <c r="D881" s="209"/>
      <c r="E881" s="57"/>
      <c r="F881" s="57"/>
      <c r="G881" s="210"/>
      <c r="H881" s="210"/>
      <c r="I881" s="210"/>
      <c r="J881" s="224"/>
      <c r="K881" s="251"/>
      <c r="L881" s="251"/>
      <c r="M881" s="251"/>
      <c r="N881" s="251"/>
      <c r="O881" s="251"/>
      <c r="P881" s="251"/>
      <c r="Q881" s="251"/>
      <c r="R881" s="251"/>
      <c r="S881" s="251"/>
      <c r="T881" s="251"/>
      <c r="U881" s="251"/>
      <c r="V881" s="251"/>
      <c r="W881" s="251"/>
      <c r="X881" s="251"/>
      <c r="Y881" s="251"/>
      <c r="Z881" s="251"/>
      <c r="AA881" s="251"/>
      <c r="AB881" s="251"/>
      <c r="AC881" s="211"/>
      <c r="AD881" s="252"/>
      <c r="AE881" s="252"/>
      <c r="AF881" s="253"/>
      <c r="AG881" s="253"/>
      <c r="AH881" s="254"/>
      <c r="AI881" s="254"/>
      <c r="AJ881" s="255"/>
      <c r="AK881" s="255"/>
      <c r="AL881" s="126"/>
      <c r="AM881" s="224"/>
      <c r="AN881" s="224"/>
      <c r="AO881" s="224"/>
      <c r="AP881" s="224"/>
      <c r="AQ881" s="224"/>
      <c r="AR881" s="224"/>
      <c r="AS881" s="224"/>
      <c r="AT881" s="224"/>
      <c r="AU881" s="224"/>
      <c r="AV881" s="224"/>
      <c r="AW881" s="224"/>
      <c r="AX881" s="224"/>
      <c r="AY881" s="224"/>
      <c r="AZ881" s="224"/>
      <c r="BA881" s="224"/>
      <c r="BB881" s="224"/>
      <c r="BC881" s="224"/>
      <c r="BD881" s="224"/>
      <c r="BE881" s="224"/>
      <c r="BF881" s="224"/>
      <c r="BG881" s="224"/>
      <c r="BH881" s="224"/>
      <c r="BI881" s="224"/>
      <c r="BJ881" s="224"/>
      <c r="BK881" s="224"/>
      <c r="BL881" s="224"/>
      <c r="BM881" s="224"/>
      <c r="BN881" s="224"/>
      <c r="BO881" s="224"/>
      <c r="BP881" s="224"/>
      <c r="BQ881" s="224"/>
      <c r="BR881" s="224"/>
      <c r="BS881" s="224"/>
      <c r="BT881" s="224"/>
      <c r="BU881" s="224"/>
      <c r="BV881" s="224"/>
      <c r="BW881" s="224"/>
      <c r="BX881" s="224"/>
      <c r="BY881" s="224"/>
      <c r="BZ881" s="224"/>
      <c r="CA881" s="224"/>
      <c r="CB881" s="224"/>
      <c r="CC881" s="224"/>
      <c r="CD881" s="224"/>
      <c r="CE881" s="224"/>
      <c r="CF881" s="224"/>
      <c r="CG881" s="224"/>
      <c r="CH881" s="224"/>
      <c r="CI881" s="224"/>
      <c r="CJ881" s="224"/>
      <c r="CK881" s="224"/>
      <c r="CL881" s="224"/>
      <c r="CM881" s="224"/>
      <c r="CN881" s="224"/>
      <c r="CO881" s="224"/>
      <c r="CP881" s="224"/>
      <c r="CQ881" s="224"/>
      <c r="CR881" s="224"/>
      <c r="CS881" s="224"/>
      <c r="CT881" s="224"/>
      <c r="CU881" s="224"/>
      <c r="CV881" s="224"/>
      <c r="CW881" s="224"/>
      <c r="CX881" s="224"/>
      <c r="CY881" s="224"/>
      <c r="CZ881" s="224"/>
      <c r="DA881" s="224"/>
      <c r="DB881" s="224"/>
      <c r="DC881" s="224"/>
      <c r="DD881" s="224"/>
      <c r="DE881" s="224"/>
      <c r="DF881" s="224"/>
      <c r="DG881" s="224"/>
      <c r="DH881" s="224"/>
      <c r="DI881" s="224"/>
      <c r="DJ881" s="224"/>
      <c r="DK881" s="224"/>
      <c r="DL881" s="224"/>
      <c r="DM881" s="224"/>
      <c r="DN881" s="224"/>
      <c r="DO881" s="224"/>
      <c r="DP881" s="224"/>
      <c r="DQ881" s="224"/>
      <c r="DR881" s="224"/>
      <c r="DS881" s="224"/>
      <c r="DT881" s="224"/>
      <c r="DU881" s="224"/>
      <c r="DV881" s="224"/>
      <c r="DW881" s="224"/>
      <c r="DX881" s="224"/>
      <c r="DY881" s="224"/>
      <c r="DZ881" s="224"/>
      <c r="EA881" s="224"/>
      <c r="EB881" s="224"/>
      <c r="EC881" s="224"/>
      <c r="ED881" s="224"/>
      <c r="EE881" s="224"/>
      <c r="EF881" s="224"/>
      <c r="EG881" s="224"/>
      <c r="EH881" s="224"/>
      <c r="EI881" s="224"/>
      <c r="EJ881" s="224"/>
      <c r="EK881" s="224"/>
      <c r="EL881" s="224"/>
      <c r="EM881" s="224"/>
      <c r="EN881" s="224"/>
      <c r="EO881" s="224"/>
      <c r="EP881" s="224"/>
      <c r="EQ881" s="224"/>
      <c r="ER881" s="224"/>
      <c r="ES881" s="224"/>
      <c r="ET881" s="224"/>
      <c r="EU881" s="224"/>
      <c r="EV881" s="224"/>
      <c r="EW881" s="224"/>
      <c r="EX881" s="224"/>
      <c r="EY881" s="224"/>
      <c r="EZ881" s="224"/>
      <c r="FA881" s="224"/>
      <c r="FB881" s="224"/>
      <c r="FC881" s="224"/>
      <c r="FD881" s="224"/>
      <c r="FE881" s="224"/>
      <c r="FF881" s="224"/>
      <c r="FG881" s="224"/>
      <c r="FH881" s="224"/>
      <c r="FI881" s="224"/>
      <c r="FJ881" s="224"/>
      <c r="FK881" s="224"/>
      <c r="FL881" s="224"/>
      <c r="FM881" s="224"/>
      <c r="FN881" s="224"/>
      <c r="FO881" s="224"/>
      <c r="FP881" s="224"/>
      <c r="FQ881" s="224"/>
      <c r="FR881" s="224"/>
      <c r="FS881" s="224"/>
      <c r="FT881" s="224"/>
      <c r="FU881" s="224"/>
      <c r="FV881" s="224"/>
      <c r="FW881" s="224"/>
      <c r="FX881" s="224"/>
      <c r="FY881" s="224"/>
      <c r="FZ881" s="224"/>
      <c r="GA881" s="224"/>
      <c r="GB881" s="224"/>
      <c r="GC881" s="224"/>
      <c r="GD881" s="224"/>
      <c r="GE881" s="224"/>
      <c r="GF881" s="224"/>
      <c r="GG881" s="224"/>
      <c r="GH881" s="224"/>
      <c r="GI881" s="224"/>
      <c r="GJ881" s="224"/>
      <c r="GK881" s="224"/>
      <c r="GL881" s="224"/>
      <c r="GM881" s="224"/>
      <c r="GN881" s="224"/>
      <c r="GO881" s="224"/>
      <c r="GP881" s="224"/>
      <c r="GQ881" s="224"/>
      <c r="GR881" s="224"/>
      <c r="GS881" s="224"/>
      <c r="GT881" s="224"/>
      <c r="GU881" s="224"/>
      <c r="GV881" s="224"/>
      <c r="GW881" s="224"/>
      <c r="GX881" s="224"/>
      <c r="GY881" s="224"/>
      <c r="GZ881" s="224"/>
      <c r="HA881" s="224"/>
      <c r="HB881" s="224"/>
      <c r="HC881" s="224"/>
      <c r="HD881" s="224"/>
      <c r="HE881" s="224"/>
      <c r="HF881" s="224"/>
      <c r="HG881" s="224"/>
      <c r="HH881" s="224"/>
      <c r="HI881" s="224"/>
      <c r="HJ881" s="224"/>
      <c r="HK881" s="224"/>
      <c r="HL881" s="224"/>
      <c r="HM881" s="224"/>
      <c r="HN881" s="224"/>
      <c r="HO881" s="224"/>
      <c r="HP881" s="224"/>
      <c r="HQ881" s="224"/>
      <c r="HR881" s="224"/>
      <c r="HS881" s="224"/>
      <c r="HT881" s="224"/>
      <c r="HU881" s="224"/>
      <c r="HV881" s="224"/>
      <c r="HW881" s="224"/>
      <c r="HX881" s="224"/>
      <c r="HY881" s="224"/>
      <c r="HZ881" s="224"/>
      <c r="IA881" s="224"/>
      <c r="IB881" s="224"/>
      <c r="IC881" s="224"/>
      <c r="ID881" s="224"/>
      <c r="IE881" s="224"/>
      <c r="IF881" s="224"/>
      <c r="IG881" s="224"/>
      <c r="IH881" s="224"/>
      <c r="II881" s="224"/>
      <c r="IJ881" s="224"/>
      <c r="IK881" s="224"/>
      <c r="IL881" s="224"/>
      <c r="IM881" s="224"/>
      <c r="IN881" s="224"/>
      <c r="IO881" s="224"/>
      <c r="IP881" s="224"/>
      <c r="IQ881" s="224"/>
      <c r="IR881" s="224"/>
      <c r="IS881" s="224"/>
      <c r="IT881" s="224"/>
      <c r="IU881" s="224"/>
      <c r="IV881" s="224"/>
      <c r="IW881" s="224"/>
    </row>
    <row r="882" spans="1:257" s="258" customFormat="1" ht="39" hidden="1" customHeight="1" x14ac:dyDescent="0.25">
      <c r="A882" s="224"/>
      <c r="B882" s="224"/>
      <c r="C882" s="224"/>
      <c r="D882" s="209"/>
      <c r="E882" s="57"/>
      <c r="F882" s="57"/>
      <c r="G882" s="210"/>
      <c r="H882" s="210"/>
      <c r="I882" s="210"/>
      <c r="J882" s="224"/>
      <c r="K882" s="251"/>
      <c r="L882" s="251"/>
      <c r="M882" s="251"/>
      <c r="N882" s="251"/>
      <c r="O882" s="251"/>
      <c r="P882" s="251"/>
      <c r="Q882" s="251"/>
      <c r="R882" s="251"/>
      <c r="S882" s="251"/>
      <c r="T882" s="251"/>
      <c r="U882" s="251"/>
      <c r="V882" s="251"/>
      <c r="W882" s="251"/>
      <c r="X882" s="251"/>
      <c r="Y882" s="251"/>
      <c r="Z882" s="251"/>
      <c r="AA882" s="251"/>
      <c r="AB882" s="251"/>
      <c r="AC882" s="211"/>
      <c r="AD882" s="252"/>
      <c r="AE882" s="252"/>
      <c r="AF882" s="253"/>
      <c r="AG882" s="253"/>
      <c r="AH882" s="254"/>
      <c r="AI882" s="254"/>
      <c r="AJ882" s="255"/>
      <c r="AK882" s="255"/>
      <c r="AL882" s="126"/>
      <c r="AM882" s="224"/>
      <c r="AN882" s="224"/>
      <c r="AO882" s="224"/>
      <c r="AP882" s="224"/>
      <c r="AQ882" s="224"/>
      <c r="AR882" s="224"/>
      <c r="AS882" s="224"/>
      <c r="AT882" s="224"/>
      <c r="AU882" s="224"/>
      <c r="AV882" s="224"/>
      <c r="AW882" s="224"/>
      <c r="AX882" s="224"/>
      <c r="AY882" s="224"/>
      <c r="AZ882" s="224"/>
      <c r="BA882" s="224"/>
      <c r="BB882" s="224"/>
      <c r="BC882" s="224"/>
      <c r="BD882" s="224"/>
      <c r="BE882" s="224"/>
      <c r="BF882" s="224"/>
      <c r="BG882" s="224"/>
      <c r="BH882" s="224"/>
      <c r="BI882" s="224"/>
      <c r="BJ882" s="224"/>
      <c r="BK882" s="224"/>
      <c r="BL882" s="224"/>
      <c r="BM882" s="224"/>
      <c r="BN882" s="224"/>
      <c r="BO882" s="224"/>
      <c r="BP882" s="224"/>
      <c r="BQ882" s="224"/>
      <c r="BR882" s="224"/>
      <c r="BS882" s="224"/>
      <c r="BT882" s="224"/>
      <c r="BU882" s="224"/>
      <c r="BV882" s="224"/>
      <c r="BW882" s="224"/>
      <c r="BX882" s="224"/>
      <c r="BY882" s="224"/>
      <c r="BZ882" s="224"/>
      <c r="CA882" s="224"/>
      <c r="CB882" s="224"/>
      <c r="CC882" s="224"/>
      <c r="CD882" s="224"/>
      <c r="CE882" s="224"/>
      <c r="CF882" s="224"/>
      <c r="CG882" s="224"/>
      <c r="CH882" s="224"/>
      <c r="CI882" s="224"/>
      <c r="CJ882" s="224"/>
      <c r="CK882" s="224"/>
      <c r="CL882" s="224"/>
      <c r="CM882" s="224"/>
      <c r="CN882" s="224"/>
      <c r="CO882" s="224"/>
      <c r="CP882" s="224"/>
      <c r="CQ882" s="224"/>
      <c r="CR882" s="224"/>
      <c r="CS882" s="224"/>
      <c r="CT882" s="224"/>
      <c r="CU882" s="224"/>
      <c r="CV882" s="224"/>
      <c r="CW882" s="224"/>
      <c r="CX882" s="224"/>
      <c r="CY882" s="224"/>
      <c r="CZ882" s="224"/>
      <c r="DA882" s="224"/>
      <c r="DB882" s="224"/>
      <c r="DC882" s="224"/>
      <c r="DD882" s="224"/>
      <c r="DE882" s="224"/>
      <c r="DF882" s="224"/>
      <c r="DG882" s="224"/>
      <c r="DH882" s="224"/>
      <c r="DI882" s="224"/>
      <c r="DJ882" s="224"/>
      <c r="DK882" s="224"/>
      <c r="DL882" s="224"/>
      <c r="DM882" s="224"/>
      <c r="DN882" s="224"/>
      <c r="DO882" s="224"/>
      <c r="DP882" s="224"/>
      <c r="DQ882" s="224"/>
      <c r="DR882" s="224"/>
      <c r="DS882" s="224"/>
      <c r="DT882" s="224"/>
      <c r="DU882" s="224"/>
      <c r="DV882" s="224"/>
      <c r="DW882" s="224"/>
      <c r="DX882" s="224"/>
      <c r="DY882" s="224"/>
      <c r="DZ882" s="224"/>
      <c r="EA882" s="224"/>
      <c r="EB882" s="224"/>
      <c r="EC882" s="224"/>
      <c r="ED882" s="224"/>
      <c r="EE882" s="224"/>
      <c r="EF882" s="224"/>
      <c r="EG882" s="224"/>
      <c r="EH882" s="224"/>
      <c r="EI882" s="224"/>
      <c r="EJ882" s="224"/>
      <c r="EK882" s="224"/>
      <c r="EL882" s="224"/>
      <c r="EM882" s="224"/>
      <c r="EN882" s="224"/>
      <c r="EO882" s="224"/>
      <c r="EP882" s="224"/>
      <c r="EQ882" s="224"/>
      <c r="ER882" s="224"/>
      <c r="ES882" s="224"/>
      <c r="ET882" s="224"/>
      <c r="EU882" s="224"/>
      <c r="EV882" s="224"/>
      <c r="EW882" s="224"/>
      <c r="EX882" s="224"/>
      <c r="EY882" s="224"/>
      <c r="EZ882" s="224"/>
      <c r="FA882" s="224"/>
      <c r="FB882" s="224"/>
      <c r="FC882" s="224"/>
      <c r="FD882" s="224"/>
      <c r="FE882" s="224"/>
      <c r="FF882" s="224"/>
      <c r="FG882" s="224"/>
      <c r="FH882" s="224"/>
      <c r="FI882" s="224"/>
      <c r="FJ882" s="224"/>
      <c r="FK882" s="224"/>
      <c r="FL882" s="224"/>
      <c r="FM882" s="224"/>
      <c r="FN882" s="224"/>
      <c r="FO882" s="224"/>
      <c r="FP882" s="224"/>
      <c r="FQ882" s="224"/>
      <c r="FR882" s="224"/>
      <c r="FS882" s="224"/>
      <c r="FT882" s="224"/>
      <c r="FU882" s="224"/>
      <c r="FV882" s="224"/>
      <c r="FW882" s="224"/>
      <c r="FX882" s="224"/>
      <c r="FY882" s="224"/>
      <c r="FZ882" s="224"/>
      <c r="GA882" s="224"/>
      <c r="GB882" s="224"/>
      <c r="GC882" s="224"/>
      <c r="GD882" s="224"/>
      <c r="GE882" s="224"/>
      <c r="GF882" s="224"/>
      <c r="GG882" s="224"/>
      <c r="GH882" s="224"/>
      <c r="GI882" s="224"/>
      <c r="GJ882" s="224"/>
      <c r="GK882" s="224"/>
      <c r="GL882" s="224"/>
      <c r="GM882" s="224"/>
      <c r="GN882" s="224"/>
      <c r="GO882" s="224"/>
      <c r="GP882" s="224"/>
      <c r="GQ882" s="224"/>
      <c r="GR882" s="224"/>
      <c r="GS882" s="224"/>
      <c r="GT882" s="224"/>
      <c r="GU882" s="224"/>
      <c r="GV882" s="224"/>
      <c r="GW882" s="224"/>
      <c r="GX882" s="224"/>
      <c r="GY882" s="224"/>
      <c r="GZ882" s="224"/>
      <c r="HA882" s="224"/>
      <c r="HB882" s="224"/>
      <c r="HC882" s="224"/>
      <c r="HD882" s="224"/>
      <c r="HE882" s="224"/>
      <c r="HF882" s="224"/>
      <c r="HG882" s="224"/>
      <c r="HH882" s="224"/>
      <c r="HI882" s="224"/>
      <c r="HJ882" s="224"/>
      <c r="HK882" s="224"/>
      <c r="HL882" s="224"/>
      <c r="HM882" s="224"/>
      <c r="HN882" s="224"/>
      <c r="HO882" s="224"/>
      <c r="HP882" s="224"/>
      <c r="HQ882" s="224"/>
      <c r="HR882" s="224"/>
      <c r="HS882" s="224"/>
      <c r="HT882" s="224"/>
      <c r="HU882" s="224"/>
      <c r="HV882" s="224"/>
      <c r="HW882" s="224"/>
      <c r="HX882" s="224"/>
      <c r="HY882" s="224"/>
      <c r="HZ882" s="224"/>
      <c r="IA882" s="224"/>
      <c r="IB882" s="224"/>
      <c r="IC882" s="224"/>
      <c r="ID882" s="224"/>
      <c r="IE882" s="224"/>
      <c r="IF882" s="224"/>
      <c r="IG882" s="224"/>
      <c r="IH882" s="224"/>
      <c r="II882" s="224"/>
      <c r="IJ882" s="224"/>
      <c r="IK882" s="224"/>
      <c r="IL882" s="224"/>
      <c r="IM882" s="224"/>
      <c r="IN882" s="224"/>
      <c r="IO882" s="224"/>
      <c r="IP882" s="224"/>
      <c r="IQ882" s="224"/>
      <c r="IR882" s="224"/>
      <c r="IS882" s="224"/>
      <c r="IT882" s="224"/>
      <c r="IU882" s="224"/>
      <c r="IV882" s="224"/>
      <c r="IW882" s="224"/>
    </row>
    <row r="883" spans="1:257" s="258" customFormat="1" ht="39" hidden="1" customHeight="1" x14ac:dyDescent="0.25">
      <c r="A883" s="224"/>
      <c r="B883" s="224"/>
      <c r="C883" s="224"/>
      <c r="D883" s="209"/>
      <c r="E883" s="57"/>
      <c r="F883" s="57"/>
      <c r="G883" s="210"/>
      <c r="H883" s="210"/>
      <c r="I883" s="210"/>
      <c r="J883" s="224"/>
      <c r="K883" s="251"/>
      <c r="L883" s="251"/>
      <c r="M883" s="251"/>
      <c r="N883" s="251"/>
      <c r="O883" s="251"/>
      <c r="P883" s="251"/>
      <c r="Q883" s="251"/>
      <c r="R883" s="251"/>
      <c r="S883" s="251"/>
      <c r="T883" s="251"/>
      <c r="U883" s="251"/>
      <c r="V883" s="251"/>
      <c r="W883" s="251"/>
      <c r="X883" s="251"/>
      <c r="Y883" s="251"/>
      <c r="Z883" s="251"/>
      <c r="AA883" s="251"/>
      <c r="AB883" s="251"/>
      <c r="AC883" s="211"/>
      <c r="AD883" s="252"/>
      <c r="AE883" s="252"/>
      <c r="AF883" s="253"/>
      <c r="AG883" s="253"/>
      <c r="AH883" s="254"/>
      <c r="AI883" s="254"/>
      <c r="AJ883" s="255"/>
      <c r="AK883" s="255"/>
      <c r="AL883" s="126"/>
      <c r="AM883" s="224"/>
      <c r="AN883" s="224"/>
      <c r="AO883" s="224"/>
      <c r="AP883" s="224"/>
      <c r="AQ883" s="224"/>
      <c r="AR883" s="224"/>
      <c r="AS883" s="224"/>
      <c r="AT883" s="224"/>
      <c r="AU883" s="224"/>
      <c r="AV883" s="224"/>
      <c r="AW883" s="224"/>
      <c r="AX883" s="224"/>
      <c r="AY883" s="224"/>
      <c r="AZ883" s="224"/>
      <c r="BA883" s="224"/>
      <c r="BB883" s="224"/>
      <c r="BC883" s="224"/>
      <c r="BD883" s="224"/>
      <c r="BE883" s="224"/>
      <c r="BF883" s="224"/>
      <c r="BG883" s="224"/>
      <c r="BH883" s="224"/>
      <c r="BI883" s="224"/>
      <c r="BJ883" s="224"/>
      <c r="BK883" s="224"/>
      <c r="BL883" s="224"/>
      <c r="BM883" s="224"/>
      <c r="BN883" s="224"/>
      <c r="BO883" s="224"/>
      <c r="BP883" s="224"/>
      <c r="BQ883" s="224"/>
      <c r="BR883" s="224"/>
      <c r="BS883" s="224"/>
      <c r="BT883" s="224"/>
      <c r="BU883" s="224"/>
      <c r="BV883" s="224"/>
      <c r="BW883" s="224"/>
      <c r="BX883" s="224"/>
      <c r="BY883" s="224"/>
      <c r="BZ883" s="224"/>
      <c r="CA883" s="224"/>
      <c r="CB883" s="224"/>
      <c r="CC883" s="224"/>
      <c r="CD883" s="224"/>
      <c r="CE883" s="224"/>
      <c r="CF883" s="224"/>
      <c r="CG883" s="224"/>
      <c r="CH883" s="224"/>
      <c r="CI883" s="224"/>
      <c r="CJ883" s="224"/>
      <c r="CK883" s="224"/>
      <c r="CL883" s="224"/>
      <c r="CM883" s="224"/>
      <c r="CN883" s="224"/>
      <c r="CO883" s="224"/>
      <c r="CP883" s="224"/>
      <c r="CQ883" s="224"/>
      <c r="CR883" s="224"/>
      <c r="CS883" s="224"/>
      <c r="CT883" s="224"/>
      <c r="CU883" s="224"/>
      <c r="CV883" s="224"/>
      <c r="CW883" s="224"/>
      <c r="CX883" s="224"/>
      <c r="CY883" s="224"/>
      <c r="CZ883" s="224"/>
      <c r="DA883" s="224"/>
      <c r="DB883" s="224"/>
      <c r="DC883" s="224"/>
      <c r="DD883" s="224"/>
      <c r="DE883" s="224"/>
      <c r="DF883" s="224"/>
      <c r="DG883" s="224"/>
      <c r="DH883" s="224"/>
      <c r="DI883" s="224"/>
      <c r="DJ883" s="224"/>
      <c r="DK883" s="224"/>
      <c r="DL883" s="224"/>
      <c r="DM883" s="224"/>
      <c r="DN883" s="224"/>
      <c r="DO883" s="224"/>
      <c r="DP883" s="224"/>
      <c r="DQ883" s="224"/>
      <c r="DR883" s="224"/>
      <c r="DS883" s="224"/>
      <c r="DT883" s="224"/>
      <c r="DU883" s="224"/>
      <c r="DV883" s="224"/>
      <c r="DW883" s="224"/>
      <c r="DX883" s="224"/>
      <c r="DY883" s="224"/>
      <c r="DZ883" s="224"/>
      <c r="EA883" s="224"/>
      <c r="EB883" s="224"/>
      <c r="EC883" s="224"/>
      <c r="ED883" s="224"/>
      <c r="EE883" s="224"/>
      <c r="EF883" s="224"/>
      <c r="EG883" s="224"/>
      <c r="EH883" s="224"/>
      <c r="EI883" s="224"/>
      <c r="EJ883" s="224"/>
      <c r="EK883" s="224"/>
      <c r="EL883" s="224"/>
      <c r="EM883" s="224"/>
      <c r="EN883" s="224"/>
      <c r="EO883" s="224"/>
      <c r="EP883" s="224"/>
      <c r="EQ883" s="224"/>
      <c r="ER883" s="224"/>
      <c r="ES883" s="224"/>
      <c r="ET883" s="224"/>
      <c r="EU883" s="224"/>
      <c r="EV883" s="224"/>
      <c r="EW883" s="224"/>
      <c r="EX883" s="224"/>
      <c r="EY883" s="224"/>
      <c r="EZ883" s="224"/>
      <c r="FA883" s="224"/>
      <c r="FB883" s="224"/>
      <c r="FC883" s="224"/>
      <c r="FD883" s="224"/>
      <c r="FE883" s="224"/>
      <c r="FF883" s="224"/>
      <c r="FG883" s="224"/>
      <c r="FH883" s="224"/>
      <c r="FI883" s="224"/>
      <c r="FJ883" s="224"/>
      <c r="FK883" s="224"/>
      <c r="FL883" s="224"/>
      <c r="FM883" s="224"/>
      <c r="FN883" s="224"/>
      <c r="FO883" s="224"/>
      <c r="FP883" s="224"/>
      <c r="FQ883" s="224"/>
      <c r="FR883" s="224"/>
      <c r="FS883" s="224"/>
      <c r="FT883" s="224"/>
      <c r="FU883" s="224"/>
      <c r="FV883" s="224"/>
      <c r="FW883" s="224"/>
      <c r="FX883" s="224"/>
      <c r="FY883" s="224"/>
      <c r="FZ883" s="224"/>
      <c r="GA883" s="224"/>
      <c r="GB883" s="224"/>
      <c r="GC883" s="224"/>
      <c r="GD883" s="224"/>
      <c r="GE883" s="224"/>
      <c r="GF883" s="224"/>
      <c r="GG883" s="224"/>
      <c r="GH883" s="224"/>
      <c r="GI883" s="224"/>
      <c r="GJ883" s="224"/>
      <c r="GK883" s="224"/>
      <c r="GL883" s="224"/>
      <c r="GM883" s="224"/>
      <c r="GN883" s="224"/>
      <c r="GO883" s="224"/>
      <c r="GP883" s="224"/>
      <c r="GQ883" s="224"/>
      <c r="GR883" s="224"/>
      <c r="GS883" s="224"/>
      <c r="GT883" s="224"/>
      <c r="GU883" s="224"/>
      <c r="GV883" s="224"/>
      <c r="GW883" s="224"/>
      <c r="GX883" s="224"/>
      <c r="GY883" s="224"/>
      <c r="GZ883" s="224"/>
      <c r="HA883" s="224"/>
      <c r="HB883" s="224"/>
      <c r="HC883" s="224"/>
      <c r="HD883" s="224"/>
      <c r="HE883" s="224"/>
      <c r="HF883" s="224"/>
      <c r="HG883" s="224"/>
      <c r="HH883" s="224"/>
      <c r="HI883" s="224"/>
      <c r="HJ883" s="224"/>
      <c r="HK883" s="224"/>
      <c r="HL883" s="224"/>
      <c r="HM883" s="224"/>
      <c r="HN883" s="224"/>
      <c r="HO883" s="224"/>
      <c r="HP883" s="224"/>
      <c r="HQ883" s="224"/>
      <c r="HR883" s="224"/>
      <c r="HS883" s="224"/>
      <c r="HT883" s="224"/>
      <c r="HU883" s="224"/>
      <c r="HV883" s="224"/>
      <c r="HW883" s="224"/>
      <c r="HX883" s="224"/>
      <c r="HY883" s="224"/>
      <c r="HZ883" s="224"/>
      <c r="IA883" s="224"/>
      <c r="IB883" s="224"/>
      <c r="IC883" s="224"/>
      <c r="ID883" s="224"/>
      <c r="IE883" s="224"/>
      <c r="IF883" s="224"/>
      <c r="IG883" s="224"/>
      <c r="IH883" s="224"/>
      <c r="II883" s="224"/>
      <c r="IJ883" s="224"/>
      <c r="IK883" s="224"/>
      <c r="IL883" s="224"/>
      <c r="IM883" s="224"/>
      <c r="IN883" s="224"/>
      <c r="IO883" s="224"/>
      <c r="IP883" s="224"/>
      <c r="IQ883" s="224"/>
      <c r="IR883" s="224"/>
      <c r="IS883" s="224"/>
      <c r="IT883" s="224"/>
      <c r="IU883" s="224"/>
      <c r="IV883" s="224"/>
      <c r="IW883" s="224"/>
    </row>
    <row r="884" spans="1:257" s="258" customFormat="1" ht="39" hidden="1" customHeight="1" x14ac:dyDescent="0.25">
      <c r="A884" s="224"/>
      <c r="B884" s="224"/>
      <c r="C884" s="224"/>
      <c r="D884" s="209"/>
      <c r="E884" s="57"/>
      <c r="F884" s="57"/>
      <c r="G884" s="210"/>
      <c r="H884" s="210"/>
      <c r="I884" s="210"/>
      <c r="J884" s="224"/>
      <c r="K884" s="251"/>
      <c r="L884" s="251"/>
      <c r="M884" s="251"/>
      <c r="N884" s="251"/>
      <c r="O884" s="251"/>
      <c r="P884" s="251"/>
      <c r="Q884" s="251"/>
      <c r="R884" s="251"/>
      <c r="S884" s="251"/>
      <c r="T884" s="251"/>
      <c r="U884" s="251"/>
      <c r="V884" s="251"/>
      <c r="W884" s="251"/>
      <c r="X884" s="251"/>
      <c r="Y884" s="251"/>
      <c r="Z884" s="251"/>
      <c r="AA884" s="251"/>
      <c r="AB884" s="251"/>
      <c r="AC884" s="211"/>
      <c r="AD884" s="252"/>
      <c r="AE884" s="252"/>
      <c r="AF884" s="253"/>
      <c r="AG884" s="253"/>
      <c r="AH884" s="254"/>
      <c r="AI884" s="254"/>
      <c r="AJ884" s="255"/>
      <c r="AK884" s="255"/>
      <c r="AL884" s="126"/>
      <c r="AM884" s="224"/>
      <c r="AN884" s="224"/>
      <c r="AO884" s="224"/>
      <c r="AP884" s="224"/>
      <c r="AQ884" s="224"/>
      <c r="AR884" s="224"/>
      <c r="AS884" s="224"/>
      <c r="AT884" s="224"/>
      <c r="AU884" s="224"/>
      <c r="AV884" s="224"/>
      <c r="AW884" s="224"/>
      <c r="AX884" s="224"/>
      <c r="AY884" s="224"/>
      <c r="AZ884" s="224"/>
      <c r="BA884" s="224"/>
      <c r="BB884" s="224"/>
      <c r="BC884" s="224"/>
      <c r="BD884" s="224"/>
      <c r="BE884" s="224"/>
      <c r="BF884" s="224"/>
      <c r="BG884" s="224"/>
      <c r="BH884" s="224"/>
      <c r="BI884" s="224"/>
      <c r="BJ884" s="224"/>
      <c r="BK884" s="224"/>
      <c r="BL884" s="224"/>
      <c r="BM884" s="224"/>
      <c r="BN884" s="224"/>
      <c r="BO884" s="224"/>
      <c r="BP884" s="224"/>
      <c r="BQ884" s="224"/>
      <c r="BR884" s="224"/>
      <c r="BS884" s="224"/>
      <c r="BT884" s="224"/>
      <c r="BU884" s="224"/>
      <c r="BV884" s="224"/>
      <c r="BW884" s="224"/>
      <c r="BX884" s="224"/>
      <c r="BY884" s="224"/>
      <c r="BZ884" s="224"/>
      <c r="CA884" s="224"/>
      <c r="CB884" s="224"/>
      <c r="CC884" s="224"/>
      <c r="CD884" s="224"/>
      <c r="CE884" s="224"/>
      <c r="CF884" s="224"/>
      <c r="CG884" s="224"/>
      <c r="CH884" s="224"/>
      <c r="CI884" s="224"/>
      <c r="CJ884" s="224"/>
      <c r="CK884" s="224"/>
      <c r="CL884" s="224"/>
      <c r="CM884" s="224"/>
      <c r="CN884" s="224"/>
      <c r="CO884" s="224"/>
      <c r="CP884" s="224"/>
      <c r="CQ884" s="224"/>
      <c r="CR884" s="224"/>
      <c r="CS884" s="224"/>
      <c r="CT884" s="224"/>
      <c r="CU884" s="224"/>
      <c r="CV884" s="224"/>
      <c r="CW884" s="224"/>
      <c r="CX884" s="224"/>
      <c r="CY884" s="224"/>
      <c r="CZ884" s="224"/>
      <c r="DA884" s="224"/>
      <c r="DB884" s="224"/>
      <c r="DC884" s="224"/>
      <c r="DD884" s="224"/>
      <c r="DE884" s="224"/>
      <c r="DF884" s="224"/>
      <c r="DG884" s="224"/>
      <c r="DH884" s="224"/>
      <c r="DI884" s="224"/>
      <c r="DJ884" s="224"/>
      <c r="DK884" s="224"/>
      <c r="DL884" s="224"/>
      <c r="DM884" s="224"/>
      <c r="DN884" s="224"/>
      <c r="DO884" s="224"/>
      <c r="DP884" s="224"/>
      <c r="DQ884" s="224"/>
      <c r="DR884" s="224"/>
      <c r="DS884" s="224"/>
      <c r="DT884" s="224"/>
      <c r="DU884" s="224"/>
      <c r="DV884" s="224"/>
      <c r="DW884" s="224"/>
      <c r="DX884" s="224"/>
      <c r="DY884" s="224"/>
      <c r="DZ884" s="224"/>
      <c r="EA884" s="224"/>
      <c r="EB884" s="224"/>
      <c r="EC884" s="224"/>
      <c r="ED884" s="224"/>
      <c r="EE884" s="224"/>
      <c r="EF884" s="224"/>
      <c r="EG884" s="224"/>
      <c r="EH884" s="224"/>
      <c r="EI884" s="224"/>
      <c r="EJ884" s="224"/>
      <c r="EK884" s="224"/>
      <c r="EL884" s="224"/>
      <c r="EM884" s="224"/>
      <c r="EN884" s="224"/>
      <c r="EO884" s="224"/>
      <c r="EP884" s="224"/>
      <c r="EQ884" s="224"/>
      <c r="ER884" s="224"/>
      <c r="ES884" s="224"/>
      <c r="ET884" s="224"/>
      <c r="EU884" s="224"/>
      <c r="EV884" s="224"/>
      <c r="EW884" s="224"/>
      <c r="EX884" s="224"/>
      <c r="EY884" s="224"/>
      <c r="EZ884" s="224"/>
      <c r="FA884" s="224"/>
      <c r="FB884" s="224"/>
      <c r="FC884" s="224"/>
      <c r="FD884" s="224"/>
      <c r="FE884" s="224"/>
      <c r="FF884" s="224"/>
      <c r="FG884" s="224"/>
      <c r="FH884" s="224"/>
      <c r="FI884" s="224"/>
      <c r="FJ884" s="224"/>
      <c r="FK884" s="224"/>
      <c r="FL884" s="224"/>
      <c r="FM884" s="224"/>
      <c r="FN884" s="224"/>
      <c r="FO884" s="224"/>
      <c r="FP884" s="224"/>
      <c r="FQ884" s="224"/>
      <c r="FR884" s="224"/>
      <c r="FS884" s="224"/>
      <c r="FT884" s="224"/>
      <c r="FU884" s="224"/>
      <c r="FV884" s="224"/>
      <c r="FW884" s="224"/>
      <c r="FX884" s="224"/>
      <c r="FY884" s="224"/>
      <c r="FZ884" s="224"/>
      <c r="GA884" s="224"/>
      <c r="GB884" s="224"/>
      <c r="GC884" s="224"/>
      <c r="GD884" s="224"/>
      <c r="GE884" s="224"/>
      <c r="GF884" s="224"/>
      <c r="GG884" s="224"/>
      <c r="GH884" s="224"/>
      <c r="GI884" s="224"/>
      <c r="GJ884" s="224"/>
      <c r="GK884" s="224"/>
      <c r="GL884" s="224"/>
      <c r="GM884" s="224"/>
      <c r="GN884" s="224"/>
      <c r="GO884" s="224"/>
      <c r="GP884" s="224"/>
      <c r="GQ884" s="224"/>
      <c r="GR884" s="224"/>
      <c r="GS884" s="224"/>
      <c r="GT884" s="224"/>
      <c r="GU884" s="224"/>
      <c r="GV884" s="224"/>
      <c r="GW884" s="224"/>
      <c r="GX884" s="224"/>
      <c r="GY884" s="224"/>
      <c r="GZ884" s="224"/>
      <c r="HA884" s="224"/>
      <c r="HB884" s="224"/>
      <c r="HC884" s="224"/>
      <c r="HD884" s="224"/>
      <c r="HE884" s="224"/>
      <c r="HF884" s="224"/>
      <c r="HG884" s="224"/>
      <c r="HH884" s="224"/>
      <c r="HI884" s="224"/>
      <c r="HJ884" s="224"/>
      <c r="HK884" s="224"/>
      <c r="HL884" s="224"/>
      <c r="HM884" s="224"/>
      <c r="HN884" s="224"/>
      <c r="HO884" s="224"/>
      <c r="HP884" s="224"/>
      <c r="HQ884" s="224"/>
      <c r="HR884" s="224"/>
      <c r="HS884" s="224"/>
      <c r="HT884" s="224"/>
      <c r="HU884" s="224"/>
      <c r="HV884" s="224"/>
      <c r="HW884" s="224"/>
      <c r="HX884" s="224"/>
      <c r="HY884" s="224"/>
      <c r="HZ884" s="224"/>
      <c r="IA884" s="224"/>
      <c r="IB884" s="224"/>
      <c r="IC884" s="224"/>
      <c r="ID884" s="224"/>
      <c r="IE884" s="224"/>
      <c r="IF884" s="224"/>
      <c r="IG884" s="224"/>
      <c r="IH884" s="224"/>
      <c r="II884" s="224"/>
      <c r="IJ884" s="224"/>
      <c r="IK884" s="224"/>
      <c r="IL884" s="224"/>
      <c r="IM884" s="224"/>
      <c r="IN884" s="224"/>
      <c r="IO884" s="224"/>
      <c r="IP884" s="224"/>
      <c r="IQ884" s="224"/>
      <c r="IR884" s="224"/>
      <c r="IS884" s="224"/>
      <c r="IT884" s="224"/>
      <c r="IU884" s="224"/>
      <c r="IV884" s="224"/>
      <c r="IW884" s="224"/>
    </row>
    <row r="885" spans="1:257" s="258" customFormat="1" ht="39" hidden="1" customHeight="1" x14ac:dyDescent="0.25">
      <c r="A885" s="224"/>
      <c r="B885" s="224"/>
      <c r="C885" s="224"/>
      <c r="D885" s="209"/>
      <c r="E885" s="57"/>
      <c r="F885" s="57"/>
      <c r="G885" s="210"/>
      <c r="H885" s="210"/>
      <c r="I885" s="210"/>
      <c r="J885" s="224"/>
      <c r="K885" s="251"/>
      <c r="L885" s="251"/>
      <c r="M885" s="251"/>
      <c r="N885" s="251"/>
      <c r="O885" s="251"/>
      <c r="P885" s="251"/>
      <c r="Q885" s="251"/>
      <c r="R885" s="251"/>
      <c r="S885" s="251"/>
      <c r="T885" s="251"/>
      <c r="U885" s="251"/>
      <c r="V885" s="251"/>
      <c r="W885" s="251"/>
      <c r="X885" s="251"/>
      <c r="Y885" s="251"/>
      <c r="Z885" s="251"/>
      <c r="AA885" s="251"/>
      <c r="AB885" s="251"/>
      <c r="AC885" s="211"/>
      <c r="AD885" s="252"/>
      <c r="AE885" s="252"/>
      <c r="AF885" s="253"/>
      <c r="AG885" s="253"/>
      <c r="AH885" s="254"/>
      <c r="AI885" s="254"/>
      <c r="AJ885" s="255"/>
      <c r="AK885" s="255"/>
      <c r="AL885" s="126"/>
      <c r="AM885" s="224"/>
      <c r="AN885" s="224"/>
      <c r="AO885" s="224"/>
      <c r="AP885" s="224"/>
      <c r="AQ885" s="224"/>
      <c r="AR885" s="224"/>
      <c r="AS885" s="224"/>
      <c r="AT885" s="224"/>
      <c r="AU885" s="224"/>
      <c r="AV885" s="224"/>
      <c r="AW885" s="224"/>
      <c r="AX885" s="224"/>
      <c r="AY885" s="224"/>
      <c r="AZ885" s="224"/>
      <c r="BA885" s="224"/>
      <c r="BB885" s="224"/>
      <c r="BC885" s="224"/>
      <c r="BD885" s="224"/>
      <c r="BE885" s="224"/>
      <c r="BF885" s="224"/>
      <c r="BG885" s="224"/>
      <c r="BH885" s="224"/>
      <c r="BI885" s="224"/>
      <c r="BJ885" s="224"/>
      <c r="BK885" s="224"/>
      <c r="BL885" s="224"/>
      <c r="BM885" s="224"/>
      <c r="BN885" s="224"/>
      <c r="BO885" s="224"/>
      <c r="BP885" s="224"/>
      <c r="BQ885" s="224"/>
      <c r="BR885" s="224"/>
      <c r="BS885" s="224"/>
      <c r="BT885" s="224"/>
      <c r="BU885" s="224"/>
      <c r="BV885" s="224"/>
      <c r="BW885" s="224"/>
      <c r="BX885" s="224"/>
      <c r="BY885" s="224"/>
      <c r="BZ885" s="224"/>
      <c r="CA885" s="224"/>
      <c r="CB885" s="224"/>
      <c r="CC885" s="224"/>
      <c r="CD885" s="224"/>
      <c r="CE885" s="224"/>
      <c r="CF885" s="224"/>
      <c r="CG885" s="224"/>
      <c r="CH885" s="224"/>
      <c r="CI885" s="224"/>
      <c r="CJ885" s="224"/>
      <c r="CK885" s="224"/>
      <c r="CL885" s="224"/>
      <c r="CM885" s="224"/>
      <c r="CN885" s="224"/>
      <c r="CO885" s="224"/>
      <c r="CP885" s="224"/>
      <c r="CQ885" s="224"/>
      <c r="CR885" s="224"/>
      <c r="CS885" s="224"/>
      <c r="CT885" s="224"/>
      <c r="CU885" s="224"/>
      <c r="CV885" s="224"/>
      <c r="CW885" s="224"/>
      <c r="CX885" s="224"/>
      <c r="CY885" s="224"/>
      <c r="CZ885" s="224"/>
      <c r="DA885" s="224"/>
      <c r="DB885" s="224"/>
      <c r="DC885" s="224"/>
      <c r="DD885" s="224"/>
      <c r="DE885" s="224"/>
      <c r="DF885" s="224"/>
      <c r="DG885" s="224"/>
      <c r="DH885" s="224"/>
      <c r="DI885" s="224"/>
      <c r="DJ885" s="224"/>
      <c r="DK885" s="224"/>
      <c r="DL885" s="224"/>
      <c r="DM885" s="224"/>
      <c r="DN885" s="224"/>
      <c r="DO885" s="224"/>
      <c r="DP885" s="224"/>
      <c r="DQ885" s="224"/>
      <c r="DR885" s="224"/>
      <c r="DS885" s="224"/>
      <c r="DT885" s="224"/>
      <c r="DU885" s="224"/>
      <c r="DV885" s="224"/>
      <c r="DW885" s="224"/>
      <c r="DX885" s="224"/>
      <c r="DY885" s="224"/>
      <c r="DZ885" s="224"/>
      <c r="EA885" s="224"/>
      <c r="EB885" s="224"/>
      <c r="EC885" s="224"/>
      <c r="ED885" s="224"/>
      <c r="EE885" s="224"/>
      <c r="EF885" s="224"/>
      <c r="EG885" s="224"/>
      <c r="EH885" s="224"/>
      <c r="EI885" s="224"/>
      <c r="EJ885" s="224"/>
      <c r="EK885" s="224"/>
      <c r="EL885" s="224"/>
      <c r="EM885" s="224"/>
      <c r="EN885" s="224"/>
      <c r="EO885" s="224"/>
      <c r="EP885" s="224"/>
      <c r="EQ885" s="224"/>
      <c r="ER885" s="224"/>
      <c r="ES885" s="224"/>
      <c r="ET885" s="224"/>
      <c r="EU885" s="224"/>
      <c r="EV885" s="224"/>
      <c r="EW885" s="224"/>
      <c r="EX885" s="224"/>
      <c r="EY885" s="224"/>
      <c r="EZ885" s="224"/>
      <c r="FA885" s="224"/>
      <c r="FB885" s="224"/>
      <c r="FC885" s="224"/>
      <c r="FD885" s="224"/>
      <c r="FE885" s="224"/>
      <c r="FF885" s="224"/>
      <c r="FG885" s="224"/>
      <c r="FH885" s="224"/>
      <c r="FI885" s="224"/>
      <c r="FJ885" s="224"/>
      <c r="FK885" s="224"/>
      <c r="FL885" s="224"/>
      <c r="FM885" s="224"/>
      <c r="FN885" s="224"/>
      <c r="FO885" s="224"/>
      <c r="FP885" s="224"/>
      <c r="FQ885" s="224"/>
      <c r="FR885" s="224"/>
      <c r="FS885" s="224"/>
      <c r="FT885" s="224"/>
      <c r="FU885" s="224"/>
      <c r="FV885" s="224"/>
      <c r="FW885" s="224"/>
      <c r="FX885" s="224"/>
      <c r="FY885" s="224"/>
      <c r="FZ885" s="224"/>
      <c r="GA885" s="224"/>
      <c r="GB885" s="224"/>
      <c r="GC885" s="224"/>
      <c r="GD885" s="224"/>
      <c r="GE885" s="224"/>
      <c r="GF885" s="224"/>
      <c r="GG885" s="224"/>
      <c r="GH885" s="224"/>
      <c r="GI885" s="224"/>
      <c r="GJ885" s="224"/>
      <c r="GK885" s="224"/>
      <c r="GL885" s="224"/>
      <c r="GM885" s="224"/>
      <c r="GN885" s="224"/>
      <c r="GO885" s="224"/>
      <c r="GP885" s="224"/>
      <c r="GQ885" s="224"/>
      <c r="GR885" s="224"/>
      <c r="GS885" s="224"/>
      <c r="GT885" s="224"/>
      <c r="GU885" s="224"/>
      <c r="GV885" s="224"/>
      <c r="GW885" s="224"/>
      <c r="GX885" s="224"/>
      <c r="GY885" s="224"/>
      <c r="GZ885" s="224"/>
      <c r="HA885" s="224"/>
      <c r="HB885" s="224"/>
      <c r="HC885" s="224"/>
      <c r="HD885" s="224"/>
      <c r="HE885" s="224"/>
      <c r="HF885" s="224"/>
      <c r="HG885" s="224"/>
      <c r="HH885" s="224"/>
      <c r="HI885" s="224"/>
      <c r="HJ885" s="224"/>
      <c r="HK885" s="224"/>
      <c r="HL885" s="224"/>
      <c r="HM885" s="224"/>
      <c r="HN885" s="224"/>
      <c r="HO885" s="224"/>
      <c r="HP885" s="224"/>
      <c r="HQ885" s="224"/>
      <c r="HR885" s="224"/>
      <c r="HS885" s="224"/>
      <c r="HT885" s="224"/>
      <c r="HU885" s="224"/>
      <c r="HV885" s="224"/>
      <c r="HW885" s="224"/>
      <c r="HX885" s="224"/>
      <c r="HY885" s="224"/>
      <c r="HZ885" s="224"/>
      <c r="IA885" s="224"/>
      <c r="IB885" s="224"/>
      <c r="IC885" s="224"/>
      <c r="ID885" s="224"/>
      <c r="IE885" s="224"/>
      <c r="IF885" s="224"/>
      <c r="IG885" s="224"/>
      <c r="IH885" s="224"/>
      <c r="II885" s="224"/>
      <c r="IJ885" s="224"/>
      <c r="IK885" s="224"/>
      <c r="IL885" s="224"/>
      <c r="IM885" s="224"/>
      <c r="IN885" s="224"/>
      <c r="IO885" s="224"/>
      <c r="IP885" s="224"/>
      <c r="IQ885" s="224"/>
      <c r="IR885" s="224"/>
      <c r="IS885" s="224"/>
      <c r="IT885" s="224"/>
      <c r="IU885" s="224"/>
      <c r="IV885" s="224"/>
      <c r="IW885" s="224"/>
    </row>
    <row r="886" spans="1:257" s="258" customFormat="1" ht="39" hidden="1" customHeight="1" x14ac:dyDescent="0.25">
      <c r="A886" s="224"/>
      <c r="B886" s="224"/>
      <c r="C886" s="224"/>
      <c r="D886" s="209"/>
      <c r="E886" s="57"/>
      <c r="F886" s="57"/>
      <c r="G886" s="210"/>
      <c r="H886" s="210"/>
      <c r="I886" s="210"/>
      <c r="J886" s="224"/>
      <c r="K886" s="251"/>
      <c r="L886" s="251"/>
      <c r="M886" s="251"/>
      <c r="N886" s="251"/>
      <c r="O886" s="251"/>
      <c r="P886" s="251"/>
      <c r="Q886" s="251"/>
      <c r="R886" s="251"/>
      <c r="S886" s="251"/>
      <c r="T886" s="251"/>
      <c r="U886" s="251"/>
      <c r="V886" s="251"/>
      <c r="W886" s="251"/>
      <c r="X886" s="251"/>
      <c r="Y886" s="251"/>
      <c r="Z886" s="251"/>
      <c r="AA886" s="251"/>
      <c r="AB886" s="251"/>
      <c r="AC886" s="211"/>
      <c r="AD886" s="252"/>
      <c r="AE886" s="252"/>
      <c r="AF886" s="253"/>
      <c r="AG886" s="253"/>
      <c r="AH886" s="254"/>
      <c r="AI886" s="254"/>
      <c r="AJ886" s="255"/>
      <c r="AK886" s="255"/>
      <c r="AL886" s="126"/>
      <c r="AM886" s="224"/>
      <c r="AN886" s="224"/>
      <c r="AO886" s="224"/>
      <c r="AP886" s="224"/>
      <c r="AQ886" s="224"/>
      <c r="AR886" s="224"/>
      <c r="AS886" s="224"/>
      <c r="AT886" s="224"/>
      <c r="AU886" s="224"/>
      <c r="AV886" s="224"/>
      <c r="AW886" s="224"/>
      <c r="AX886" s="224"/>
      <c r="AY886" s="224"/>
      <c r="AZ886" s="224"/>
      <c r="BA886" s="224"/>
      <c r="BB886" s="224"/>
      <c r="BC886" s="224"/>
      <c r="BD886" s="224"/>
      <c r="BE886" s="224"/>
      <c r="BF886" s="224"/>
      <c r="BG886" s="224"/>
      <c r="BH886" s="224"/>
      <c r="BI886" s="224"/>
      <c r="BJ886" s="224"/>
      <c r="BK886" s="224"/>
      <c r="BL886" s="224"/>
      <c r="BM886" s="224"/>
      <c r="BN886" s="224"/>
      <c r="BO886" s="224"/>
      <c r="BP886" s="224"/>
      <c r="BQ886" s="224"/>
      <c r="BR886" s="224"/>
      <c r="BS886" s="224"/>
      <c r="BT886" s="224"/>
      <c r="BU886" s="224"/>
      <c r="BV886" s="224"/>
      <c r="BW886" s="224"/>
      <c r="BX886" s="224"/>
      <c r="BY886" s="224"/>
      <c r="BZ886" s="224"/>
      <c r="CA886" s="224"/>
      <c r="CB886" s="224"/>
      <c r="CC886" s="224"/>
      <c r="CD886" s="224"/>
      <c r="CE886" s="224"/>
      <c r="CF886" s="224"/>
      <c r="CG886" s="224"/>
      <c r="CH886" s="224"/>
      <c r="CI886" s="224"/>
      <c r="CJ886" s="224"/>
      <c r="CK886" s="224"/>
      <c r="CL886" s="224"/>
      <c r="CM886" s="224"/>
      <c r="CN886" s="224"/>
      <c r="CO886" s="224"/>
      <c r="CP886" s="224"/>
      <c r="CQ886" s="224"/>
      <c r="CR886" s="224"/>
      <c r="CS886" s="224"/>
      <c r="CT886" s="224"/>
      <c r="CU886" s="224"/>
      <c r="CV886" s="224"/>
      <c r="CW886" s="224"/>
      <c r="CX886" s="224"/>
      <c r="CY886" s="224"/>
      <c r="CZ886" s="224"/>
      <c r="DA886" s="224"/>
      <c r="DB886" s="224"/>
      <c r="DC886" s="224"/>
      <c r="DD886" s="224"/>
      <c r="DE886" s="224"/>
      <c r="DF886" s="224"/>
      <c r="DG886" s="224"/>
      <c r="DH886" s="224"/>
      <c r="DI886" s="224"/>
      <c r="DJ886" s="224"/>
      <c r="DK886" s="224"/>
      <c r="DL886" s="224"/>
      <c r="DM886" s="224"/>
      <c r="DN886" s="224"/>
      <c r="DO886" s="224"/>
      <c r="DP886" s="224"/>
      <c r="DQ886" s="224"/>
      <c r="DR886" s="224"/>
      <c r="DS886" s="224"/>
      <c r="DT886" s="224"/>
      <c r="DU886" s="224"/>
      <c r="DV886" s="224"/>
      <c r="DW886" s="224"/>
      <c r="DX886" s="224"/>
      <c r="DY886" s="224"/>
      <c r="DZ886" s="224"/>
      <c r="EA886" s="224"/>
      <c r="EB886" s="224"/>
      <c r="EC886" s="224"/>
      <c r="ED886" s="224"/>
      <c r="EE886" s="224"/>
      <c r="EF886" s="224"/>
      <c r="EG886" s="224"/>
      <c r="EH886" s="224"/>
      <c r="EI886" s="224"/>
      <c r="EJ886" s="224"/>
      <c r="EK886" s="224"/>
      <c r="EL886" s="224"/>
      <c r="EM886" s="224"/>
      <c r="EN886" s="224"/>
      <c r="EO886" s="224"/>
      <c r="EP886" s="224"/>
      <c r="EQ886" s="224"/>
      <c r="ER886" s="224"/>
      <c r="ES886" s="224"/>
      <c r="ET886" s="224"/>
      <c r="EU886" s="224"/>
      <c r="EV886" s="224"/>
      <c r="EW886" s="224"/>
      <c r="EX886" s="224"/>
      <c r="EY886" s="224"/>
      <c r="EZ886" s="224"/>
      <c r="FA886" s="224"/>
      <c r="FB886" s="224"/>
      <c r="FC886" s="224"/>
      <c r="FD886" s="224"/>
      <c r="FE886" s="224"/>
      <c r="FF886" s="224"/>
      <c r="FG886" s="224"/>
      <c r="FH886" s="224"/>
      <c r="FI886" s="224"/>
      <c r="FJ886" s="224"/>
      <c r="FK886" s="224"/>
      <c r="FL886" s="224"/>
      <c r="FM886" s="224"/>
      <c r="FN886" s="224"/>
      <c r="FO886" s="224"/>
      <c r="FP886" s="224"/>
      <c r="FQ886" s="224"/>
      <c r="FR886" s="224"/>
      <c r="FS886" s="224"/>
      <c r="FT886" s="224"/>
      <c r="FU886" s="224"/>
      <c r="FV886" s="224"/>
      <c r="FW886" s="224"/>
      <c r="FX886" s="224"/>
      <c r="FY886" s="224"/>
      <c r="FZ886" s="224"/>
      <c r="GA886" s="224"/>
      <c r="GB886" s="224"/>
      <c r="GC886" s="224"/>
      <c r="GD886" s="224"/>
      <c r="GE886" s="224"/>
      <c r="GF886" s="224"/>
      <c r="GG886" s="224"/>
      <c r="GH886" s="224"/>
      <c r="GI886" s="224"/>
      <c r="GJ886" s="224"/>
      <c r="GK886" s="224"/>
      <c r="GL886" s="224"/>
      <c r="GM886" s="224"/>
      <c r="GN886" s="224"/>
      <c r="GO886" s="224"/>
      <c r="GP886" s="224"/>
      <c r="GQ886" s="224"/>
      <c r="GR886" s="224"/>
      <c r="GS886" s="224"/>
      <c r="GT886" s="224"/>
      <c r="GU886" s="224"/>
      <c r="GV886" s="224"/>
      <c r="GW886" s="224"/>
      <c r="GX886" s="224"/>
      <c r="GY886" s="224"/>
      <c r="GZ886" s="224"/>
      <c r="HA886" s="224"/>
      <c r="HB886" s="224"/>
      <c r="HC886" s="224"/>
      <c r="HD886" s="224"/>
      <c r="HE886" s="224"/>
      <c r="HF886" s="224"/>
      <c r="HG886" s="224"/>
      <c r="HH886" s="224"/>
      <c r="HI886" s="224"/>
      <c r="HJ886" s="224"/>
      <c r="HK886" s="224"/>
      <c r="HL886" s="224"/>
      <c r="HM886" s="224"/>
      <c r="HN886" s="224"/>
      <c r="HO886" s="224"/>
      <c r="HP886" s="224"/>
      <c r="HQ886" s="224"/>
      <c r="HR886" s="224"/>
      <c r="HS886" s="224"/>
      <c r="HT886" s="224"/>
      <c r="HU886" s="224"/>
      <c r="HV886" s="224"/>
      <c r="HW886" s="224"/>
      <c r="HX886" s="224"/>
      <c r="HY886" s="224"/>
      <c r="HZ886" s="224"/>
      <c r="IA886" s="224"/>
      <c r="IB886" s="224"/>
      <c r="IC886" s="224"/>
      <c r="ID886" s="224"/>
      <c r="IE886" s="224"/>
      <c r="IF886" s="224"/>
      <c r="IG886" s="224"/>
      <c r="IH886" s="224"/>
      <c r="II886" s="224"/>
      <c r="IJ886" s="224"/>
      <c r="IK886" s="224"/>
      <c r="IL886" s="224"/>
      <c r="IM886" s="224"/>
      <c r="IN886" s="224"/>
      <c r="IO886" s="224"/>
      <c r="IP886" s="224"/>
      <c r="IQ886" s="224"/>
      <c r="IR886" s="224"/>
      <c r="IS886" s="224"/>
      <c r="IT886" s="224"/>
      <c r="IU886" s="224"/>
      <c r="IV886" s="224"/>
      <c r="IW886" s="224"/>
    </row>
    <row r="887" spans="1:257" s="258" customFormat="1" ht="39" hidden="1" customHeight="1" x14ac:dyDescent="0.25">
      <c r="A887" s="224"/>
      <c r="B887" s="224"/>
      <c r="C887" s="224"/>
      <c r="D887" s="209"/>
      <c r="E887" s="57"/>
      <c r="F887" s="57"/>
      <c r="G887" s="210"/>
      <c r="H887" s="210"/>
      <c r="I887" s="210"/>
      <c r="J887" s="224"/>
      <c r="K887" s="251"/>
      <c r="L887" s="251"/>
      <c r="M887" s="251"/>
      <c r="N887" s="251"/>
      <c r="O887" s="251"/>
      <c r="P887" s="251"/>
      <c r="Q887" s="251"/>
      <c r="R887" s="251"/>
      <c r="S887" s="251"/>
      <c r="T887" s="251"/>
      <c r="U887" s="251"/>
      <c r="V887" s="251"/>
      <c r="W887" s="251"/>
      <c r="X887" s="251"/>
      <c r="Y887" s="251"/>
      <c r="Z887" s="251"/>
      <c r="AA887" s="251"/>
      <c r="AB887" s="251"/>
      <c r="AC887" s="211"/>
      <c r="AD887" s="252"/>
      <c r="AE887" s="252"/>
      <c r="AF887" s="253"/>
      <c r="AG887" s="253"/>
      <c r="AH887" s="254"/>
      <c r="AI887" s="254"/>
      <c r="AJ887" s="255"/>
      <c r="AK887" s="255"/>
      <c r="AL887" s="126"/>
      <c r="AM887" s="224"/>
      <c r="AN887" s="224"/>
      <c r="AO887" s="224"/>
      <c r="AP887" s="224"/>
      <c r="AQ887" s="224"/>
      <c r="AR887" s="224"/>
      <c r="AS887" s="224"/>
      <c r="AT887" s="224"/>
      <c r="AU887" s="224"/>
      <c r="AV887" s="224"/>
      <c r="AW887" s="224"/>
      <c r="AX887" s="224"/>
      <c r="AY887" s="224"/>
      <c r="AZ887" s="224"/>
      <c r="BA887" s="224"/>
      <c r="BB887" s="224"/>
      <c r="BC887" s="224"/>
      <c r="BD887" s="224"/>
      <c r="BE887" s="224"/>
      <c r="BF887" s="224"/>
      <c r="BG887" s="224"/>
      <c r="BH887" s="224"/>
      <c r="BI887" s="224"/>
      <c r="BJ887" s="224"/>
      <c r="BK887" s="224"/>
      <c r="BL887" s="224"/>
      <c r="BM887" s="224"/>
      <c r="BN887" s="224"/>
      <c r="BO887" s="224"/>
      <c r="BP887" s="224"/>
      <c r="BQ887" s="224"/>
      <c r="BR887" s="224"/>
      <c r="BS887" s="224"/>
      <c r="BT887" s="224"/>
      <c r="BU887" s="224"/>
      <c r="BV887" s="224"/>
      <c r="BW887" s="224"/>
      <c r="BX887" s="224"/>
      <c r="BY887" s="224"/>
      <c r="BZ887" s="224"/>
      <c r="CA887" s="224"/>
      <c r="CB887" s="224"/>
      <c r="CC887" s="224"/>
      <c r="CD887" s="224"/>
      <c r="CE887" s="224"/>
      <c r="CF887" s="224"/>
      <c r="CG887" s="224"/>
      <c r="CH887" s="224"/>
      <c r="CI887" s="224"/>
      <c r="CJ887" s="224"/>
      <c r="CK887" s="224"/>
      <c r="CL887" s="224"/>
      <c r="CM887" s="224"/>
      <c r="CN887" s="224"/>
      <c r="CO887" s="224"/>
      <c r="CP887" s="224"/>
      <c r="CQ887" s="224"/>
      <c r="CR887" s="224"/>
      <c r="CS887" s="224"/>
      <c r="CT887" s="224"/>
      <c r="CU887" s="224"/>
      <c r="CV887" s="224"/>
      <c r="CW887" s="224"/>
      <c r="CX887" s="224"/>
      <c r="CY887" s="224"/>
      <c r="CZ887" s="224"/>
      <c r="DA887" s="224"/>
      <c r="DB887" s="224"/>
      <c r="DC887" s="224"/>
      <c r="DD887" s="224"/>
      <c r="DE887" s="224"/>
      <c r="DF887" s="224"/>
      <c r="DG887" s="224"/>
      <c r="DH887" s="224"/>
      <c r="DI887" s="224"/>
      <c r="DJ887" s="224"/>
      <c r="DK887" s="224"/>
      <c r="DL887" s="224"/>
      <c r="DM887" s="224"/>
      <c r="DN887" s="224"/>
      <c r="DO887" s="224"/>
      <c r="DP887" s="224"/>
      <c r="DQ887" s="224"/>
      <c r="DR887" s="224"/>
      <c r="DS887" s="224"/>
      <c r="DT887" s="224"/>
      <c r="DU887" s="224"/>
      <c r="DV887" s="224"/>
      <c r="DW887" s="224"/>
      <c r="DX887" s="224"/>
      <c r="DY887" s="224"/>
      <c r="DZ887" s="224"/>
      <c r="EA887" s="224"/>
      <c r="EB887" s="224"/>
      <c r="EC887" s="224"/>
      <c r="ED887" s="224"/>
      <c r="EE887" s="224"/>
      <c r="EF887" s="224"/>
      <c r="EG887" s="224"/>
      <c r="EH887" s="224"/>
      <c r="EI887" s="224"/>
      <c r="EJ887" s="224"/>
      <c r="EK887" s="224"/>
      <c r="EL887" s="224"/>
      <c r="EM887" s="224"/>
      <c r="EN887" s="224"/>
      <c r="EO887" s="224"/>
      <c r="EP887" s="224"/>
      <c r="EQ887" s="224"/>
      <c r="ER887" s="224"/>
      <c r="ES887" s="224"/>
      <c r="ET887" s="224"/>
      <c r="EU887" s="224"/>
      <c r="EV887" s="224"/>
      <c r="EW887" s="224"/>
      <c r="EX887" s="224"/>
      <c r="EY887" s="224"/>
      <c r="EZ887" s="224"/>
      <c r="FA887" s="224"/>
      <c r="FB887" s="224"/>
      <c r="FC887" s="224"/>
      <c r="FD887" s="224"/>
      <c r="FE887" s="224"/>
      <c r="FF887" s="224"/>
      <c r="FG887" s="224"/>
      <c r="FH887" s="224"/>
      <c r="FI887" s="224"/>
      <c r="FJ887" s="224"/>
      <c r="FK887" s="224"/>
      <c r="FL887" s="224"/>
      <c r="FM887" s="224"/>
      <c r="FN887" s="224"/>
      <c r="FO887" s="224"/>
      <c r="FP887" s="224"/>
      <c r="FQ887" s="224"/>
      <c r="FR887" s="224"/>
      <c r="FS887" s="224"/>
      <c r="FT887" s="224"/>
      <c r="FU887" s="224"/>
      <c r="FV887" s="224"/>
      <c r="FW887" s="224"/>
      <c r="FX887" s="224"/>
      <c r="FY887" s="224"/>
      <c r="FZ887" s="224"/>
      <c r="GA887" s="224"/>
      <c r="GB887" s="224"/>
      <c r="GC887" s="224"/>
      <c r="GD887" s="224"/>
      <c r="GE887" s="224"/>
      <c r="GF887" s="224"/>
      <c r="GG887" s="224"/>
      <c r="GH887" s="224"/>
      <c r="GI887" s="224"/>
      <c r="GJ887" s="224"/>
      <c r="GK887" s="224"/>
      <c r="GL887" s="224"/>
      <c r="GM887" s="224"/>
      <c r="GN887" s="224"/>
      <c r="GO887" s="224"/>
      <c r="GP887" s="224"/>
      <c r="GQ887" s="224"/>
      <c r="GR887" s="224"/>
      <c r="GS887" s="224"/>
      <c r="GT887" s="224"/>
      <c r="GU887" s="224"/>
      <c r="GV887" s="224"/>
      <c r="GW887" s="224"/>
      <c r="GX887" s="224"/>
      <c r="GY887" s="224"/>
      <c r="GZ887" s="224"/>
      <c r="HA887" s="224"/>
      <c r="HB887" s="224"/>
      <c r="HC887" s="224"/>
      <c r="HD887" s="224"/>
      <c r="HE887" s="224"/>
      <c r="HF887" s="224"/>
      <c r="HG887" s="224"/>
      <c r="HH887" s="224"/>
      <c r="HI887" s="224"/>
      <c r="HJ887" s="224"/>
      <c r="HK887" s="224"/>
      <c r="HL887" s="224"/>
      <c r="HM887" s="224"/>
      <c r="HN887" s="224"/>
      <c r="HO887" s="224"/>
      <c r="HP887" s="224"/>
      <c r="HQ887" s="224"/>
      <c r="HR887" s="224"/>
      <c r="HS887" s="224"/>
      <c r="HT887" s="224"/>
      <c r="HU887" s="224"/>
      <c r="HV887" s="224"/>
      <c r="HW887" s="224"/>
      <c r="HX887" s="224"/>
      <c r="HY887" s="224"/>
      <c r="HZ887" s="224"/>
      <c r="IA887" s="224"/>
      <c r="IB887" s="224"/>
      <c r="IC887" s="224"/>
      <c r="ID887" s="224"/>
      <c r="IE887" s="224"/>
      <c r="IF887" s="224"/>
      <c r="IG887" s="224"/>
      <c r="IH887" s="224"/>
      <c r="II887" s="224"/>
      <c r="IJ887" s="224"/>
      <c r="IK887" s="224"/>
      <c r="IL887" s="224"/>
      <c r="IM887" s="224"/>
      <c r="IN887" s="224"/>
      <c r="IO887" s="224"/>
      <c r="IP887" s="224"/>
      <c r="IQ887" s="224"/>
      <c r="IR887" s="224"/>
      <c r="IS887" s="224"/>
      <c r="IT887" s="224"/>
      <c r="IU887" s="224"/>
      <c r="IV887" s="224"/>
      <c r="IW887" s="224"/>
    </row>
    <row r="888" spans="1:257" s="258" customFormat="1" ht="39" hidden="1" customHeight="1" x14ac:dyDescent="0.25">
      <c r="A888" s="224"/>
      <c r="B888" s="224"/>
      <c r="C888" s="224"/>
      <c r="D888" s="209"/>
      <c r="E888" s="57"/>
      <c r="F888" s="57"/>
      <c r="G888" s="210"/>
      <c r="H888" s="210"/>
      <c r="I888" s="210"/>
      <c r="J888" s="224"/>
      <c r="K888" s="251"/>
      <c r="L888" s="251"/>
      <c r="M888" s="251"/>
      <c r="N888" s="251"/>
      <c r="O888" s="251"/>
      <c r="P888" s="251"/>
      <c r="Q888" s="251"/>
      <c r="R888" s="251"/>
      <c r="S888" s="251"/>
      <c r="T888" s="251"/>
      <c r="U888" s="251"/>
      <c r="V888" s="251"/>
      <c r="W888" s="251"/>
      <c r="X888" s="251"/>
      <c r="Y888" s="251"/>
      <c r="Z888" s="251"/>
      <c r="AA888" s="251"/>
      <c r="AB888" s="251"/>
      <c r="AC888" s="211"/>
      <c r="AD888" s="252"/>
      <c r="AE888" s="252"/>
      <c r="AF888" s="253"/>
      <c r="AG888" s="253"/>
      <c r="AH888" s="254"/>
      <c r="AI888" s="254"/>
      <c r="AJ888" s="255"/>
      <c r="AK888" s="255"/>
      <c r="AL888" s="126"/>
      <c r="AM888" s="224"/>
      <c r="AN888" s="224"/>
      <c r="AO888" s="224"/>
      <c r="AP888" s="224"/>
      <c r="AQ888" s="224"/>
      <c r="AR888" s="224"/>
      <c r="AS888" s="224"/>
      <c r="AT888" s="224"/>
      <c r="AU888" s="224"/>
      <c r="AV888" s="224"/>
      <c r="AW888" s="224"/>
      <c r="AX888" s="224"/>
      <c r="AY888" s="224"/>
      <c r="AZ888" s="224"/>
      <c r="BA888" s="224"/>
      <c r="BB888" s="224"/>
      <c r="BC888" s="224"/>
      <c r="BD888" s="224"/>
      <c r="BE888" s="224"/>
      <c r="BF888" s="224"/>
      <c r="BG888" s="224"/>
      <c r="BH888" s="224"/>
      <c r="BI888" s="224"/>
      <c r="BJ888" s="224"/>
      <c r="BK888" s="224"/>
      <c r="BL888" s="224"/>
      <c r="BM888" s="224"/>
      <c r="BN888" s="224"/>
      <c r="BO888" s="224"/>
      <c r="BP888" s="224"/>
      <c r="BQ888" s="224"/>
      <c r="BR888" s="224"/>
      <c r="BS888" s="224"/>
      <c r="BT888" s="224"/>
      <c r="BU888" s="224"/>
      <c r="BV888" s="224"/>
      <c r="BW888" s="224"/>
      <c r="BX888" s="224"/>
      <c r="BY888" s="224"/>
      <c r="BZ888" s="224"/>
      <c r="CA888" s="224"/>
      <c r="CB888" s="224"/>
      <c r="CC888" s="224"/>
      <c r="CD888" s="224"/>
      <c r="CE888" s="224"/>
      <c r="CF888" s="224"/>
      <c r="CG888" s="224"/>
      <c r="CH888" s="224"/>
      <c r="CI888" s="224"/>
      <c r="CJ888" s="224"/>
      <c r="CK888" s="224"/>
      <c r="CL888" s="224"/>
      <c r="CM888" s="224"/>
      <c r="CN888" s="224"/>
      <c r="CO888" s="224"/>
      <c r="CP888" s="224"/>
      <c r="CQ888" s="224"/>
      <c r="CR888" s="224"/>
      <c r="CS888" s="224"/>
      <c r="CT888" s="224"/>
      <c r="CU888" s="224"/>
      <c r="CV888" s="224"/>
      <c r="CW888" s="224"/>
      <c r="CX888" s="224"/>
      <c r="CY888" s="224"/>
      <c r="CZ888" s="224"/>
      <c r="DA888" s="224"/>
      <c r="DB888" s="224"/>
      <c r="DC888" s="224"/>
      <c r="DD888" s="224"/>
      <c r="DE888" s="224"/>
      <c r="DF888" s="224"/>
      <c r="DG888" s="224"/>
      <c r="DH888" s="224"/>
      <c r="DI888" s="224"/>
      <c r="DJ888" s="224"/>
      <c r="DK888" s="224"/>
      <c r="DL888" s="224"/>
      <c r="DM888" s="224"/>
      <c r="DN888" s="224"/>
      <c r="DO888" s="224"/>
      <c r="DP888" s="224"/>
      <c r="DQ888" s="224"/>
      <c r="DR888" s="224"/>
      <c r="DS888" s="224"/>
      <c r="DT888" s="224"/>
      <c r="DU888" s="224"/>
      <c r="DV888" s="224"/>
      <c r="DW888" s="224"/>
      <c r="DX888" s="224"/>
      <c r="DY888" s="224"/>
      <c r="DZ888" s="224"/>
      <c r="EA888" s="224"/>
      <c r="EB888" s="224"/>
      <c r="EC888" s="224"/>
      <c r="ED888" s="224"/>
      <c r="EE888" s="224"/>
      <c r="EF888" s="224"/>
      <c r="EG888" s="224"/>
      <c r="EH888" s="224"/>
      <c r="EI888" s="224"/>
      <c r="EJ888" s="224"/>
      <c r="EK888" s="224"/>
      <c r="EL888" s="224"/>
      <c r="EM888" s="224"/>
      <c r="EN888" s="224"/>
      <c r="EO888" s="224"/>
      <c r="EP888" s="224"/>
      <c r="EQ888" s="224"/>
      <c r="ER888" s="224"/>
      <c r="ES888" s="224"/>
      <c r="ET888" s="224"/>
      <c r="EU888" s="224"/>
      <c r="EV888" s="224"/>
      <c r="EW888" s="224"/>
      <c r="EX888" s="224"/>
      <c r="EY888" s="224"/>
      <c r="EZ888" s="224"/>
      <c r="FA888" s="224"/>
      <c r="FB888" s="224"/>
      <c r="FC888" s="224"/>
      <c r="FD888" s="224"/>
      <c r="FE888" s="224"/>
      <c r="FF888" s="224"/>
      <c r="FG888" s="224"/>
      <c r="FH888" s="224"/>
      <c r="FI888" s="224"/>
      <c r="FJ888" s="224"/>
      <c r="FK888" s="224"/>
      <c r="FL888" s="224"/>
      <c r="FM888" s="224"/>
      <c r="FN888" s="224"/>
      <c r="FO888" s="224"/>
      <c r="FP888" s="224"/>
      <c r="FQ888" s="224"/>
      <c r="FR888" s="224"/>
      <c r="FS888" s="224"/>
      <c r="FT888" s="224"/>
      <c r="FU888" s="224"/>
      <c r="FV888" s="224"/>
      <c r="FW888" s="224"/>
      <c r="FX888" s="224"/>
      <c r="FY888" s="224"/>
      <c r="FZ888" s="224"/>
      <c r="GA888" s="224"/>
      <c r="GB888" s="224"/>
      <c r="GC888" s="224"/>
      <c r="GD888" s="224"/>
      <c r="GE888" s="224"/>
      <c r="GF888" s="224"/>
      <c r="GG888" s="224"/>
      <c r="GH888" s="224"/>
      <c r="GI888" s="224"/>
      <c r="GJ888" s="224"/>
      <c r="GK888" s="224"/>
      <c r="GL888" s="224"/>
      <c r="GM888" s="224"/>
      <c r="GN888" s="224"/>
      <c r="GO888" s="224"/>
      <c r="GP888" s="224"/>
      <c r="GQ888" s="224"/>
      <c r="GR888" s="224"/>
      <c r="GS888" s="224"/>
      <c r="GT888" s="224"/>
      <c r="GU888" s="224"/>
      <c r="GV888" s="224"/>
      <c r="GW888" s="224"/>
      <c r="GX888" s="224"/>
      <c r="GY888" s="224"/>
      <c r="GZ888" s="224"/>
      <c r="HA888" s="224"/>
      <c r="HB888" s="224"/>
      <c r="HC888" s="224"/>
      <c r="HD888" s="224"/>
      <c r="HE888" s="224"/>
      <c r="HF888" s="224"/>
      <c r="HG888" s="224"/>
      <c r="HH888" s="224"/>
      <c r="HI888" s="224"/>
      <c r="HJ888" s="224"/>
      <c r="HK888" s="224"/>
      <c r="HL888" s="224"/>
      <c r="HM888" s="224"/>
      <c r="HN888" s="224"/>
      <c r="HO888" s="224"/>
      <c r="HP888" s="224"/>
      <c r="HQ888" s="224"/>
      <c r="HR888" s="224"/>
      <c r="HS888" s="224"/>
      <c r="HT888" s="224"/>
      <c r="HU888" s="224"/>
      <c r="HV888" s="224"/>
      <c r="HW888" s="224"/>
      <c r="HX888" s="224"/>
      <c r="HY888" s="224"/>
      <c r="HZ888" s="224"/>
      <c r="IA888" s="224"/>
      <c r="IB888" s="224"/>
      <c r="IC888" s="224"/>
      <c r="ID888" s="224"/>
      <c r="IE888" s="224"/>
      <c r="IF888" s="224"/>
      <c r="IG888" s="224"/>
      <c r="IH888" s="224"/>
      <c r="II888" s="224"/>
      <c r="IJ888" s="224"/>
      <c r="IK888" s="224"/>
      <c r="IL888" s="224"/>
      <c r="IM888" s="224"/>
      <c r="IN888" s="224"/>
      <c r="IO888" s="224"/>
      <c r="IP888" s="224"/>
      <c r="IQ888" s="224"/>
      <c r="IR888" s="224"/>
      <c r="IS888" s="224"/>
      <c r="IT888" s="224"/>
      <c r="IU888" s="224"/>
      <c r="IV888" s="224"/>
      <c r="IW888" s="224"/>
    </row>
    <row r="889" spans="1:257" s="258" customFormat="1" ht="39" hidden="1" customHeight="1" x14ac:dyDescent="0.25">
      <c r="A889" s="224"/>
      <c r="B889" s="224"/>
      <c r="C889" s="224"/>
      <c r="D889" s="209"/>
      <c r="E889" s="57"/>
      <c r="F889" s="57"/>
      <c r="G889" s="210"/>
      <c r="H889" s="210"/>
      <c r="I889" s="210"/>
      <c r="J889" s="224"/>
      <c r="K889" s="251"/>
      <c r="L889" s="251"/>
      <c r="M889" s="251"/>
      <c r="N889" s="251"/>
      <c r="O889" s="251"/>
      <c r="P889" s="251"/>
      <c r="Q889" s="251"/>
      <c r="R889" s="251"/>
      <c r="S889" s="251"/>
      <c r="T889" s="251"/>
      <c r="U889" s="251"/>
      <c r="V889" s="251"/>
      <c r="W889" s="251"/>
      <c r="X889" s="251"/>
      <c r="Y889" s="251"/>
      <c r="Z889" s="251"/>
      <c r="AA889" s="251"/>
      <c r="AB889" s="251"/>
      <c r="AC889" s="211"/>
      <c r="AD889" s="252"/>
      <c r="AE889" s="252"/>
      <c r="AF889" s="253"/>
      <c r="AG889" s="253"/>
      <c r="AH889" s="254"/>
      <c r="AI889" s="254"/>
      <c r="AJ889" s="255"/>
      <c r="AK889" s="255"/>
      <c r="AL889" s="126"/>
      <c r="AM889" s="224"/>
      <c r="AN889" s="224"/>
      <c r="AO889" s="224"/>
      <c r="AP889" s="224"/>
      <c r="AQ889" s="224"/>
      <c r="AR889" s="224"/>
      <c r="AS889" s="224"/>
      <c r="AT889" s="224"/>
      <c r="AU889" s="224"/>
      <c r="AV889" s="224"/>
      <c r="AW889" s="224"/>
      <c r="AX889" s="224"/>
      <c r="AY889" s="224"/>
      <c r="AZ889" s="224"/>
      <c r="BA889" s="224"/>
      <c r="BB889" s="224"/>
      <c r="BC889" s="224"/>
      <c r="BD889" s="224"/>
      <c r="BE889" s="224"/>
      <c r="BF889" s="224"/>
      <c r="BG889" s="224"/>
      <c r="BH889" s="224"/>
      <c r="BI889" s="224"/>
      <c r="BJ889" s="224"/>
      <c r="BK889" s="224"/>
      <c r="BL889" s="224"/>
      <c r="BM889" s="224"/>
      <c r="BN889" s="224"/>
      <c r="BO889" s="224"/>
      <c r="BP889" s="224"/>
      <c r="BQ889" s="224"/>
      <c r="BR889" s="224"/>
      <c r="BS889" s="224"/>
      <c r="BT889" s="224"/>
      <c r="BU889" s="224"/>
      <c r="BV889" s="224"/>
      <c r="BW889" s="224"/>
      <c r="BX889" s="224"/>
      <c r="BY889" s="224"/>
      <c r="BZ889" s="224"/>
      <c r="CA889" s="224"/>
      <c r="CB889" s="224"/>
      <c r="CC889" s="224"/>
      <c r="CD889" s="224"/>
      <c r="CE889" s="224"/>
      <c r="CF889" s="224"/>
      <c r="CG889" s="224"/>
      <c r="CH889" s="224"/>
      <c r="CI889" s="224"/>
      <c r="CJ889" s="224"/>
      <c r="CK889" s="224"/>
      <c r="CL889" s="224"/>
      <c r="CM889" s="224"/>
      <c r="CN889" s="224"/>
      <c r="CO889" s="224"/>
      <c r="CP889" s="224"/>
      <c r="CQ889" s="224"/>
      <c r="CR889" s="224"/>
      <c r="CS889" s="224"/>
      <c r="CT889" s="224"/>
      <c r="CU889" s="224"/>
      <c r="CV889" s="224"/>
      <c r="CW889" s="224"/>
      <c r="CX889" s="224"/>
      <c r="CY889" s="224"/>
      <c r="CZ889" s="224"/>
      <c r="DA889" s="224"/>
      <c r="DB889" s="224"/>
      <c r="DC889" s="224"/>
      <c r="DD889" s="224"/>
      <c r="DE889" s="224"/>
      <c r="DF889" s="224"/>
      <c r="DG889" s="224"/>
      <c r="DH889" s="224"/>
      <c r="DI889" s="224"/>
      <c r="DJ889" s="224"/>
      <c r="DK889" s="224"/>
      <c r="DL889" s="224"/>
      <c r="DM889" s="224"/>
      <c r="DN889" s="224"/>
      <c r="DO889" s="224"/>
      <c r="DP889" s="224"/>
      <c r="DQ889" s="224"/>
      <c r="DR889" s="224"/>
      <c r="DS889" s="224"/>
      <c r="DT889" s="224"/>
      <c r="DU889" s="224"/>
      <c r="DV889" s="224"/>
      <c r="DW889" s="224"/>
      <c r="DX889" s="224"/>
      <c r="DY889" s="224"/>
      <c r="DZ889" s="224"/>
      <c r="EA889" s="224"/>
      <c r="EB889" s="224"/>
      <c r="EC889" s="224"/>
      <c r="ED889" s="224"/>
      <c r="EE889" s="224"/>
      <c r="EF889" s="224"/>
      <c r="EG889" s="224"/>
      <c r="EH889" s="224"/>
      <c r="EI889" s="224"/>
      <c r="EJ889" s="224"/>
      <c r="EK889" s="224"/>
      <c r="EL889" s="224"/>
      <c r="EM889" s="224"/>
      <c r="EN889" s="224"/>
      <c r="EO889" s="224"/>
      <c r="EP889" s="224"/>
      <c r="EQ889" s="224"/>
      <c r="ER889" s="224"/>
      <c r="ES889" s="224"/>
      <c r="ET889" s="224"/>
      <c r="EU889" s="224"/>
      <c r="EV889" s="224"/>
      <c r="EW889" s="224"/>
      <c r="EX889" s="224"/>
      <c r="EY889" s="224"/>
      <c r="EZ889" s="224"/>
      <c r="FA889" s="224"/>
      <c r="FB889" s="224"/>
      <c r="FC889" s="224"/>
      <c r="FD889" s="224"/>
      <c r="FE889" s="224"/>
      <c r="FF889" s="224"/>
      <c r="FG889" s="224"/>
      <c r="FH889" s="224"/>
      <c r="FI889" s="224"/>
      <c r="FJ889" s="224"/>
      <c r="FK889" s="224"/>
      <c r="FL889" s="224"/>
      <c r="FM889" s="224"/>
      <c r="FN889" s="224"/>
      <c r="FO889" s="224"/>
      <c r="FP889" s="224"/>
      <c r="FQ889" s="224"/>
      <c r="FR889" s="224"/>
      <c r="FS889" s="224"/>
      <c r="FT889" s="224"/>
      <c r="FU889" s="224"/>
      <c r="FV889" s="224"/>
      <c r="FW889" s="224"/>
      <c r="FX889" s="224"/>
      <c r="FY889" s="224"/>
      <c r="FZ889" s="224"/>
      <c r="GA889" s="224"/>
      <c r="GB889" s="224"/>
      <c r="GC889" s="224"/>
      <c r="GD889" s="224"/>
      <c r="GE889" s="224"/>
      <c r="GF889" s="224"/>
      <c r="GG889" s="224"/>
      <c r="GH889" s="224"/>
      <c r="GI889" s="224"/>
      <c r="GJ889" s="224"/>
      <c r="GK889" s="224"/>
      <c r="GL889" s="224"/>
      <c r="GM889" s="224"/>
      <c r="GN889" s="224"/>
      <c r="GO889" s="224"/>
      <c r="GP889" s="224"/>
      <c r="GQ889" s="224"/>
      <c r="GR889" s="224"/>
      <c r="GS889" s="224"/>
      <c r="GT889" s="224"/>
      <c r="GU889" s="224"/>
      <c r="GV889" s="224"/>
      <c r="GW889" s="224"/>
      <c r="GX889" s="224"/>
      <c r="GY889" s="224"/>
      <c r="GZ889" s="224"/>
      <c r="HA889" s="224"/>
      <c r="HB889" s="224"/>
      <c r="HC889" s="224"/>
      <c r="HD889" s="224"/>
      <c r="HE889" s="224"/>
      <c r="HF889" s="224"/>
      <c r="HG889" s="224"/>
      <c r="HH889" s="224"/>
      <c r="HI889" s="224"/>
      <c r="HJ889" s="224"/>
      <c r="HK889" s="224"/>
      <c r="HL889" s="224"/>
      <c r="HM889" s="224"/>
      <c r="HN889" s="224"/>
      <c r="HO889" s="224"/>
      <c r="HP889" s="224"/>
      <c r="HQ889" s="224"/>
      <c r="HR889" s="224"/>
      <c r="HS889" s="224"/>
      <c r="HT889" s="224"/>
      <c r="HU889" s="224"/>
      <c r="HV889" s="224"/>
      <c r="HW889" s="224"/>
      <c r="HX889" s="224"/>
      <c r="HY889" s="224"/>
      <c r="HZ889" s="224"/>
      <c r="IA889" s="224"/>
      <c r="IB889" s="224"/>
      <c r="IC889" s="224"/>
      <c r="ID889" s="224"/>
      <c r="IE889" s="224"/>
      <c r="IF889" s="224"/>
      <c r="IG889" s="224"/>
      <c r="IH889" s="224"/>
      <c r="II889" s="224"/>
      <c r="IJ889" s="224"/>
      <c r="IK889" s="224"/>
      <c r="IL889" s="224"/>
      <c r="IM889" s="224"/>
      <c r="IN889" s="224"/>
      <c r="IO889" s="224"/>
      <c r="IP889" s="224"/>
      <c r="IQ889" s="224"/>
      <c r="IR889" s="224"/>
      <c r="IS889" s="224"/>
      <c r="IT889" s="224"/>
      <c r="IU889" s="224"/>
      <c r="IV889" s="224"/>
      <c r="IW889" s="224"/>
    </row>
    <row r="890" spans="1:257" s="258" customFormat="1" ht="39" hidden="1" customHeight="1" x14ac:dyDescent="0.25">
      <c r="A890" s="224"/>
      <c r="B890" s="224"/>
      <c r="C890" s="224"/>
      <c r="D890" s="209"/>
      <c r="E890" s="57"/>
      <c r="F890" s="57"/>
      <c r="G890" s="210"/>
      <c r="H890" s="210"/>
      <c r="I890" s="210"/>
      <c r="J890" s="224"/>
      <c r="K890" s="251"/>
      <c r="L890" s="251"/>
      <c r="M890" s="251"/>
      <c r="N890" s="251"/>
      <c r="O890" s="251"/>
      <c r="P890" s="251"/>
      <c r="Q890" s="251"/>
      <c r="R890" s="251"/>
      <c r="S890" s="251"/>
      <c r="T890" s="251"/>
      <c r="U890" s="251"/>
      <c r="V890" s="251"/>
      <c r="W890" s="251"/>
      <c r="X890" s="251"/>
      <c r="Y890" s="251"/>
      <c r="Z890" s="251"/>
      <c r="AA890" s="251"/>
      <c r="AB890" s="251"/>
      <c r="AC890" s="211"/>
      <c r="AD890" s="252"/>
      <c r="AE890" s="252"/>
      <c r="AF890" s="253"/>
      <c r="AG890" s="253"/>
      <c r="AH890" s="254"/>
      <c r="AI890" s="254"/>
      <c r="AJ890" s="255"/>
      <c r="AK890" s="255"/>
      <c r="AL890" s="126"/>
      <c r="AM890" s="224"/>
      <c r="AN890" s="224"/>
      <c r="AO890" s="224"/>
      <c r="AP890" s="224"/>
      <c r="AQ890" s="224"/>
      <c r="AR890" s="224"/>
      <c r="AS890" s="224"/>
      <c r="AT890" s="224"/>
      <c r="AU890" s="224"/>
      <c r="AV890" s="224"/>
      <c r="AW890" s="224"/>
      <c r="AX890" s="224"/>
      <c r="AY890" s="224"/>
      <c r="AZ890" s="224"/>
      <c r="BA890" s="224"/>
      <c r="BB890" s="224"/>
      <c r="BC890" s="224"/>
      <c r="BD890" s="224"/>
      <c r="BE890" s="224"/>
      <c r="BF890" s="224"/>
      <c r="BG890" s="224"/>
      <c r="BH890" s="224"/>
      <c r="BI890" s="224"/>
      <c r="BJ890" s="224"/>
      <c r="BK890" s="224"/>
      <c r="BL890" s="224"/>
      <c r="BM890" s="224"/>
      <c r="BN890" s="224"/>
      <c r="BO890" s="224"/>
      <c r="BP890" s="224"/>
      <c r="BQ890" s="224"/>
      <c r="BR890" s="224"/>
      <c r="BS890" s="224"/>
      <c r="BT890" s="224"/>
      <c r="BU890" s="224"/>
      <c r="BV890" s="224"/>
      <c r="BW890" s="224"/>
      <c r="BX890" s="224"/>
      <c r="BY890" s="224"/>
      <c r="BZ890" s="224"/>
      <c r="CA890" s="224"/>
      <c r="CB890" s="224"/>
      <c r="CC890" s="224"/>
      <c r="CD890" s="224"/>
      <c r="CE890" s="224"/>
      <c r="CF890" s="224"/>
      <c r="CG890" s="224"/>
      <c r="CH890" s="224"/>
      <c r="CI890" s="224"/>
      <c r="CJ890" s="224"/>
      <c r="CK890" s="224"/>
      <c r="CL890" s="224"/>
      <c r="CM890" s="224"/>
      <c r="CN890" s="224"/>
      <c r="CO890" s="224"/>
      <c r="CP890" s="224"/>
      <c r="CQ890" s="224"/>
      <c r="CR890" s="224"/>
      <c r="CS890" s="224"/>
      <c r="CT890" s="224"/>
      <c r="CU890" s="224"/>
      <c r="CV890" s="224"/>
      <c r="CW890" s="224"/>
      <c r="CX890" s="224"/>
      <c r="CY890" s="224"/>
      <c r="CZ890" s="224"/>
      <c r="DA890" s="224"/>
      <c r="DB890" s="224"/>
      <c r="DC890" s="224"/>
      <c r="DD890" s="224"/>
      <c r="DE890" s="224"/>
      <c r="DF890" s="224"/>
      <c r="DG890" s="224"/>
      <c r="DH890" s="224"/>
      <c r="DI890" s="224"/>
      <c r="DJ890" s="224"/>
      <c r="DK890" s="224"/>
      <c r="DL890" s="224"/>
      <c r="DM890" s="224"/>
      <c r="DN890" s="224"/>
      <c r="DO890" s="224"/>
      <c r="DP890" s="224"/>
      <c r="DQ890" s="224"/>
      <c r="DR890" s="224"/>
      <c r="DS890" s="224"/>
      <c r="DT890" s="224"/>
      <c r="DU890" s="224"/>
      <c r="DV890" s="224"/>
      <c r="DW890" s="224"/>
      <c r="DX890" s="224"/>
      <c r="DY890" s="224"/>
      <c r="DZ890" s="224"/>
      <c r="EA890" s="224"/>
      <c r="EB890" s="224"/>
      <c r="EC890" s="224"/>
      <c r="ED890" s="224"/>
      <c r="EE890" s="224"/>
      <c r="EF890" s="224"/>
      <c r="EG890" s="224"/>
      <c r="EH890" s="224"/>
      <c r="EI890" s="224"/>
      <c r="EJ890" s="224"/>
      <c r="EK890" s="224"/>
      <c r="EL890" s="224"/>
      <c r="EM890" s="224"/>
      <c r="EN890" s="224"/>
      <c r="EO890" s="224"/>
      <c r="EP890" s="224"/>
      <c r="EQ890" s="224"/>
      <c r="ER890" s="224"/>
      <c r="ES890" s="224"/>
      <c r="ET890" s="224"/>
      <c r="EU890" s="224"/>
      <c r="EV890" s="224"/>
      <c r="EW890" s="224"/>
      <c r="EX890" s="224"/>
      <c r="EY890" s="224"/>
      <c r="EZ890" s="224"/>
      <c r="FA890" s="224"/>
      <c r="FB890" s="224"/>
      <c r="FC890" s="224"/>
      <c r="FD890" s="224"/>
      <c r="FE890" s="224"/>
      <c r="FF890" s="224"/>
      <c r="FG890" s="224"/>
      <c r="FH890" s="224"/>
      <c r="FI890" s="224"/>
      <c r="FJ890" s="224"/>
      <c r="FK890" s="224"/>
      <c r="FL890" s="224"/>
      <c r="FM890" s="224"/>
      <c r="FN890" s="224"/>
      <c r="FO890" s="224"/>
      <c r="FP890" s="224"/>
      <c r="FQ890" s="224"/>
      <c r="FR890" s="224"/>
      <c r="FS890" s="224"/>
      <c r="FT890" s="224"/>
      <c r="FU890" s="224"/>
      <c r="FV890" s="224"/>
      <c r="FW890" s="224"/>
      <c r="FX890" s="224"/>
      <c r="FY890" s="224"/>
      <c r="FZ890" s="224"/>
      <c r="GA890" s="224"/>
      <c r="GB890" s="224"/>
      <c r="GC890" s="224"/>
      <c r="GD890" s="224"/>
      <c r="GE890" s="224"/>
      <c r="GF890" s="224"/>
      <c r="GG890" s="224"/>
      <c r="GH890" s="224"/>
      <c r="GI890" s="224"/>
      <c r="GJ890" s="224"/>
      <c r="GK890" s="224"/>
      <c r="GL890" s="224"/>
      <c r="GM890" s="224"/>
      <c r="GN890" s="224"/>
      <c r="GO890" s="224"/>
      <c r="GP890" s="224"/>
      <c r="GQ890" s="224"/>
      <c r="GR890" s="224"/>
      <c r="GS890" s="224"/>
      <c r="GT890" s="224"/>
      <c r="GU890" s="224"/>
      <c r="GV890" s="224"/>
      <c r="GW890" s="224"/>
      <c r="GX890" s="224"/>
      <c r="GY890" s="224"/>
      <c r="GZ890" s="224"/>
      <c r="HA890" s="224"/>
      <c r="HB890" s="224"/>
      <c r="HC890" s="224"/>
      <c r="HD890" s="224"/>
      <c r="HE890" s="224"/>
      <c r="HF890" s="224"/>
      <c r="HG890" s="224"/>
      <c r="HH890" s="224"/>
      <c r="HI890" s="224"/>
      <c r="HJ890" s="224"/>
      <c r="HK890" s="224"/>
      <c r="HL890" s="224"/>
      <c r="HM890" s="224"/>
      <c r="HN890" s="224"/>
      <c r="HO890" s="224"/>
      <c r="HP890" s="224"/>
      <c r="HQ890" s="224"/>
      <c r="HR890" s="224"/>
      <c r="HS890" s="224"/>
      <c r="HT890" s="224"/>
      <c r="HU890" s="224"/>
      <c r="HV890" s="224"/>
      <c r="HW890" s="224"/>
      <c r="HX890" s="224"/>
      <c r="HY890" s="224"/>
      <c r="HZ890" s="224"/>
      <c r="IA890" s="224"/>
      <c r="IB890" s="224"/>
      <c r="IC890" s="224"/>
      <c r="ID890" s="224"/>
      <c r="IE890" s="224"/>
      <c r="IF890" s="224"/>
      <c r="IG890" s="224"/>
      <c r="IH890" s="224"/>
      <c r="II890" s="224"/>
      <c r="IJ890" s="224"/>
      <c r="IK890" s="224"/>
      <c r="IL890" s="224"/>
      <c r="IM890" s="224"/>
      <c r="IN890" s="224"/>
      <c r="IO890" s="224"/>
      <c r="IP890" s="224"/>
      <c r="IQ890" s="224"/>
      <c r="IR890" s="224"/>
      <c r="IS890" s="224"/>
      <c r="IT890" s="224"/>
      <c r="IU890" s="224"/>
      <c r="IV890" s="224"/>
      <c r="IW890" s="224"/>
    </row>
    <row r="891" spans="1:257" s="258" customFormat="1" ht="39" hidden="1" customHeight="1" x14ac:dyDescent="0.25">
      <c r="A891" s="224"/>
      <c r="B891" s="224"/>
      <c r="C891" s="224"/>
      <c r="D891" s="209"/>
      <c r="E891" s="57"/>
      <c r="F891" s="57"/>
      <c r="G891" s="210"/>
      <c r="H891" s="210"/>
      <c r="I891" s="210"/>
      <c r="J891" s="224"/>
      <c r="K891" s="251"/>
      <c r="L891" s="251"/>
      <c r="M891" s="251"/>
      <c r="N891" s="251"/>
      <c r="O891" s="251"/>
      <c r="P891" s="251"/>
      <c r="Q891" s="251"/>
      <c r="R891" s="251"/>
      <c r="S891" s="251"/>
      <c r="T891" s="251"/>
      <c r="U891" s="251"/>
      <c r="V891" s="251"/>
      <c r="W891" s="251"/>
      <c r="X891" s="251"/>
      <c r="Y891" s="251"/>
      <c r="Z891" s="251"/>
      <c r="AA891" s="251"/>
      <c r="AB891" s="251"/>
      <c r="AC891" s="211"/>
      <c r="AD891" s="252"/>
      <c r="AE891" s="252"/>
      <c r="AF891" s="253"/>
      <c r="AG891" s="253"/>
      <c r="AH891" s="254"/>
      <c r="AI891" s="254"/>
      <c r="AJ891" s="255"/>
      <c r="AK891" s="255"/>
      <c r="AL891" s="126"/>
      <c r="AM891" s="224"/>
      <c r="AN891" s="224"/>
      <c r="AO891" s="224"/>
      <c r="AP891" s="224"/>
      <c r="AQ891" s="224"/>
      <c r="AR891" s="224"/>
      <c r="AS891" s="224"/>
      <c r="AT891" s="224"/>
      <c r="AU891" s="224"/>
      <c r="AV891" s="224"/>
      <c r="AW891" s="224"/>
      <c r="AX891" s="224"/>
      <c r="AY891" s="224"/>
      <c r="AZ891" s="224"/>
      <c r="BA891" s="224"/>
      <c r="BB891" s="224"/>
      <c r="BC891" s="224"/>
      <c r="BD891" s="224"/>
      <c r="BE891" s="224"/>
      <c r="BF891" s="224"/>
      <c r="BG891" s="224"/>
      <c r="BH891" s="224"/>
      <c r="BI891" s="224"/>
      <c r="BJ891" s="224"/>
      <c r="BK891" s="224"/>
      <c r="BL891" s="224"/>
      <c r="BM891" s="224"/>
      <c r="BN891" s="224"/>
      <c r="BO891" s="224"/>
      <c r="BP891" s="224"/>
      <c r="BQ891" s="224"/>
      <c r="BR891" s="224"/>
      <c r="BS891" s="224"/>
      <c r="BT891" s="224"/>
      <c r="BU891" s="224"/>
      <c r="BV891" s="224"/>
      <c r="BW891" s="224"/>
      <c r="BX891" s="224"/>
      <c r="BY891" s="224"/>
      <c r="BZ891" s="224"/>
      <c r="CA891" s="224"/>
      <c r="CB891" s="224"/>
      <c r="CC891" s="224"/>
      <c r="CD891" s="224"/>
      <c r="CE891" s="224"/>
      <c r="CF891" s="224"/>
      <c r="CG891" s="224"/>
      <c r="CH891" s="224"/>
      <c r="CI891" s="224"/>
      <c r="CJ891" s="224"/>
      <c r="CK891" s="224"/>
      <c r="CL891" s="224"/>
      <c r="CM891" s="224"/>
      <c r="CN891" s="224"/>
      <c r="CO891" s="224"/>
      <c r="CP891" s="224"/>
      <c r="CQ891" s="224"/>
      <c r="CR891" s="224"/>
      <c r="CS891" s="224"/>
      <c r="CT891" s="224"/>
      <c r="CU891" s="224"/>
      <c r="CV891" s="224"/>
      <c r="CW891" s="224"/>
      <c r="CX891" s="224"/>
      <c r="CY891" s="224"/>
      <c r="CZ891" s="224"/>
      <c r="DA891" s="224"/>
      <c r="DB891" s="224"/>
      <c r="DC891" s="224"/>
      <c r="DD891" s="224"/>
      <c r="DE891" s="224"/>
      <c r="DF891" s="224"/>
      <c r="DG891" s="224"/>
      <c r="DH891" s="224"/>
      <c r="DI891" s="224"/>
      <c r="DJ891" s="224"/>
      <c r="DK891" s="224"/>
      <c r="DL891" s="224"/>
      <c r="DM891" s="224"/>
      <c r="DN891" s="224"/>
      <c r="DO891" s="224"/>
      <c r="DP891" s="224"/>
      <c r="DQ891" s="224"/>
      <c r="DR891" s="224"/>
      <c r="DS891" s="224"/>
      <c r="DT891" s="224"/>
      <c r="DU891" s="224"/>
      <c r="DV891" s="224"/>
      <c r="DW891" s="224"/>
      <c r="DX891" s="224"/>
      <c r="DY891" s="224"/>
      <c r="DZ891" s="224"/>
      <c r="EA891" s="224"/>
      <c r="EB891" s="224"/>
      <c r="EC891" s="224"/>
      <c r="ED891" s="224"/>
      <c r="EE891" s="224"/>
      <c r="EF891" s="224"/>
      <c r="EG891" s="224"/>
      <c r="EH891" s="224"/>
      <c r="EI891" s="224"/>
      <c r="EJ891" s="224"/>
      <c r="EK891" s="224"/>
      <c r="EL891" s="224"/>
      <c r="EM891" s="224"/>
      <c r="EN891" s="224"/>
      <c r="EO891" s="224"/>
      <c r="EP891" s="224"/>
      <c r="EQ891" s="224"/>
      <c r="ER891" s="224"/>
      <c r="ES891" s="224"/>
      <c r="ET891" s="224"/>
      <c r="EU891" s="224"/>
      <c r="EV891" s="224"/>
      <c r="EW891" s="224"/>
      <c r="EX891" s="224"/>
      <c r="EY891" s="224"/>
      <c r="EZ891" s="224"/>
      <c r="FA891" s="224"/>
      <c r="FB891" s="224"/>
      <c r="FC891" s="224"/>
      <c r="FD891" s="224"/>
      <c r="FE891" s="224"/>
      <c r="FF891" s="224"/>
      <c r="FG891" s="224"/>
      <c r="FH891" s="224"/>
      <c r="FI891" s="224"/>
      <c r="FJ891" s="224"/>
      <c r="FK891" s="224"/>
      <c r="FL891" s="224"/>
      <c r="FM891" s="224"/>
      <c r="FN891" s="224"/>
      <c r="FO891" s="224"/>
      <c r="FP891" s="224"/>
      <c r="FQ891" s="224"/>
      <c r="FR891" s="224"/>
      <c r="FS891" s="224"/>
      <c r="FT891" s="224"/>
      <c r="FU891" s="224"/>
      <c r="FV891" s="224"/>
      <c r="FW891" s="224"/>
      <c r="FX891" s="224"/>
      <c r="FY891" s="224"/>
      <c r="FZ891" s="224"/>
      <c r="GA891" s="224"/>
      <c r="GB891" s="224"/>
      <c r="GC891" s="224"/>
      <c r="GD891" s="224"/>
      <c r="GE891" s="224"/>
      <c r="GF891" s="224"/>
      <c r="GG891" s="224"/>
      <c r="GH891" s="224"/>
      <c r="GI891" s="224"/>
      <c r="GJ891" s="224"/>
      <c r="GK891" s="224"/>
      <c r="GL891" s="224"/>
      <c r="GM891" s="224"/>
      <c r="GN891" s="224"/>
      <c r="GO891" s="224"/>
      <c r="GP891" s="224"/>
      <c r="GQ891" s="224"/>
      <c r="GR891" s="224"/>
      <c r="GS891" s="224"/>
      <c r="GT891" s="224"/>
      <c r="GU891" s="224"/>
      <c r="GV891" s="224"/>
      <c r="GW891" s="224"/>
      <c r="GX891" s="224"/>
      <c r="GY891" s="224"/>
      <c r="GZ891" s="224"/>
      <c r="HA891" s="224"/>
      <c r="HB891" s="224"/>
      <c r="HC891" s="224"/>
      <c r="HD891" s="224"/>
      <c r="HE891" s="224"/>
      <c r="HF891" s="224"/>
      <c r="HG891" s="224"/>
      <c r="HH891" s="224"/>
      <c r="HI891" s="224"/>
      <c r="HJ891" s="224"/>
      <c r="HK891" s="224"/>
      <c r="HL891" s="224"/>
      <c r="HM891" s="224"/>
      <c r="HN891" s="224"/>
      <c r="HO891" s="224"/>
      <c r="HP891" s="224"/>
      <c r="HQ891" s="224"/>
      <c r="HR891" s="224"/>
      <c r="HS891" s="224"/>
      <c r="HT891" s="224"/>
      <c r="HU891" s="224"/>
      <c r="HV891" s="224"/>
      <c r="HW891" s="224"/>
      <c r="HX891" s="224"/>
      <c r="HY891" s="224"/>
      <c r="HZ891" s="224"/>
      <c r="IA891" s="224"/>
      <c r="IB891" s="224"/>
      <c r="IC891" s="224"/>
      <c r="ID891" s="224"/>
      <c r="IE891" s="224"/>
      <c r="IF891" s="224"/>
      <c r="IG891" s="224"/>
      <c r="IH891" s="224"/>
      <c r="II891" s="224"/>
      <c r="IJ891" s="224"/>
      <c r="IK891" s="224"/>
      <c r="IL891" s="224"/>
      <c r="IM891" s="224"/>
      <c r="IN891" s="224"/>
      <c r="IO891" s="224"/>
      <c r="IP891" s="224"/>
      <c r="IQ891" s="224"/>
      <c r="IR891" s="224"/>
      <c r="IS891" s="224"/>
      <c r="IT891" s="224"/>
      <c r="IU891" s="224"/>
      <c r="IV891" s="224"/>
      <c r="IW891" s="224"/>
    </row>
    <row r="892" spans="1:257" s="258" customFormat="1" ht="39" hidden="1" customHeight="1" x14ac:dyDescent="0.25">
      <c r="A892" s="224"/>
      <c r="B892" s="224"/>
      <c r="C892" s="224"/>
      <c r="D892" s="209"/>
      <c r="E892" s="57"/>
      <c r="F892" s="57"/>
      <c r="G892" s="210"/>
      <c r="H892" s="210"/>
      <c r="I892" s="210"/>
      <c r="J892" s="224"/>
      <c r="K892" s="251"/>
      <c r="L892" s="251"/>
      <c r="M892" s="251"/>
      <c r="N892" s="251"/>
      <c r="O892" s="251"/>
      <c r="P892" s="251"/>
      <c r="Q892" s="251"/>
      <c r="R892" s="251"/>
      <c r="S892" s="251"/>
      <c r="T892" s="251"/>
      <c r="U892" s="251"/>
      <c r="V892" s="251"/>
      <c r="W892" s="251"/>
      <c r="X892" s="251"/>
      <c r="Y892" s="251"/>
      <c r="Z892" s="251"/>
      <c r="AA892" s="251"/>
      <c r="AB892" s="251"/>
      <c r="AC892" s="211"/>
      <c r="AD892" s="252"/>
      <c r="AE892" s="252"/>
      <c r="AF892" s="253"/>
      <c r="AG892" s="253"/>
      <c r="AH892" s="254"/>
      <c r="AI892" s="254"/>
      <c r="AJ892" s="255"/>
      <c r="AK892" s="255"/>
      <c r="AL892" s="126"/>
      <c r="AM892" s="224"/>
      <c r="AN892" s="224"/>
      <c r="AO892" s="224"/>
      <c r="AP892" s="224"/>
      <c r="AQ892" s="224"/>
      <c r="AR892" s="224"/>
      <c r="AS892" s="224"/>
      <c r="AT892" s="224"/>
      <c r="AU892" s="224"/>
      <c r="AV892" s="224"/>
      <c r="AW892" s="224"/>
      <c r="AX892" s="224"/>
      <c r="AY892" s="224"/>
      <c r="AZ892" s="224"/>
      <c r="BA892" s="224"/>
      <c r="BB892" s="224"/>
      <c r="BC892" s="224"/>
      <c r="BD892" s="224"/>
      <c r="BE892" s="224"/>
      <c r="BF892" s="224"/>
      <c r="BG892" s="224"/>
      <c r="BH892" s="224"/>
      <c r="BI892" s="224"/>
      <c r="BJ892" s="224"/>
      <c r="BK892" s="224"/>
      <c r="BL892" s="224"/>
      <c r="BM892" s="224"/>
      <c r="BN892" s="224"/>
      <c r="BO892" s="224"/>
      <c r="BP892" s="224"/>
      <c r="BQ892" s="224"/>
      <c r="BR892" s="224"/>
      <c r="BS892" s="224"/>
      <c r="BT892" s="224"/>
      <c r="BU892" s="224"/>
      <c r="BV892" s="224"/>
      <c r="BW892" s="224"/>
      <c r="BX892" s="224"/>
      <c r="BY892" s="224"/>
      <c r="BZ892" s="224"/>
      <c r="CA892" s="224"/>
      <c r="CB892" s="224"/>
      <c r="CC892" s="224"/>
      <c r="CD892" s="224"/>
      <c r="CE892" s="224"/>
      <c r="CF892" s="224"/>
      <c r="CG892" s="224"/>
      <c r="CH892" s="224"/>
      <c r="CI892" s="224"/>
      <c r="CJ892" s="224"/>
      <c r="CK892" s="224"/>
      <c r="CL892" s="224"/>
      <c r="CM892" s="224"/>
      <c r="CN892" s="224"/>
      <c r="CO892" s="224"/>
      <c r="CP892" s="224"/>
      <c r="CQ892" s="224"/>
      <c r="CR892" s="224"/>
      <c r="CS892" s="224"/>
      <c r="CT892" s="224"/>
      <c r="CU892" s="224"/>
      <c r="CV892" s="224"/>
      <c r="CW892" s="224"/>
      <c r="CX892" s="224"/>
      <c r="CY892" s="224"/>
      <c r="CZ892" s="224"/>
      <c r="DA892" s="224"/>
      <c r="DB892" s="224"/>
      <c r="DC892" s="224"/>
      <c r="DD892" s="224"/>
      <c r="DE892" s="224"/>
      <c r="DF892" s="224"/>
      <c r="DG892" s="224"/>
      <c r="DH892" s="224"/>
      <c r="DI892" s="224"/>
      <c r="DJ892" s="224"/>
      <c r="DK892" s="224"/>
      <c r="DL892" s="224"/>
      <c r="DM892" s="224"/>
      <c r="DN892" s="224"/>
      <c r="DO892" s="224"/>
      <c r="DP892" s="224"/>
      <c r="DQ892" s="224"/>
      <c r="DR892" s="224"/>
      <c r="DS892" s="224"/>
      <c r="DT892" s="224"/>
      <c r="DU892" s="224"/>
      <c r="DV892" s="224"/>
      <c r="DW892" s="224"/>
      <c r="DX892" s="224"/>
      <c r="DY892" s="224"/>
      <c r="DZ892" s="224"/>
      <c r="EA892" s="224"/>
      <c r="EB892" s="224"/>
      <c r="EC892" s="224"/>
      <c r="ED892" s="224"/>
      <c r="EE892" s="224"/>
      <c r="EF892" s="224"/>
      <c r="EG892" s="224"/>
      <c r="EH892" s="224"/>
      <c r="EI892" s="224"/>
      <c r="EJ892" s="224"/>
      <c r="EK892" s="224"/>
      <c r="EL892" s="224"/>
      <c r="EM892" s="224"/>
      <c r="EN892" s="224"/>
      <c r="EO892" s="224"/>
      <c r="EP892" s="224"/>
      <c r="EQ892" s="224"/>
      <c r="ER892" s="224"/>
      <c r="ES892" s="224"/>
      <c r="ET892" s="224"/>
      <c r="EU892" s="224"/>
      <c r="EV892" s="224"/>
      <c r="EW892" s="224"/>
      <c r="EX892" s="224"/>
      <c r="EY892" s="224"/>
      <c r="EZ892" s="224"/>
      <c r="FA892" s="224"/>
      <c r="FB892" s="224"/>
      <c r="FC892" s="224"/>
      <c r="FD892" s="224"/>
      <c r="FE892" s="224"/>
      <c r="FF892" s="224"/>
      <c r="FG892" s="224"/>
      <c r="FH892" s="224"/>
      <c r="FI892" s="224"/>
      <c r="FJ892" s="224"/>
      <c r="FK892" s="224"/>
      <c r="FL892" s="224"/>
      <c r="FM892" s="224"/>
      <c r="FN892" s="224"/>
      <c r="FO892" s="224"/>
      <c r="FP892" s="224"/>
      <c r="FQ892" s="224"/>
      <c r="FR892" s="224"/>
      <c r="FS892" s="224"/>
      <c r="FT892" s="224"/>
      <c r="FU892" s="224"/>
      <c r="FV892" s="224"/>
      <c r="FW892" s="224"/>
      <c r="FX892" s="224"/>
      <c r="FY892" s="224"/>
      <c r="FZ892" s="224"/>
      <c r="GA892" s="224"/>
      <c r="GB892" s="224"/>
      <c r="GC892" s="224"/>
      <c r="GD892" s="224"/>
      <c r="GE892" s="224"/>
      <c r="GF892" s="224"/>
      <c r="GG892" s="224"/>
      <c r="GH892" s="224"/>
      <c r="GI892" s="224"/>
      <c r="GJ892" s="224"/>
      <c r="GK892" s="224"/>
      <c r="GL892" s="224"/>
      <c r="GM892" s="224"/>
      <c r="GN892" s="224"/>
      <c r="GO892" s="224"/>
      <c r="GP892" s="224"/>
      <c r="GQ892" s="224"/>
      <c r="GR892" s="224"/>
      <c r="GS892" s="224"/>
      <c r="GT892" s="224"/>
      <c r="GU892" s="224"/>
      <c r="GV892" s="224"/>
      <c r="GW892" s="224"/>
      <c r="GX892" s="224"/>
      <c r="GY892" s="224"/>
      <c r="GZ892" s="224"/>
      <c r="HA892" s="224"/>
      <c r="HB892" s="224"/>
      <c r="HC892" s="224"/>
      <c r="HD892" s="224"/>
      <c r="HE892" s="224"/>
      <c r="HF892" s="224"/>
      <c r="HG892" s="224"/>
      <c r="HH892" s="224"/>
      <c r="HI892" s="224"/>
      <c r="HJ892" s="224"/>
      <c r="HK892" s="224"/>
      <c r="HL892" s="224"/>
      <c r="HM892" s="224"/>
      <c r="HN892" s="224"/>
      <c r="HO892" s="224"/>
      <c r="HP892" s="224"/>
      <c r="HQ892" s="224"/>
      <c r="HR892" s="224"/>
      <c r="HS892" s="224"/>
      <c r="HT892" s="224"/>
      <c r="HU892" s="224"/>
      <c r="HV892" s="224"/>
      <c r="HW892" s="224"/>
      <c r="HX892" s="224"/>
      <c r="HY892" s="224"/>
      <c r="HZ892" s="224"/>
      <c r="IA892" s="224"/>
      <c r="IB892" s="224"/>
      <c r="IC892" s="224"/>
      <c r="ID892" s="224"/>
      <c r="IE892" s="224"/>
      <c r="IF892" s="224"/>
      <c r="IG892" s="224"/>
      <c r="IH892" s="224"/>
      <c r="II892" s="224"/>
      <c r="IJ892" s="224"/>
      <c r="IK892" s="224"/>
      <c r="IL892" s="224"/>
      <c r="IM892" s="224"/>
      <c r="IN892" s="224"/>
      <c r="IO892" s="224"/>
      <c r="IP892" s="224"/>
      <c r="IQ892" s="224"/>
      <c r="IR892" s="224"/>
      <c r="IS892" s="224"/>
      <c r="IT892" s="224"/>
      <c r="IU892" s="224"/>
      <c r="IV892" s="224"/>
      <c r="IW892" s="224"/>
    </row>
    <row r="893" spans="1:257" s="258" customFormat="1" ht="39" hidden="1" customHeight="1" x14ac:dyDescent="0.25">
      <c r="A893" s="224"/>
      <c r="B893" s="224"/>
      <c r="C893" s="224"/>
      <c r="D893" s="209"/>
      <c r="E893" s="57"/>
      <c r="F893" s="57"/>
      <c r="G893" s="210"/>
      <c r="H893" s="210"/>
      <c r="I893" s="210"/>
      <c r="J893" s="224"/>
      <c r="K893" s="251"/>
      <c r="L893" s="251"/>
      <c r="M893" s="251"/>
      <c r="N893" s="251"/>
      <c r="O893" s="251"/>
      <c r="P893" s="251"/>
      <c r="Q893" s="251"/>
      <c r="R893" s="251"/>
      <c r="S893" s="251"/>
      <c r="T893" s="251"/>
      <c r="U893" s="251"/>
      <c r="V893" s="251"/>
      <c r="W893" s="251"/>
      <c r="X893" s="251"/>
      <c r="Y893" s="251"/>
      <c r="Z893" s="251"/>
      <c r="AA893" s="251"/>
      <c r="AB893" s="251"/>
      <c r="AC893" s="211"/>
      <c r="AD893" s="252"/>
      <c r="AE893" s="252"/>
      <c r="AF893" s="253"/>
      <c r="AG893" s="253"/>
      <c r="AH893" s="254"/>
      <c r="AI893" s="254"/>
      <c r="AJ893" s="255"/>
      <c r="AK893" s="255"/>
      <c r="AL893" s="126"/>
      <c r="AM893" s="224"/>
      <c r="AN893" s="224"/>
      <c r="AO893" s="224"/>
      <c r="AP893" s="224"/>
      <c r="AQ893" s="224"/>
      <c r="AR893" s="224"/>
      <c r="AS893" s="224"/>
      <c r="AT893" s="224"/>
      <c r="AU893" s="224"/>
      <c r="AV893" s="224"/>
      <c r="AW893" s="224"/>
      <c r="AX893" s="224"/>
      <c r="AY893" s="224"/>
      <c r="AZ893" s="224"/>
      <c r="BA893" s="224"/>
      <c r="BB893" s="224"/>
      <c r="BC893" s="224"/>
      <c r="BD893" s="224"/>
      <c r="BE893" s="224"/>
      <c r="BF893" s="224"/>
      <c r="BG893" s="224"/>
      <c r="BH893" s="224"/>
      <c r="BI893" s="224"/>
      <c r="BJ893" s="224"/>
      <c r="BK893" s="224"/>
      <c r="BL893" s="224"/>
      <c r="BM893" s="224"/>
      <c r="BN893" s="224"/>
      <c r="BO893" s="224"/>
      <c r="BP893" s="224"/>
      <c r="BQ893" s="224"/>
      <c r="BR893" s="224"/>
      <c r="BS893" s="224"/>
      <c r="BT893" s="224"/>
      <c r="BU893" s="224"/>
      <c r="BV893" s="224"/>
      <c r="BW893" s="224"/>
      <c r="BX893" s="224"/>
      <c r="BY893" s="224"/>
      <c r="BZ893" s="224"/>
      <c r="CA893" s="224"/>
      <c r="CB893" s="224"/>
      <c r="CC893" s="224"/>
      <c r="CD893" s="224"/>
      <c r="CE893" s="224"/>
      <c r="CF893" s="224"/>
      <c r="CG893" s="224"/>
      <c r="CH893" s="224"/>
      <c r="CI893" s="224"/>
      <c r="CJ893" s="224"/>
      <c r="CK893" s="224"/>
      <c r="CL893" s="224"/>
      <c r="CM893" s="224"/>
      <c r="CN893" s="224"/>
      <c r="CO893" s="224"/>
      <c r="CP893" s="224"/>
      <c r="CQ893" s="224"/>
      <c r="CR893" s="224"/>
      <c r="CS893" s="224"/>
      <c r="CT893" s="224"/>
      <c r="CU893" s="224"/>
      <c r="CV893" s="224"/>
      <c r="CW893" s="224"/>
      <c r="CX893" s="224"/>
      <c r="CY893" s="224"/>
      <c r="CZ893" s="224"/>
      <c r="DA893" s="224"/>
      <c r="DB893" s="224"/>
      <c r="DC893" s="224"/>
      <c r="DD893" s="224"/>
      <c r="DE893" s="224"/>
      <c r="DF893" s="224"/>
      <c r="DG893" s="224"/>
      <c r="DH893" s="224"/>
      <c r="DI893" s="224"/>
      <c r="DJ893" s="224"/>
      <c r="DK893" s="224"/>
      <c r="DL893" s="224"/>
      <c r="DM893" s="224"/>
      <c r="DN893" s="224"/>
      <c r="DO893" s="224"/>
      <c r="DP893" s="224"/>
      <c r="DQ893" s="224"/>
      <c r="DR893" s="224"/>
      <c r="DS893" s="224"/>
      <c r="DT893" s="224"/>
      <c r="DU893" s="224"/>
      <c r="DV893" s="224"/>
      <c r="DW893" s="224"/>
      <c r="DX893" s="224"/>
      <c r="DY893" s="224"/>
      <c r="DZ893" s="224"/>
      <c r="EA893" s="224"/>
      <c r="EB893" s="224"/>
      <c r="EC893" s="224"/>
      <c r="ED893" s="224"/>
      <c r="EE893" s="224"/>
      <c r="EF893" s="224"/>
      <c r="EG893" s="224"/>
      <c r="EH893" s="224"/>
      <c r="EI893" s="224"/>
      <c r="EJ893" s="224"/>
      <c r="EK893" s="224"/>
      <c r="EL893" s="224"/>
      <c r="EM893" s="224"/>
      <c r="EN893" s="224"/>
      <c r="EO893" s="224"/>
      <c r="EP893" s="224"/>
      <c r="EQ893" s="224"/>
      <c r="ER893" s="224"/>
      <c r="ES893" s="224"/>
      <c r="ET893" s="224"/>
      <c r="EU893" s="224"/>
      <c r="EV893" s="224"/>
      <c r="EW893" s="224"/>
      <c r="EX893" s="224"/>
      <c r="EY893" s="224"/>
      <c r="EZ893" s="224"/>
      <c r="FA893" s="224"/>
      <c r="FB893" s="224"/>
      <c r="FC893" s="224"/>
      <c r="FD893" s="224"/>
      <c r="FE893" s="224"/>
      <c r="FF893" s="224"/>
      <c r="FG893" s="224"/>
      <c r="FH893" s="224"/>
      <c r="FI893" s="224"/>
      <c r="FJ893" s="224"/>
      <c r="FK893" s="224"/>
      <c r="FL893" s="224"/>
      <c r="FM893" s="224"/>
      <c r="FN893" s="224"/>
      <c r="FO893" s="224"/>
      <c r="FP893" s="224"/>
      <c r="FQ893" s="224"/>
      <c r="FR893" s="224"/>
      <c r="FS893" s="224"/>
      <c r="FT893" s="224"/>
      <c r="FU893" s="224"/>
      <c r="FV893" s="224"/>
      <c r="FW893" s="224"/>
      <c r="FX893" s="224"/>
      <c r="FY893" s="224"/>
      <c r="FZ893" s="224"/>
      <c r="GA893" s="224"/>
      <c r="GB893" s="224"/>
      <c r="GC893" s="224"/>
      <c r="GD893" s="224"/>
      <c r="GE893" s="224"/>
      <c r="GF893" s="224"/>
      <c r="GG893" s="224"/>
      <c r="GH893" s="224"/>
      <c r="GI893" s="224"/>
      <c r="GJ893" s="224"/>
      <c r="GK893" s="224"/>
      <c r="GL893" s="224"/>
      <c r="GM893" s="224"/>
      <c r="GN893" s="224"/>
      <c r="GO893" s="224"/>
      <c r="GP893" s="224"/>
      <c r="GQ893" s="224"/>
      <c r="GR893" s="224"/>
      <c r="GS893" s="224"/>
      <c r="GT893" s="224"/>
      <c r="GU893" s="224"/>
      <c r="GV893" s="224"/>
      <c r="GW893" s="224"/>
      <c r="GX893" s="224"/>
      <c r="GY893" s="224"/>
      <c r="GZ893" s="224"/>
      <c r="HA893" s="224"/>
      <c r="HB893" s="224"/>
      <c r="HC893" s="224"/>
      <c r="HD893" s="224"/>
      <c r="HE893" s="224"/>
      <c r="HF893" s="224"/>
      <c r="HG893" s="224"/>
      <c r="HH893" s="224"/>
      <c r="HI893" s="224"/>
      <c r="HJ893" s="224"/>
      <c r="HK893" s="224"/>
      <c r="HL893" s="224"/>
      <c r="HM893" s="224"/>
      <c r="HN893" s="224"/>
      <c r="HO893" s="224"/>
      <c r="HP893" s="224"/>
      <c r="HQ893" s="224"/>
      <c r="HR893" s="224"/>
      <c r="HS893" s="224"/>
      <c r="HT893" s="224"/>
      <c r="HU893" s="224"/>
      <c r="HV893" s="224"/>
      <c r="HW893" s="224"/>
      <c r="HX893" s="224"/>
      <c r="HY893" s="224"/>
      <c r="HZ893" s="224"/>
      <c r="IA893" s="224"/>
      <c r="IB893" s="224"/>
      <c r="IC893" s="224"/>
      <c r="ID893" s="224"/>
      <c r="IE893" s="224"/>
      <c r="IF893" s="224"/>
      <c r="IG893" s="224"/>
      <c r="IH893" s="224"/>
      <c r="II893" s="224"/>
      <c r="IJ893" s="224"/>
      <c r="IK893" s="224"/>
      <c r="IL893" s="224"/>
      <c r="IM893" s="224"/>
      <c r="IN893" s="224"/>
      <c r="IO893" s="224"/>
      <c r="IP893" s="224"/>
      <c r="IQ893" s="224"/>
      <c r="IR893" s="224"/>
      <c r="IS893" s="224"/>
      <c r="IT893" s="224"/>
      <c r="IU893" s="224"/>
      <c r="IV893" s="224"/>
      <c r="IW893" s="224"/>
    </row>
    <row r="894" spans="1:257" s="258" customFormat="1" ht="39" hidden="1" customHeight="1" x14ac:dyDescent="0.25">
      <c r="A894" s="224"/>
      <c r="B894" s="224"/>
      <c r="C894" s="224"/>
      <c r="D894" s="209"/>
      <c r="E894" s="57"/>
      <c r="F894" s="57"/>
      <c r="G894" s="210"/>
      <c r="H894" s="210"/>
      <c r="I894" s="210"/>
      <c r="J894" s="224"/>
      <c r="K894" s="251"/>
      <c r="L894" s="251"/>
      <c r="M894" s="251"/>
      <c r="N894" s="251"/>
      <c r="O894" s="251"/>
      <c r="P894" s="251"/>
      <c r="Q894" s="251"/>
      <c r="R894" s="251"/>
      <c r="S894" s="251"/>
      <c r="T894" s="251"/>
      <c r="U894" s="251"/>
      <c r="V894" s="251"/>
      <c r="W894" s="251"/>
      <c r="X894" s="251"/>
      <c r="Y894" s="251"/>
      <c r="Z894" s="251"/>
      <c r="AA894" s="251"/>
      <c r="AB894" s="251"/>
      <c r="AC894" s="211"/>
      <c r="AD894" s="252"/>
      <c r="AE894" s="252"/>
      <c r="AF894" s="253"/>
      <c r="AG894" s="253"/>
      <c r="AH894" s="254"/>
      <c r="AI894" s="254"/>
      <c r="AJ894" s="255"/>
      <c r="AK894" s="255"/>
      <c r="AL894" s="126"/>
      <c r="AM894" s="224"/>
      <c r="AN894" s="224"/>
      <c r="AO894" s="224"/>
      <c r="AP894" s="224"/>
      <c r="AQ894" s="224"/>
      <c r="AR894" s="224"/>
      <c r="AS894" s="224"/>
      <c r="AT894" s="224"/>
      <c r="AU894" s="224"/>
      <c r="AV894" s="224"/>
      <c r="AW894" s="224"/>
      <c r="AX894" s="224"/>
      <c r="AY894" s="224"/>
      <c r="AZ894" s="224"/>
      <c r="BA894" s="224"/>
      <c r="BB894" s="224"/>
      <c r="BC894" s="224"/>
      <c r="BD894" s="224"/>
      <c r="BE894" s="224"/>
      <c r="BF894" s="224"/>
      <c r="BG894" s="224"/>
      <c r="BH894" s="224"/>
      <c r="BI894" s="224"/>
      <c r="BJ894" s="224"/>
      <c r="BK894" s="224"/>
      <c r="BL894" s="224"/>
      <c r="BM894" s="224"/>
      <c r="BN894" s="224"/>
      <c r="BO894" s="224"/>
      <c r="BP894" s="224"/>
      <c r="BQ894" s="224"/>
      <c r="BR894" s="224"/>
      <c r="BS894" s="224"/>
      <c r="BT894" s="224"/>
      <c r="BU894" s="224"/>
      <c r="BV894" s="224"/>
      <c r="BW894" s="224"/>
      <c r="BX894" s="224"/>
      <c r="BY894" s="224"/>
      <c r="BZ894" s="224"/>
      <c r="CA894" s="224"/>
      <c r="CB894" s="224"/>
      <c r="CC894" s="224"/>
      <c r="CD894" s="224"/>
      <c r="CE894" s="224"/>
      <c r="CF894" s="224"/>
      <c r="CG894" s="224"/>
      <c r="CH894" s="224"/>
      <c r="CI894" s="224"/>
      <c r="CJ894" s="224"/>
      <c r="CK894" s="224"/>
      <c r="CL894" s="224"/>
      <c r="CM894" s="224"/>
      <c r="CN894" s="224"/>
      <c r="CO894" s="224"/>
      <c r="CP894" s="224"/>
      <c r="CQ894" s="224"/>
      <c r="CR894" s="224"/>
      <c r="CS894" s="224"/>
      <c r="CT894" s="224"/>
      <c r="CU894" s="224"/>
      <c r="CV894" s="224"/>
      <c r="CW894" s="224"/>
      <c r="CX894" s="224"/>
      <c r="CY894" s="224"/>
      <c r="CZ894" s="224"/>
      <c r="DA894" s="224"/>
      <c r="DB894" s="224"/>
      <c r="DC894" s="224"/>
      <c r="DD894" s="224"/>
      <c r="DE894" s="224"/>
      <c r="DF894" s="224"/>
      <c r="DG894" s="224"/>
      <c r="DH894" s="224"/>
      <c r="DI894" s="224"/>
      <c r="DJ894" s="224"/>
      <c r="DK894" s="224"/>
      <c r="DL894" s="224"/>
      <c r="DM894" s="224"/>
      <c r="DN894" s="224"/>
      <c r="DO894" s="224"/>
      <c r="DP894" s="224"/>
      <c r="DQ894" s="224"/>
      <c r="DR894" s="224"/>
      <c r="DS894" s="224"/>
      <c r="DT894" s="224"/>
      <c r="DU894" s="224"/>
      <c r="DV894" s="224"/>
      <c r="DW894" s="224"/>
      <c r="DX894" s="224"/>
      <c r="DY894" s="224"/>
      <c r="DZ894" s="224"/>
      <c r="EA894" s="224"/>
      <c r="EB894" s="224"/>
      <c r="EC894" s="224"/>
      <c r="ED894" s="224"/>
      <c r="EE894" s="224"/>
      <c r="EF894" s="224"/>
      <c r="EG894" s="224"/>
      <c r="EH894" s="224"/>
      <c r="EI894" s="224"/>
      <c r="EJ894" s="224"/>
      <c r="EK894" s="224"/>
      <c r="EL894" s="224"/>
      <c r="EM894" s="224"/>
      <c r="EN894" s="224"/>
      <c r="EO894" s="224"/>
      <c r="EP894" s="224"/>
      <c r="EQ894" s="224"/>
      <c r="ER894" s="224"/>
      <c r="ES894" s="224"/>
      <c r="ET894" s="224"/>
      <c r="EU894" s="224"/>
      <c r="EV894" s="224"/>
      <c r="EW894" s="224"/>
      <c r="EX894" s="224"/>
      <c r="EY894" s="224"/>
      <c r="EZ894" s="224"/>
      <c r="FA894" s="224"/>
      <c r="FB894" s="224"/>
      <c r="FC894" s="224"/>
      <c r="FD894" s="224"/>
      <c r="FE894" s="224"/>
      <c r="FF894" s="224"/>
      <c r="FG894" s="224"/>
      <c r="FH894" s="224"/>
      <c r="FI894" s="224"/>
      <c r="FJ894" s="224"/>
      <c r="FK894" s="224"/>
      <c r="FL894" s="224"/>
      <c r="FM894" s="224"/>
      <c r="FN894" s="224"/>
      <c r="FO894" s="224"/>
      <c r="FP894" s="224"/>
      <c r="FQ894" s="224"/>
      <c r="FR894" s="224"/>
      <c r="FS894" s="224"/>
      <c r="FT894" s="224"/>
      <c r="FU894" s="224"/>
      <c r="FV894" s="224"/>
      <c r="FW894" s="224"/>
      <c r="FX894" s="224"/>
      <c r="FY894" s="224"/>
      <c r="FZ894" s="224"/>
      <c r="GA894" s="224"/>
      <c r="GB894" s="224"/>
      <c r="GC894" s="224"/>
      <c r="GD894" s="224"/>
      <c r="GE894" s="224"/>
      <c r="GF894" s="224"/>
      <c r="GG894" s="224"/>
      <c r="GH894" s="224"/>
      <c r="GI894" s="224"/>
      <c r="GJ894" s="224"/>
      <c r="GK894" s="224"/>
      <c r="GL894" s="224"/>
      <c r="GM894" s="224"/>
      <c r="GN894" s="224"/>
      <c r="GO894" s="224"/>
      <c r="GP894" s="224"/>
      <c r="GQ894" s="224"/>
      <c r="GR894" s="224"/>
      <c r="GS894" s="224"/>
      <c r="GT894" s="224"/>
      <c r="GU894" s="224"/>
      <c r="GV894" s="224"/>
      <c r="GW894" s="224"/>
      <c r="GX894" s="224"/>
      <c r="GY894" s="224"/>
      <c r="GZ894" s="224"/>
      <c r="HA894" s="224"/>
      <c r="HB894" s="224"/>
      <c r="HC894" s="224"/>
      <c r="HD894" s="224"/>
      <c r="HE894" s="224"/>
      <c r="HF894" s="224"/>
      <c r="HG894" s="224"/>
      <c r="HH894" s="224"/>
      <c r="HI894" s="224"/>
      <c r="HJ894" s="224"/>
      <c r="HK894" s="224"/>
      <c r="HL894" s="224"/>
      <c r="HM894" s="224"/>
      <c r="HN894" s="224"/>
      <c r="HO894" s="224"/>
      <c r="HP894" s="224"/>
      <c r="HQ894" s="224"/>
      <c r="HR894" s="224"/>
      <c r="HS894" s="224"/>
      <c r="HT894" s="224"/>
      <c r="HU894" s="224"/>
      <c r="HV894" s="224"/>
      <c r="HW894" s="224"/>
      <c r="HX894" s="224"/>
      <c r="HY894" s="224"/>
      <c r="HZ894" s="224"/>
      <c r="IA894" s="224"/>
      <c r="IB894" s="224"/>
      <c r="IC894" s="224"/>
      <c r="ID894" s="224"/>
      <c r="IE894" s="224"/>
      <c r="IF894" s="224"/>
      <c r="IG894" s="224"/>
      <c r="IH894" s="224"/>
      <c r="II894" s="224"/>
      <c r="IJ894" s="224"/>
      <c r="IK894" s="224"/>
      <c r="IL894" s="224"/>
      <c r="IM894" s="224"/>
      <c r="IN894" s="224"/>
      <c r="IO894" s="224"/>
      <c r="IP894" s="224"/>
      <c r="IQ894" s="224"/>
      <c r="IR894" s="224"/>
      <c r="IS894" s="224"/>
      <c r="IT894" s="224"/>
      <c r="IU894" s="224"/>
      <c r="IV894" s="224"/>
      <c r="IW894" s="224"/>
    </row>
    <row r="895" spans="1:257" s="258" customFormat="1" ht="39" hidden="1" customHeight="1" x14ac:dyDescent="0.25">
      <c r="A895" s="224"/>
      <c r="B895" s="224"/>
      <c r="C895" s="224"/>
      <c r="D895" s="209"/>
      <c r="E895" s="57"/>
      <c r="F895" s="57"/>
      <c r="G895" s="210"/>
      <c r="H895" s="210"/>
      <c r="I895" s="210"/>
      <c r="J895" s="224"/>
      <c r="K895" s="251"/>
      <c r="L895" s="251"/>
      <c r="M895" s="251"/>
      <c r="N895" s="251"/>
      <c r="O895" s="251"/>
      <c r="P895" s="251"/>
      <c r="Q895" s="251"/>
      <c r="R895" s="251"/>
      <c r="S895" s="251"/>
      <c r="T895" s="251"/>
      <c r="U895" s="251"/>
      <c r="V895" s="251"/>
      <c r="W895" s="251"/>
      <c r="X895" s="251"/>
      <c r="Y895" s="251"/>
      <c r="Z895" s="251"/>
      <c r="AA895" s="251"/>
      <c r="AB895" s="251"/>
      <c r="AC895" s="211"/>
      <c r="AD895" s="252"/>
      <c r="AE895" s="252"/>
      <c r="AF895" s="253"/>
      <c r="AG895" s="253"/>
      <c r="AH895" s="254"/>
      <c r="AI895" s="254"/>
      <c r="AJ895" s="255"/>
      <c r="AK895" s="255"/>
      <c r="AL895" s="126"/>
      <c r="AM895" s="224"/>
      <c r="AN895" s="224"/>
      <c r="AO895" s="224"/>
      <c r="AP895" s="224"/>
      <c r="AQ895" s="224"/>
      <c r="AR895" s="224"/>
      <c r="AS895" s="224"/>
      <c r="AT895" s="224"/>
      <c r="AU895" s="224"/>
      <c r="AV895" s="224"/>
      <c r="AW895" s="224"/>
      <c r="AX895" s="224"/>
      <c r="AY895" s="224"/>
      <c r="AZ895" s="224"/>
      <c r="BA895" s="224"/>
      <c r="BB895" s="224"/>
      <c r="BC895" s="224"/>
      <c r="BD895" s="224"/>
      <c r="BE895" s="224"/>
      <c r="BF895" s="224"/>
      <c r="BG895" s="224"/>
      <c r="BH895" s="224"/>
      <c r="BI895" s="224"/>
      <c r="BJ895" s="224"/>
      <c r="BK895" s="224"/>
      <c r="BL895" s="224"/>
      <c r="BM895" s="224"/>
      <c r="BN895" s="224"/>
      <c r="BO895" s="224"/>
      <c r="BP895" s="224"/>
      <c r="BQ895" s="224"/>
      <c r="BR895" s="224"/>
      <c r="BS895" s="224"/>
      <c r="BT895" s="224"/>
      <c r="BU895" s="224"/>
      <c r="BV895" s="224"/>
      <c r="BW895" s="224"/>
      <c r="BX895" s="224"/>
      <c r="BY895" s="224"/>
      <c r="BZ895" s="224"/>
      <c r="CA895" s="224"/>
      <c r="CB895" s="224"/>
      <c r="CC895" s="224"/>
      <c r="CD895" s="224"/>
      <c r="CE895" s="224"/>
      <c r="CF895" s="224"/>
      <c r="CG895" s="224"/>
      <c r="CH895" s="224"/>
      <c r="CI895" s="224"/>
      <c r="CJ895" s="224"/>
      <c r="CK895" s="224"/>
      <c r="CL895" s="224"/>
      <c r="CM895" s="224"/>
      <c r="CN895" s="224"/>
      <c r="CO895" s="224"/>
      <c r="CP895" s="224"/>
      <c r="CQ895" s="224"/>
      <c r="CR895" s="224"/>
      <c r="CS895" s="224"/>
      <c r="CT895" s="224"/>
      <c r="CU895" s="224"/>
      <c r="CV895" s="224"/>
      <c r="CW895" s="224"/>
      <c r="CX895" s="224"/>
      <c r="CY895" s="224"/>
      <c r="CZ895" s="224"/>
      <c r="DA895" s="224"/>
      <c r="DB895" s="224"/>
      <c r="DC895" s="224"/>
      <c r="DD895" s="224"/>
      <c r="DE895" s="224"/>
      <c r="DF895" s="224"/>
      <c r="DG895" s="224"/>
      <c r="DH895" s="224"/>
      <c r="DI895" s="224"/>
      <c r="DJ895" s="224"/>
      <c r="DK895" s="224"/>
      <c r="DL895" s="224"/>
      <c r="DM895" s="224"/>
      <c r="DN895" s="224"/>
      <c r="DO895" s="224"/>
      <c r="DP895" s="224"/>
      <c r="DQ895" s="224"/>
      <c r="DR895" s="224"/>
      <c r="DS895" s="224"/>
      <c r="DT895" s="224"/>
      <c r="DU895" s="224"/>
      <c r="DV895" s="224"/>
      <c r="DW895" s="224"/>
      <c r="DX895" s="224"/>
      <c r="DY895" s="224"/>
      <c r="DZ895" s="224"/>
      <c r="EA895" s="224"/>
      <c r="EB895" s="224"/>
      <c r="EC895" s="224"/>
      <c r="ED895" s="224"/>
      <c r="EE895" s="224"/>
      <c r="EF895" s="224"/>
      <c r="EG895" s="224"/>
      <c r="EH895" s="224"/>
      <c r="EI895" s="224"/>
      <c r="EJ895" s="224"/>
      <c r="EK895" s="224"/>
      <c r="EL895" s="224"/>
      <c r="EM895" s="224"/>
      <c r="EN895" s="224"/>
      <c r="EO895" s="224"/>
      <c r="EP895" s="224"/>
      <c r="EQ895" s="224"/>
      <c r="ER895" s="224"/>
      <c r="ES895" s="224"/>
      <c r="ET895" s="224"/>
      <c r="EU895" s="224"/>
      <c r="EV895" s="224"/>
      <c r="EW895" s="224"/>
      <c r="EX895" s="224"/>
      <c r="EY895" s="224"/>
      <c r="EZ895" s="224"/>
      <c r="FA895" s="224"/>
      <c r="FB895" s="224"/>
      <c r="FC895" s="224"/>
      <c r="FD895" s="224"/>
      <c r="FE895" s="224"/>
      <c r="FF895" s="224"/>
      <c r="FG895" s="224"/>
      <c r="FH895" s="224"/>
      <c r="FI895" s="224"/>
      <c r="FJ895" s="224"/>
      <c r="FK895" s="224"/>
      <c r="FL895" s="224"/>
      <c r="FM895" s="224"/>
      <c r="FN895" s="224"/>
      <c r="FO895" s="224"/>
      <c r="FP895" s="224"/>
      <c r="FQ895" s="224"/>
      <c r="FR895" s="224"/>
      <c r="FS895" s="224"/>
      <c r="FT895" s="224"/>
      <c r="FU895" s="224"/>
      <c r="FV895" s="224"/>
      <c r="FW895" s="224"/>
      <c r="FX895" s="224"/>
      <c r="FY895" s="224"/>
      <c r="FZ895" s="224"/>
      <c r="GA895" s="224"/>
      <c r="GB895" s="224"/>
      <c r="GC895" s="224"/>
      <c r="GD895" s="224"/>
      <c r="GE895" s="224"/>
      <c r="GF895" s="224"/>
      <c r="GG895" s="224"/>
      <c r="GH895" s="224"/>
      <c r="GI895" s="224"/>
      <c r="GJ895" s="224"/>
      <c r="GK895" s="224"/>
      <c r="GL895" s="224"/>
      <c r="GM895" s="224"/>
      <c r="GN895" s="224"/>
      <c r="GO895" s="224"/>
      <c r="GP895" s="224"/>
      <c r="GQ895" s="224"/>
      <c r="GR895" s="224"/>
      <c r="GS895" s="224"/>
      <c r="GT895" s="224"/>
      <c r="GU895" s="224"/>
      <c r="GV895" s="224"/>
      <c r="GW895" s="224"/>
      <c r="GX895" s="224"/>
      <c r="GY895" s="224"/>
      <c r="GZ895" s="224"/>
      <c r="HA895" s="224"/>
      <c r="HB895" s="224"/>
      <c r="HC895" s="224"/>
      <c r="HD895" s="224"/>
      <c r="HE895" s="224"/>
      <c r="HF895" s="224"/>
      <c r="HG895" s="224"/>
      <c r="HH895" s="224"/>
      <c r="HI895" s="224"/>
      <c r="HJ895" s="224"/>
      <c r="HK895" s="224"/>
      <c r="HL895" s="224"/>
      <c r="HM895" s="224"/>
      <c r="HN895" s="224"/>
      <c r="HO895" s="224"/>
      <c r="HP895" s="224"/>
      <c r="HQ895" s="224"/>
      <c r="HR895" s="224"/>
      <c r="HS895" s="224"/>
      <c r="HT895" s="224"/>
      <c r="HU895" s="224"/>
      <c r="HV895" s="224"/>
      <c r="HW895" s="224"/>
      <c r="HX895" s="224"/>
      <c r="HY895" s="224"/>
      <c r="HZ895" s="224"/>
      <c r="IA895" s="224"/>
      <c r="IB895" s="224"/>
      <c r="IC895" s="224"/>
      <c r="ID895" s="224"/>
      <c r="IE895" s="224"/>
      <c r="IF895" s="224"/>
      <c r="IG895" s="224"/>
      <c r="IH895" s="224"/>
      <c r="II895" s="224"/>
      <c r="IJ895" s="224"/>
      <c r="IK895" s="224"/>
      <c r="IL895" s="224"/>
      <c r="IM895" s="224"/>
      <c r="IN895" s="224"/>
      <c r="IO895" s="224"/>
      <c r="IP895" s="224"/>
      <c r="IQ895" s="224"/>
      <c r="IR895" s="224"/>
      <c r="IS895" s="224"/>
      <c r="IT895" s="224"/>
      <c r="IU895" s="224"/>
      <c r="IV895" s="224"/>
      <c r="IW895" s="224"/>
    </row>
    <row r="896" spans="1:257" s="258" customFormat="1" ht="39" hidden="1" customHeight="1" x14ac:dyDescent="0.25">
      <c r="A896" s="224"/>
      <c r="B896" s="224"/>
      <c r="C896" s="224"/>
      <c r="D896" s="209"/>
      <c r="E896" s="57"/>
      <c r="F896" s="57"/>
      <c r="G896" s="210"/>
      <c r="H896" s="210"/>
      <c r="I896" s="210"/>
      <c r="J896" s="224"/>
      <c r="K896" s="251"/>
      <c r="L896" s="251"/>
      <c r="M896" s="251"/>
      <c r="N896" s="251"/>
      <c r="O896" s="251"/>
      <c r="P896" s="251"/>
      <c r="Q896" s="251"/>
      <c r="R896" s="251"/>
      <c r="S896" s="251"/>
      <c r="T896" s="251"/>
      <c r="U896" s="251"/>
      <c r="V896" s="251"/>
      <c r="W896" s="251"/>
      <c r="X896" s="251"/>
      <c r="Y896" s="251"/>
      <c r="Z896" s="251"/>
      <c r="AA896" s="251"/>
      <c r="AB896" s="251"/>
      <c r="AC896" s="211"/>
      <c r="AD896" s="252"/>
      <c r="AE896" s="252"/>
      <c r="AF896" s="253"/>
      <c r="AG896" s="253"/>
      <c r="AH896" s="254"/>
      <c r="AI896" s="254"/>
      <c r="AJ896" s="255"/>
      <c r="AK896" s="255"/>
      <c r="AL896" s="126"/>
      <c r="AM896" s="224"/>
      <c r="AN896" s="224"/>
      <c r="AO896" s="224"/>
      <c r="AP896" s="224"/>
      <c r="AQ896" s="224"/>
      <c r="AR896" s="224"/>
      <c r="AS896" s="224"/>
      <c r="AT896" s="224"/>
      <c r="AU896" s="224"/>
      <c r="AV896" s="224"/>
      <c r="AW896" s="224"/>
      <c r="AX896" s="224"/>
      <c r="AY896" s="224"/>
      <c r="AZ896" s="224"/>
      <c r="BA896" s="224"/>
      <c r="BB896" s="224"/>
      <c r="BC896" s="224"/>
      <c r="BD896" s="224"/>
      <c r="BE896" s="224"/>
      <c r="BF896" s="224"/>
      <c r="BG896" s="224"/>
      <c r="BH896" s="224"/>
      <c r="BI896" s="224"/>
      <c r="BJ896" s="224"/>
      <c r="BK896" s="224"/>
      <c r="BL896" s="224"/>
      <c r="BM896" s="224"/>
      <c r="BN896" s="224"/>
      <c r="BO896" s="224"/>
      <c r="BP896" s="224"/>
      <c r="BQ896" s="224"/>
      <c r="BR896" s="224"/>
      <c r="BS896" s="224"/>
      <c r="BT896" s="224"/>
      <c r="BU896" s="224"/>
      <c r="BV896" s="224"/>
      <c r="BW896" s="224"/>
      <c r="BX896" s="224"/>
      <c r="BY896" s="224"/>
      <c r="BZ896" s="224"/>
      <c r="CA896" s="224"/>
      <c r="CB896" s="224"/>
      <c r="CC896" s="224"/>
      <c r="CD896" s="224"/>
      <c r="CE896" s="224"/>
      <c r="CF896" s="224"/>
      <c r="CG896" s="224"/>
      <c r="CH896" s="224"/>
      <c r="CI896" s="224"/>
      <c r="CJ896" s="224"/>
      <c r="CK896" s="224"/>
      <c r="CL896" s="224"/>
      <c r="CM896" s="224"/>
      <c r="CN896" s="224"/>
      <c r="CO896" s="224"/>
      <c r="CP896" s="224"/>
      <c r="CQ896" s="224"/>
      <c r="CR896" s="224"/>
      <c r="CS896" s="224"/>
      <c r="CT896" s="224"/>
      <c r="CU896" s="224"/>
      <c r="CV896" s="224"/>
      <c r="CW896" s="224"/>
      <c r="CX896" s="224"/>
      <c r="CY896" s="224"/>
      <c r="CZ896" s="224"/>
      <c r="DA896" s="224"/>
      <c r="DB896" s="224"/>
      <c r="DC896" s="224"/>
      <c r="DD896" s="224"/>
      <c r="DE896" s="224"/>
      <c r="DF896" s="224"/>
      <c r="DG896" s="224"/>
      <c r="DH896" s="224"/>
      <c r="DI896" s="224"/>
      <c r="DJ896" s="224"/>
      <c r="DK896" s="224"/>
      <c r="DL896" s="224"/>
      <c r="DM896" s="224"/>
      <c r="DN896" s="224"/>
      <c r="DO896" s="224"/>
      <c r="DP896" s="224"/>
      <c r="DQ896" s="224"/>
      <c r="DR896" s="224"/>
      <c r="DS896" s="224"/>
      <c r="DT896" s="224"/>
      <c r="DU896" s="224"/>
      <c r="DV896" s="224"/>
      <c r="DW896" s="224"/>
      <c r="DX896" s="224"/>
      <c r="DY896" s="224"/>
      <c r="DZ896" s="224"/>
      <c r="EA896" s="224"/>
      <c r="EB896" s="224"/>
      <c r="EC896" s="224"/>
      <c r="ED896" s="224"/>
      <c r="EE896" s="224"/>
      <c r="EF896" s="224"/>
      <c r="EG896" s="224"/>
      <c r="EH896" s="224"/>
      <c r="EI896" s="224"/>
      <c r="EJ896" s="224"/>
      <c r="EK896" s="224"/>
      <c r="EL896" s="224"/>
      <c r="EM896" s="224"/>
      <c r="EN896" s="224"/>
      <c r="EO896" s="224"/>
      <c r="EP896" s="224"/>
      <c r="EQ896" s="224"/>
      <c r="ER896" s="224"/>
      <c r="ES896" s="224"/>
      <c r="ET896" s="224"/>
      <c r="EU896" s="224"/>
      <c r="EV896" s="224"/>
      <c r="EW896" s="224"/>
      <c r="EX896" s="224"/>
      <c r="EY896" s="224"/>
      <c r="EZ896" s="224"/>
      <c r="FA896" s="224"/>
      <c r="FB896" s="224"/>
      <c r="FC896" s="224"/>
      <c r="FD896" s="224"/>
      <c r="FE896" s="224"/>
      <c r="FF896" s="224"/>
      <c r="FG896" s="224"/>
      <c r="FH896" s="224"/>
      <c r="FI896" s="224"/>
      <c r="FJ896" s="224"/>
      <c r="FK896" s="224"/>
      <c r="FL896" s="224"/>
      <c r="FM896" s="224"/>
      <c r="FN896" s="224"/>
      <c r="FO896" s="224"/>
      <c r="FP896" s="224"/>
      <c r="FQ896" s="224"/>
      <c r="FR896" s="224"/>
      <c r="FS896" s="224"/>
      <c r="FT896" s="224"/>
      <c r="FU896" s="224"/>
      <c r="FV896" s="224"/>
      <c r="FW896" s="224"/>
      <c r="FX896" s="224"/>
      <c r="FY896" s="224"/>
      <c r="FZ896" s="224"/>
      <c r="GA896" s="224"/>
      <c r="GB896" s="224"/>
      <c r="GC896" s="224"/>
      <c r="GD896" s="224"/>
      <c r="GE896" s="224"/>
      <c r="GF896" s="224"/>
      <c r="GG896" s="224"/>
      <c r="GH896" s="224"/>
      <c r="GI896" s="224"/>
      <c r="GJ896" s="224"/>
      <c r="GK896" s="224"/>
      <c r="GL896" s="224"/>
      <c r="GM896" s="224"/>
      <c r="GN896" s="224"/>
      <c r="GO896" s="224"/>
      <c r="GP896" s="224"/>
      <c r="GQ896" s="224"/>
      <c r="GR896" s="224"/>
      <c r="GS896" s="224"/>
      <c r="GT896" s="224"/>
      <c r="GU896" s="224"/>
      <c r="GV896" s="224"/>
      <c r="GW896" s="224"/>
      <c r="GX896" s="224"/>
      <c r="GY896" s="224"/>
      <c r="GZ896" s="224"/>
      <c r="HA896" s="224"/>
      <c r="HB896" s="224"/>
      <c r="HC896" s="224"/>
      <c r="HD896" s="224"/>
      <c r="HE896" s="224"/>
      <c r="HF896" s="224"/>
      <c r="HG896" s="224"/>
      <c r="HH896" s="224"/>
      <c r="HI896" s="224"/>
      <c r="HJ896" s="224"/>
      <c r="HK896" s="224"/>
      <c r="HL896" s="224"/>
      <c r="HM896" s="224"/>
      <c r="HN896" s="224"/>
      <c r="HO896" s="224"/>
      <c r="HP896" s="224"/>
      <c r="HQ896" s="224"/>
      <c r="HR896" s="224"/>
      <c r="HS896" s="224"/>
      <c r="HT896" s="224"/>
      <c r="HU896" s="224"/>
      <c r="HV896" s="224"/>
      <c r="HW896" s="224"/>
      <c r="HX896" s="224"/>
      <c r="HY896" s="224"/>
      <c r="HZ896" s="224"/>
      <c r="IA896" s="224"/>
      <c r="IB896" s="224"/>
      <c r="IC896" s="224"/>
      <c r="ID896" s="224"/>
      <c r="IE896" s="224"/>
      <c r="IF896" s="224"/>
      <c r="IG896" s="224"/>
      <c r="IH896" s="224"/>
      <c r="II896" s="224"/>
      <c r="IJ896" s="224"/>
      <c r="IK896" s="224"/>
      <c r="IL896" s="224"/>
      <c r="IM896" s="224"/>
      <c r="IN896" s="224"/>
      <c r="IO896" s="224"/>
      <c r="IP896" s="224"/>
      <c r="IQ896" s="224"/>
      <c r="IR896" s="224"/>
      <c r="IS896" s="224"/>
      <c r="IT896" s="224"/>
      <c r="IU896" s="224"/>
      <c r="IV896" s="224"/>
      <c r="IW896" s="224"/>
    </row>
    <row r="897" spans="1:257" s="258" customFormat="1" ht="39" hidden="1" customHeight="1" x14ac:dyDescent="0.25">
      <c r="A897" s="224"/>
      <c r="B897" s="224"/>
      <c r="C897" s="224"/>
      <c r="D897" s="209"/>
      <c r="E897" s="57"/>
      <c r="F897" s="57"/>
      <c r="G897" s="210"/>
      <c r="H897" s="210"/>
      <c r="I897" s="210"/>
      <c r="J897" s="224"/>
      <c r="K897" s="251"/>
      <c r="L897" s="251"/>
      <c r="M897" s="251"/>
      <c r="N897" s="251"/>
      <c r="O897" s="251"/>
      <c r="P897" s="251"/>
      <c r="Q897" s="251"/>
      <c r="R897" s="251"/>
      <c r="S897" s="251"/>
      <c r="T897" s="251"/>
      <c r="U897" s="251"/>
      <c r="V897" s="251"/>
      <c r="W897" s="251"/>
      <c r="X897" s="251"/>
      <c r="Y897" s="251"/>
      <c r="Z897" s="251"/>
      <c r="AA897" s="251"/>
      <c r="AB897" s="251"/>
      <c r="AC897" s="211"/>
      <c r="AD897" s="252"/>
      <c r="AE897" s="252"/>
      <c r="AF897" s="253"/>
      <c r="AG897" s="253"/>
      <c r="AH897" s="254"/>
      <c r="AI897" s="254"/>
      <c r="AJ897" s="255"/>
      <c r="AK897" s="255"/>
      <c r="AL897" s="126"/>
      <c r="AM897" s="224"/>
      <c r="AN897" s="224"/>
      <c r="AO897" s="224"/>
      <c r="AP897" s="224"/>
      <c r="AQ897" s="224"/>
      <c r="AR897" s="224"/>
      <c r="AS897" s="224"/>
      <c r="AT897" s="224"/>
      <c r="AU897" s="224"/>
      <c r="AV897" s="224"/>
      <c r="AW897" s="224"/>
      <c r="AX897" s="224"/>
      <c r="AY897" s="224"/>
      <c r="AZ897" s="224"/>
      <c r="BA897" s="224"/>
      <c r="BB897" s="224"/>
      <c r="BC897" s="224"/>
      <c r="BD897" s="224"/>
      <c r="BE897" s="224"/>
      <c r="BF897" s="224"/>
      <c r="BG897" s="224"/>
      <c r="BH897" s="224"/>
      <c r="BI897" s="224"/>
      <c r="BJ897" s="224"/>
      <c r="BK897" s="224"/>
      <c r="BL897" s="224"/>
      <c r="BM897" s="224"/>
      <c r="BN897" s="224"/>
      <c r="BO897" s="224"/>
      <c r="BP897" s="224"/>
      <c r="BQ897" s="224"/>
      <c r="BR897" s="224"/>
      <c r="BS897" s="224"/>
      <c r="BT897" s="224"/>
      <c r="BU897" s="224"/>
      <c r="BV897" s="224"/>
      <c r="BW897" s="224"/>
      <c r="BX897" s="224"/>
      <c r="BY897" s="224"/>
      <c r="BZ897" s="224"/>
      <c r="CA897" s="224"/>
      <c r="CB897" s="224"/>
      <c r="CC897" s="224"/>
      <c r="CD897" s="224"/>
      <c r="CE897" s="224"/>
      <c r="CF897" s="224"/>
      <c r="CG897" s="224"/>
      <c r="CH897" s="224"/>
      <c r="CI897" s="224"/>
      <c r="CJ897" s="224"/>
      <c r="CK897" s="224"/>
      <c r="CL897" s="224"/>
      <c r="CM897" s="224"/>
      <c r="CN897" s="224"/>
      <c r="CO897" s="224"/>
      <c r="CP897" s="224"/>
      <c r="CQ897" s="224"/>
      <c r="CR897" s="224"/>
      <c r="CS897" s="224"/>
      <c r="CT897" s="224"/>
      <c r="CU897" s="224"/>
      <c r="CV897" s="224"/>
      <c r="CW897" s="224"/>
      <c r="CX897" s="224"/>
      <c r="CY897" s="224"/>
      <c r="CZ897" s="224"/>
      <c r="DA897" s="224"/>
      <c r="DB897" s="224"/>
      <c r="DC897" s="224"/>
      <c r="DD897" s="224"/>
      <c r="DE897" s="224"/>
      <c r="DF897" s="224"/>
      <c r="DG897" s="224"/>
      <c r="DH897" s="224"/>
      <c r="DI897" s="224"/>
      <c r="DJ897" s="224"/>
      <c r="DK897" s="224"/>
      <c r="DL897" s="224"/>
      <c r="DM897" s="224"/>
      <c r="DN897" s="224"/>
      <c r="DO897" s="224"/>
      <c r="DP897" s="224"/>
      <c r="DQ897" s="224"/>
      <c r="DR897" s="224"/>
      <c r="DS897" s="224"/>
      <c r="DT897" s="224"/>
      <c r="DU897" s="224"/>
      <c r="DV897" s="224"/>
      <c r="DW897" s="224"/>
      <c r="DX897" s="224"/>
      <c r="DY897" s="224"/>
      <c r="DZ897" s="224"/>
      <c r="EA897" s="224"/>
      <c r="EB897" s="224"/>
      <c r="EC897" s="224"/>
      <c r="ED897" s="224"/>
      <c r="EE897" s="224"/>
      <c r="EF897" s="224"/>
      <c r="EG897" s="224"/>
      <c r="EH897" s="224"/>
      <c r="EI897" s="224"/>
      <c r="EJ897" s="224"/>
      <c r="EK897" s="224"/>
      <c r="EL897" s="224"/>
      <c r="EM897" s="224"/>
      <c r="EN897" s="224"/>
      <c r="EO897" s="224"/>
      <c r="EP897" s="224"/>
      <c r="EQ897" s="224"/>
      <c r="ER897" s="224"/>
      <c r="ES897" s="224"/>
      <c r="ET897" s="224"/>
      <c r="EU897" s="224"/>
      <c r="EV897" s="224"/>
      <c r="EW897" s="224"/>
      <c r="EX897" s="224"/>
      <c r="EY897" s="224"/>
      <c r="EZ897" s="224"/>
      <c r="FA897" s="224"/>
      <c r="FB897" s="224"/>
      <c r="FC897" s="224"/>
      <c r="FD897" s="224"/>
      <c r="FE897" s="224"/>
      <c r="FF897" s="224"/>
      <c r="FG897" s="224"/>
      <c r="FH897" s="224"/>
      <c r="FI897" s="224"/>
      <c r="FJ897" s="224"/>
      <c r="FK897" s="224"/>
      <c r="FL897" s="224"/>
      <c r="FM897" s="224"/>
      <c r="FN897" s="224"/>
      <c r="FO897" s="224"/>
      <c r="FP897" s="224"/>
      <c r="FQ897" s="224"/>
      <c r="FR897" s="224"/>
      <c r="FS897" s="224"/>
      <c r="FT897" s="224"/>
      <c r="FU897" s="224"/>
      <c r="FV897" s="224"/>
      <c r="FW897" s="224"/>
      <c r="FX897" s="224"/>
      <c r="FY897" s="224"/>
      <c r="FZ897" s="224"/>
      <c r="GA897" s="224"/>
      <c r="GB897" s="224"/>
      <c r="GC897" s="224"/>
      <c r="GD897" s="224"/>
      <c r="GE897" s="224"/>
      <c r="GF897" s="224"/>
      <c r="GG897" s="224"/>
      <c r="GH897" s="224"/>
      <c r="GI897" s="224"/>
      <c r="GJ897" s="224"/>
      <c r="GK897" s="224"/>
      <c r="GL897" s="224"/>
      <c r="GM897" s="224"/>
      <c r="GN897" s="224"/>
      <c r="GO897" s="224"/>
      <c r="GP897" s="224"/>
      <c r="GQ897" s="224"/>
      <c r="GR897" s="224"/>
      <c r="GS897" s="224"/>
      <c r="GT897" s="224"/>
      <c r="GU897" s="224"/>
      <c r="GV897" s="224"/>
      <c r="GW897" s="224"/>
      <c r="GX897" s="224"/>
      <c r="GY897" s="224"/>
      <c r="GZ897" s="224"/>
      <c r="HA897" s="224"/>
      <c r="HB897" s="224"/>
      <c r="HC897" s="224"/>
      <c r="HD897" s="224"/>
      <c r="HE897" s="224"/>
      <c r="HF897" s="224"/>
      <c r="HG897" s="224"/>
      <c r="HH897" s="224"/>
      <c r="HI897" s="224"/>
      <c r="HJ897" s="224"/>
      <c r="HK897" s="224"/>
      <c r="HL897" s="224"/>
      <c r="HM897" s="224"/>
      <c r="HN897" s="224"/>
      <c r="HO897" s="224"/>
      <c r="HP897" s="224"/>
      <c r="HQ897" s="224"/>
      <c r="HR897" s="224"/>
      <c r="HS897" s="224"/>
      <c r="HT897" s="224"/>
      <c r="HU897" s="224"/>
      <c r="HV897" s="224"/>
      <c r="HW897" s="224"/>
      <c r="HX897" s="224"/>
      <c r="HY897" s="224"/>
      <c r="HZ897" s="224"/>
      <c r="IA897" s="224"/>
      <c r="IB897" s="224"/>
      <c r="IC897" s="224"/>
      <c r="ID897" s="224"/>
      <c r="IE897" s="224"/>
      <c r="IF897" s="224"/>
      <c r="IG897" s="224"/>
      <c r="IH897" s="224"/>
      <c r="II897" s="224"/>
      <c r="IJ897" s="224"/>
      <c r="IK897" s="224"/>
      <c r="IL897" s="224"/>
      <c r="IM897" s="224"/>
      <c r="IN897" s="224"/>
      <c r="IO897" s="224"/>
      <c r="IP897" s="224"/>
      <c r="IQ897" s="224"/>
      <c r="IR897" s="224"/>
      <c r="IS897" s="224"/>
      <c r="IT897" s="224"/>
      <c r="IU897" s="224"/>
      <c r="IV897" s="224"/>
      <c r="IW897" s="224"/>
    </row>
    <row r="898" spans="1:257" s="258" customFormat="1" ht="39" hidden="1" customHeight="1" x14ac:dyDescent="0.25">
      <c r="A898" s="224"/>
      <c r="B898" s="224"/>
      <c r="C898" s="224"/>
      <c r="D898" s="209"/>
      <c r="E898" s="57"/>
      <c r="F898" s="57"/>
      <c r="G898" s="210"/>
      <c r="H898" s="210"/>
      <c r="I898" s="210"/>
      <c r="J898" s="224"/>
      <c r="K898" s="251"/>
      <c r="L898" s="251"/>
      <c r="M898" s="251"/>
      <c r="N898" s="251"/>
      <c r="O898" s="251"/>
      <c r="P898" s="251"/>
      <c r="Q898" s="251"/>
      <c r="R898" s="251"/>
      <c r="S898" s="251"/>
      <c r="T898" s="251"/>
      <c r="U898" s="251"/>
      <c r="V898" s="251"/>
      <c r="W898" s="251"/>
      <c r="X898" s="251"/>
      <c r="Y898" s="251"/>
      <c r="Z898" s="251"/>
      <c r="AA898" s="251"/>
      <c r="AB898" s="251"/>
      <c r="AC898" s="211"/>
      <c r="AD898" s="252"/>
      <c r="AE898" s="252"/>
      <c r="AF898" s="253"/>
      <c r="AG898" s="253"/>
      <c r="AH898" s="254"/>
      <c r="AI898" s="254"/>
      <c r="AJ898" s="255"/>
      <c r="AK898" s="255"/>
      <c r="AL898" s="126"/>
      <c r="AM898" s="224"/>
      <c r="AN898" s="224"/>
      <c r="AO898" s="224"/>
      <c r="AP898" s="224"/>
      <c r="AQ898" s="224"/>
      <c r="AR898" s="224"/>
      <c r="AS898" s="224"/>
      <c r="AT898" s="224"/>
      <c r="AU898" s="224"/>
      <c r="AV898" s="224"/>
      <c r="AW898" s="224"/>
      <c r="AX898" s="224"/>
      <c r="AY898" s="224"/>
      <c r="AZ898" s="224"/>
      <c r="BA898" s="224"/>
      <c r="BB898" s="224"/>
      <c r="BC898" s="224"/>
      <c r="BD898" s="224"/>
      <c r="BE898" s="224"/>
      <c r="BF898" s="224"/>
      <c r="BG898" s="224"/>
      <c r="BH898" s="224"/>
      <c r="BI898" s="224"/>
      <c r="BJ898" s="224"/>
      <c r="BK898" s="224"/>
      <c r="BL898" s="224"/>
      <c r="BM898" s="224"/>
      <c r="BN898" s="224"/>
      <c r="BO898" s="224"/>
      <c r="BP898" s="224"/>
      <c r="BQ898" s="224"/>
      <c r="BR898" s="224"/>
      <c r="BS898" s="224"/>
      <c r="BT898" s="224"/>
      <c r="BU898" s="224"/>
      <c r="BV898" s="224"/>
      <c r="BW898" s="224"/>
      <c r="BX898" s="224"/>
      <c r="BY898" s="224"/>
      <c r="BZ898" s="224"/>
      <c r="CA898" s="224"/>
      <c r="CB898" s="224"/>
      <c r="CC898" s="224"/>
      <c r="CD898" s="224"/>
      <c r="CE898" s="224"/>
      <c r="CF898" s="224"/>
      <c r="CG898" s="224"/>
      <c r="CH898" s="224"/>
      <c r="CI898" s="224"/>
      <c r="CJ898" s="224"/>
      <c r="CK898" s="224"/>
      <c r="CL898" s="224"/>
      <c r="CM898" s="224"/>
      <c r="CN898" s="224"/>
      <c r="CO898" s="224"/>
      <c r="CP898" s="224"/>
      <c r="CQ898" s="224"/>
      <c r="CR898" s="224"/>
      <c r="CS898" s="224"/>
      <c r="CT898" s="224"/>
      <c r="CU898" s="224"/>
      <c r="CV898" s="224"/>
      <c r="CW898" s="224"/>
      <c r="CX898" s="224"/>
      <c r="CY898" s="224"/>
      <c r="CZ898" s="224"/>
      <c r="DA898" s="224"/>
      <c r="DB898" s="224"/>
      <c r="DC898" s="224"/>
      <c r="DD898" s="224"/>
      <c r="DE898" s="224"/>
      <c r="DF898" s="224"/>
      <c r="DG898" s="224"/>
      <c r="DH898" s="224"/>
      <c r="DI898" s="224"/>
      <c r="DJ898" s="224"/>
      <c r="DK898" s="224"/>
      <c r="DL898" s="224"/>
      <c r="DM898" s="224"/>
      <c r="DN898" s="224"/>
      <c r="DO898" s="224"/>
      <c r="DP898" s="224"/>
      <c r="DQ898" s="224"/>
      <c r="DR898" s="224"/>
      <c r="DS898" s="224"/>
      <c r="DT898" s="224"/>
      <c r="DU898" s="224"/>
      <c r="DV898" s="224"/>
      <c r="DW898" s="224"/>
      <c r="DX898" s="224"/>
      <c r="DY898" s="224"/>
      <c r="DZ898" s="224"/>
      <c r="EA898" s="224"/>
      <c r="EB898" s="224"/>
      <c r="EC898" s="224"/>
      <c r="ED898" s="224"/>
      <c r="EE898" s="224"/>
      <c r="EF898" s="224"/>
      <c r="EG898" s="224"/>
      <c r="EH898" s="224"/>
      <c r="EI898" s="224"/>
      <c r="EJ898" s="224"/>
      <c r="EK898" s="224"/>
      <c r="EL898" s="224"/>
      <c r="EM898" s="224"/>
      <c r="EN898" s="224"/>
      <c r="EO898" s="224"/>
      <c r="EP898" s="224"/>
      <c r="EQ898" s="224"/>
      <c r="ER898" s="224"/>
      <c r="ES898" s="224"/>
      <c r="ET898" s="224"/>
      <c r="EU898" s="224"/>
      <c r="EV898" s="224"/>
      <c r="EW898" s="224"/>
      <c r="EX898" s="224"/>
      <c r="EY898" s="224"/>
      <c r="EZ898" s="224"/>
      <c r="FA898" s="224"/>
      <c r="FB898" s="224"/>
      <c r="FC898" s="224"/>
      <c r="FD898" s="224"/>
      <c r="FE898" s="224"/>
      <c r="FF898" s="224"/>
      <c r="FG898" s="224"/>
      <c r="FH898" s="224"/>
      <c r="FI898" s="224"/>
      <c r="FJ898" s="224"/>
      <c r="FK898" s="224"/>
      <c r="FL898" s="224"/>
      <c r="FM898" s="224"/>
      <c r="FN898" s="224"/>
      <c r="FO898" s="224"/>
      <c r="FP898" s="224"/>
      <c r="FQ898" s="224"/>
      <c r="FR898" s="224"/>
      <c r="FS898" s="224"/>
      <c r="FT898" s="224"/>
      <c r="FU898" s="224"/>
      <c r="FV898" s="224"/>
      <c r="FW898" s="224"/>
      <c r="FX898" s="224"/>
      <c r="FY898" s="224"/>
      <c r="FZ898" s="224"/>
      <c r="GA898" s="224"/>
      <c r="GB898" s="224"/>
      <c r="GC898" s="224"/>
      <c r="GD898" s="224"/>
      <c r="GE898" s="224"/>
      <c r="GF898" s="224"/>
      <c r="GG898" s="224"/>
      <c r="GH898" s="224"/>
      <c r="GI898" s="224"/>
      <c r="GJ898" s="224"/>
      <c r="GK898" s="224"/>
      <c r="GL898" s="224"/>
      <c r="GM898" s="224"/>
      <c r="GN898" s="224"/>
      <c r="GO898" s="224"/>
      <c r="GP898" s="224"/>
      <c r="GQ898" s="224"/>
      <c r="GR898" s="224"/>
      <c r="GS898" s="224"/>
      <c r="GT898" s="224"/>
      <c r="GU898" s="224"/>
      <c r="GV898" s="224"/>
      <c r="GW898" s="224"/>
      <c r="GX898" s="224"/>
      <c r="GY898" s="224"/>
      <c r="GZ898" s="224"/>
      <c r="HA898" s="224"/>
      <c r="HB898" s="224"/>
      <c r="HC898" s="224"/>
      <c r="HD898" s="224"/>
      <c r="HE898" s="224"/>
      <c r="HF898" s="224"/>
      <c r="HG898" s="224"/>
      <c r="HH898" s="224"/>
      <c r="HI898" s="224"/>
      <c r="HJ898" s="224"/>
      <c r="HK898" s="224"/>
      <c r="HL898" s="224"/>
      <c r="HM898" s="224"/>
      <c r="HN898" s="224"/>
      <c r="HO898" s="224"/>
      <c r="HP898" s="224"/>
      <c r="HQ898" s="224"/>
      <c r="HR898" s="224"/>
      <c r="HS898" s="224"/>
      <c r="HT898" s="224"/>
      <c r="HU898" s="224"/>
      <c r="HV898" s="224"/>
      <c r="HW898" s="224"/>
      <c r="HX898" s="224"/>
      <c r="HY898" s="224"/>
      <c r="HZ898" s="224"/>
      <c r="IA898" s="224"/>
      <c r="IB898" s="224"/>
      <c r="IC898" s="224"/>
      <c r="ID898" s="224"/>
      <c r="IE898" s="224"/>
      <c r="IF898" s="224"/>
      <c r="IG898" s="224"/>
      <c r="IH898" s="224"/>
      <c r="II898" s="224"/>
      <c r="IJ898" s="224"/>
      <c r="IK898" s="224"/>
      <c r="IL898" s="224"/>
      <c r="IM898" s="224"/>
      <c r="IN898" s="224"/>
      <c r="IO898" s="224"/>
      <c r="IP898" s="224"/>
      <c r="IQ898" s="224"/>
      <c r="IR898" s="224"/>
      <c r="IS898" s="224"/>
      <c r="IT898" s="224"/>
      <c r="IU898" s="224"/>
      <c r="IV898" s="224"/>
      <c r="IW898" s="224"/>
    </row>
    <row r="899" spans="1:257" s="258" customFormat="1" ht="39" hidden="1" customHeight="1" x14ac:dyDescent="0.25">
      <c r="A899" s="224"/>
      <c r="B899" s="224"/>
      <c r="C899" s="224"/>
      <c r="D899" s="209"/>
      <c r="E899" s="57"/>
      <c r="F899" s="57"/>
      <c r="G899" s="210"/>
      <c r="H899" s="210"/>
      <c r="I899" s="210"/>
      <c r="J899" s="224"/>
      <c r="K899" s="251"/>
      <c r="L899" s="251"/>
      <c r="M899" s="251"/>
      <c r="N899" s="251"/>
      <c r="O899" s="251"/>
      <c r="P899" s="251"/>
      <c r="Q899" s="251"/>
      <c r="R899" s="251"/>
      <c r="S899" s="251"/>
      <c r="T899" s="251"/>
      <c r="U899" s="251"/>
      <c r="V899" s="251"/>
      <c r="W899" s="251"/>
      <c r="X899" s="251"/>
      <c r="Y899" s="251"/>
      <c r="Z899" s="251"/>
      <c r="AA899" s="251"/>
      <c r="AB899" s="251"/>
      <c r="AC899" s="211"/>
      <c r="AD899" s="252"/>
      <c r="AE899" s="252"/>
      <c r="AF899" s="253"/>
      <c r="AG899" s="253"/>
      <c r="AH899" s="254"/>
      <c r="AI899" s="254"/>
      <c r="AJ899" s="255"/>
      <c r="AK899" s="255"/>
      <c r="AL899" s="126"/>
      <c r="AM899" s="224"/>
      <c r="AN899" s="224"/>
      <c r="AO899" s="224"/>
      <c r="AP899" s="224"/>
      <c r="AQ899" s="224"/>
      <c r="AR899" s="224"/>
      <c r="AS899" s="224"/>
      <c r="AT899" s="224"/>
      <c r="AU899" s="224"/>
      <c r="AV899" s="224"/>
      <c r="AW899" s="224"/>
      <c r="AX899" s="224"/>
      <c r="AY899" s="224"/>
      <c r="AZ899" s="224"/>
      <c r="BA899" s="224"/>
      <c r="BB899" s="224"/>
      <c r="BC899" s="224"/>
      <c r="BD899" s="224"/>
      <c r="BE899" s="224"/>
      <c r="BF899" s="224"/>
      <c r="BG899" s="224"/>
      <c r="BH899" s="224"/>
      <c r="BI899" s="224"/>
      <c r="BJ899" s="224"/>
      <c r="BK899" s="224"/>
      <c r="BL899" s="224"/>
      <c r="BM899" s="224"/>
      <c r="BN899" s="224"/>
      <c r="BO899" s="224"/>
      <c r="BP899" s="224"/>
      <c r="BQ899" s="224"/>
      <c r="BR899" s="224"/>
      <c r="BS899" s="224"/>
      <c r="BT899" s="224"/>
      <c r="BU899" s="224"/>
      <c r="BV899" s="224"/>
      <c r="BW899" s="224"/>
      <c r="BX899" s="224"/>
      <c r="BY899" s="224"/>
      <c r="BZ899" s="224"/>
      <c r="CA899" s="224"/>
      <c r="CB899" s="224"/>
      <c r="CC899" s="224"/>
      <c r="CD899" s="224"/>
      <c r="CE899" s="224"/>
      <c r="CF899" s="224"/>
      <c r="CG899" s="224"/>
      <c r="CH899" s="224"/>
      <c r="CI899" s="224"/>
      <c r="CJ899" s="224"/>
      <c r="CK899" s="224"/>
      <c r="CL899" s="224"/>
      <c r="CM899" s="224"/>
      <c r="CN899" s="224"/>
      <c r="CO899" s="224"/>
      <c r="CP899" s="224"/>
      <c r="CQ899" s="224"/>
      <c r="CR899" s="224"/>
      <c r="CS899" s="224"/>
      <c r="CT899" s="224"/>
      <c r="CU899" s="224"/>
      <c r="CV899" s="224"/>
      <c r="CW899" s="224"/>
      <c r="CX899" s="224"/>
      <c r="CY899" s="224"/>
      <c r="CZ899" s="224"/>
      <c r="DA899" s="224"/>
      <c r="DB899" s="224"/>
      <c r="DC899" s="224"/>
      <c r="DD899" s="224"/>
      <c r="DE899" s="224"/>
      <c r="DF899" s="224"/>
      <c r="DG899" s="224"/>
      <c r="DH899" s="224"/>
      <c r="DI899" s="224"/>
      <c r="DJ899" s="224"/>
      <c r="DK899" s="224"/>
      <c r="DL899" s="224"/>
      <c r="DM899" s="224"/>
      <c r="DN899" s="224"/>
      <c r="DO899" s="224"/>
      <c r="DP899" s="224"/>
      <c r="DQ899" s="224"/>
      <c r="DR899" s="224"/>
      <c r="DS899" s="224"/>
      <c r="DT899" s="224"/>
      <c r="DU899" s="224"/>
      <c r="DV899" s="224"/>
      <c r="DW899" s="224"/>
      <c r="DX899" s="224"/>
      <c r="DY899" s="224"/>
      <c r="DZ899" s="224"/>
      <c r="EA899" s="224"/>
      <c r="EB899" s="224"/>
      <c r="EC899" s="224"/>
      <c r="ED899" s="224"/>
      <c r="EE899" s="224"/>
      <c r="EF899" s="224"/>
      <c r="EG899" s="224"/>
      <c r="EH899" s="224"/>
      <c r="EI899" s="224"/>
      <c r="EJ899" s="224"/>
      <c r="EK899" s="224"/>
      <c r="EL899" s="224"/>
      <c r="EM899" s="224"/>
      <c r="EN899" s="224"/>
      <c r="EO899" s="224"/>
      <c r="EP899" s="224"/>
      <c r="EQ899" s="224"/>
      <c r="ER899" s="224"/>
      <c r="ES899" s="224"/>
      <c r="ET899" s="224"/>
      <c r="EU899" s="224"/>
      <c r="EV899" s="224"/>
      <c r="EW899" s="224"/>
      <c r="EX899" s="224"/>
      <c r="EY899" s="224"/>
      <c r="EZ899" s="224"/>
      <c r="FA899" s="224"/>
      <c r="FB899" s="224"/>
      <c r="FC899" s="224"/>
      <c r="FD899" s="224"/>
      <c r="FE899" s="224"/>
      <c r="FF899" s="224"/>
      <c r="FG899" s="224"/>
      <c r="FH899" s="224"/>
      <c r="FI899" s="224"/>
      <c r="FJ899" s="224"/>
      <c r="FK899" s="224"/>
      <c r="FL899" s="224"/>
      <c r="FM899" s="224"/>
      <c r="FN899" s="224"/>
      <c r="FO899" s="224"/>
      <c r="FP899" s="224"/>
      <c r="FQ899" s="224"/>
      <c r="FR899" s="224"/>
      <c r="FS899" s="224"/>
      <c r="FT899" s="224"/>
      <c r="FU899" s="224"/>
      <c r="FV899" s="224"/>
      <c r="FW899" s="224"/>
      <c r="FX899" s="224"/>
      <c r="FY899" s="224"/>
      <c r="FZ899" s="224"/>
      <c r="GA899" s="224"/>
      <c r="GB899" s="224"/>
      <c r="GC899" s="224"/>
      <c r="GD899" s="224"/>
      <c r="GE899" s="224"/>
      <c r="GF899" s="224"/>
      <c r="GG899" s="224"/>
      <c r="GH899" s="224"/>
      <c r="GI899" s="224"/>
      <c r="GJ899" s="224"/>
      <c r="GK899" s="224"/>
      <c r="GL899" s="224"/>
      <c r="GM899" s="224"/>
      <c r="GN899" s="224"/>
      <c r="GO899" s="224"/>
      <c r="GP899" s="224"/>
      <c r="GQ899" s="224"/>
      <c r="GR899" s="224"/>
      <c r="GS899" s="224"/>
      <c r="GT899" s="224"/>
      <c r="GU899" s="224"/>
      <c r="GV899" s="224"/>
      <c r="GW899" s="224"/>
      <c r="GX899" s="224"/>
      <c r="GY899" s="224"/>
      <c r="GZ899" s="224"/>
      <c r="HA899" s="224"/>
      <c r="HB899" s="224"/>
      <c r="HC899" s="224"/>
      <c r="HD899" s="224"/>
      <c r="HE899" s="224"/>
      <c r="HF899" s="224"/>
      <c r="HG899" s="224"/>
      <c r="HH899" s="224"/>
      <c r="HI899" s="224"/>
      <c r="HJ899" s="224"/>
      <c r="HK899" s="224"/>
      <c r="HL899" s="224"/>
      <c r="HM899" s="224"/>
      <c r="HN899" s="224"/>
      <c r="HO899" s="224"/>
      <c r="HP899" s="224"/>
      <c r="HQ899" s="224"/>
      <c r="HR899" s="224"/>
      <c r="HS899" s="224"/>
      <c r="HT899" s="224"/>
      <c r="HU899" s="224"/>
      <c r="HV899" s="224"/>
      <c r="HW899" s="224"/>
      <c r="HX899" s="224"/>
      <c r="HY899" s="224"/>
      <c r="HZ899" s="224"/>
      <c r="IA899" s="224"/>
      <c r="IB899" s="224"/>
      <c r="IC899" s="224"/>
      <c r="ID899" s="224"/>
      <c r="IE899" s="224"/>
      <c r="IF899" s="224"/>
      <c r="IG899" s="224"/>
      <c r="IH899" s="224"/>
      <c r="II899" s="224"/>
      <c r="IJ899" s="224"/>
      <c r="IK899" s="224"/>
      <c r="IL899" s="224"/>
      <c r="IM899" s="224"/>
      <c r="IN899" s="224"/>
      <c r="IO899" s="224"/>
      <c r="IP899" s="224"/>
      <c r="IQ899" s="224"/>
      <c r="IR899" s="224"/>
      <c r="IS899" s="224"/>
      <c r="IT899" s="224"/>
      <c r="IU899" s="224"/>
      <c r="IV899" s="224"/>
      <c r="IW899" s="224"/>
    </row>
    <row r="900" spans="1:257" s="258" customFormat="1" ht="39" hidden="1" customHeight="1" x14ac:dyDescent="0.25">
      <c r="A900" s="224"/>
      <c r="B900" s="224"/>
      <c r="C900" s="224"/>
      <c r="D900" s="209"/>
      <c r="E900" s="57"/>
      <c r="F900" s="57"/>
      <c r="G900" s="210"/>
      <c r="H900" s="210"/>
      <c r="I900" s="210"/>
      <c r="J900" s="224"/>
      <c r="K900" s="251"/>
      <c r="L900" s="251"/>
      <c r="M900" s="251"/>
      <c r="N900" s="251"/>
      <c r="O900" s="251"/>
      <c r="P900" s="251"/>
      <c r="Q900" s="251"/>
      <c r="R900" s="251"/>
      <c r="S900" s="251"/>
      <c r="T900" s="251"/>
      <c r="U900" s="251"/>
      <c r="V900" s="251"/>
      <c r="W900" s="251"/>
      <c r="X900" s="251"/>
      <c r="Y900" s="251"/>
      <c r="Z900" s="251"/>
      <c r="AA900" s="251"/>
      <c r="AB900" s="251"/>
      <c r="AC900" s="211"/>
      <c r="AD900" s="252"/>
      <c r="AE900" s="252"/>
      <c r="AF900" s="253"/>
      <c r="AG900" s="253"/>
      <c r="AH900" s="254"/>
      <c r="AI900" s="254"/>
      <c r="AJ900" s="255"/>
      <c r="AK900" s="255"/>
      <c r="AL900" s="126"/>
      <c r="AM900" s="224"/>
      <c r="AN900" s="224"/>
      <c r="AO900" s="224"/>
      <c r="AP900" s="224"/>
      <c r="AQ900" s="224"/>
      <c r="AR900" s="224"/>
      <c r="AS900" s="224"/>
      <c r="AT900" s="224"/>
      <c r="AU900" s="224"/>
      <c r="AV900" s="224"/>
      <c r="AW900" s="224"/>
      <c r="AX900" s="224"/>
      <c r="AY900" s="224"/>
      <c r="AZ900" s="224"/>
      <c r="BA900" s="224"/>
      <c r="BB900" s="224"/>
      <c r="BC900" s="224"/>
      <c r="BD900" s="224"/>
      <c r="BE900" s="224"/>
      <c r="BF900" s="224"/>
      <c r="BG900" s="224"/>
      <c r="BH900" s="224"/>
      <c r="BI900" s="224"/>
      <c r="BJ900" s="224"/>
      <c r="BK900" s="224"/>
      <c r="BL900" s="224"/>
      <c r="BM900" s="224"/>
      <c r="BN900" s="224"/>
      <c r="BO900" s="224"/>
      <c r="BP900" s="224"/>
      <c r="BQ900" s="224"/>
      <c r="BR900" s="224"/>
      <c r="BS900" s="224"/>
      <c r="BT900" s="224"/>
      <c r="BU900" s="224"/>
      <c r="BV900" s="224"/>
      <c r="BW900" s="224"/>
      <c r="BX900" s="224"/>
      <c r="BY900" s="224"/>
      <c r="BZ900" s="224"/>
      <c r="CA900" s="224"/>
      <c r="CB900" s="224"/>
      <c r="CC900" s="224"/>
      <c r="CD900" s="224"/>
      <c r="CE900" s="224"/>
      <c r="CF900" s="224"/>
      <c r="CG900" s="224"/>
      <c r="CH900" s="224"/>
      <c r="CI900" s="224"/>
      <c r="CJ900" s="224"/>
      <c r="CK900" s="224"/>
      <c r="CL900" s="224"/>
      <c r="CM900" s="224"/>
      <c r="CN900" s="224"/>
      <c r="CO900" s="224"/>
      <c r="CP900" s="224"/>
      <c r="CQ900" s="224"/>
      <c r="CR900" s="224"/>
      <c r="CS900" s="224"/>
      <c r="CT900" s="224"/>
      <c r="CU900" s="224"/>
      <c r="CV900" s="224"/>
      <c r="CW900" s="224"/>
      <c r="CX900" s="224"/>
      <c r="CY900" s="224"/>
      <c r="CZ900" s="224"/>
      <c r="DA900" s="224"/>
      <c r="DB900" s="224"/>
      <c r="DC900" s="224"/>
      <c r="DD900" s="224"/>
      <c r="DE900" s="224"/>
      <c r="DF900" s="224"/>
      <c r="DG900" s="224"/>
      <c r="DH900" s="224"/>
      <c r="DI900" s="224"/>
      <c r="DJ900" s="224"/>
      <c r="DK900" s="224"/>
      <c r="DL900" s="224"/>
      <c r="DM900" s="224"/>
      <c r="DN900" s="224"/>
      <c r="DO900" s="224"/>
      <c r="DP900" s="224"/>
      <c r="DQ900" s="224"/>
      <c r="DR900" s="224"/>
      <c r="DS900" s="224"/>
      <c r="DT900" s="224"/>
      <c r="DU900" s="224"/>
      <c r="DV900" s="224"/>
      <c r="DW900" s="224"/>
      <c r="DX900" s="224"/>
      <c r="DY900" s="224"/>
      <c r="DZ900" s="224"/>
      <c r="EA900" s="224"/>
      <c r="EB900" s="224"/>
      <c r="EC900" s="224"/>
      <c r="ED900" s="224"/>
      <c r="EE900" s="224"/>
      <c r="EF900" s="224"/>
      <c r="EG900" s="224"/>
      <c r="EH900" s="224"/>
      <c r="EI900" s="224"/>
      <c r="EJ900" s="224"/>
      <c r="EK900" s="224"/>
      <c r="EL900" s="224"/>
      <c r="EM900" s="224"/>
      <c r="EN900" s="224"/>
      <c r="EO900" s="224"/>
      <c r="EP900" s="224"/>
      <c r="EQ900" s="224"/>
      <c r="ER900" s="224"/>
      <c r="ES900" s="224"/>
      <c r="ET900" s="224"/>
      <c r="EU900" s="224"/>
      <c r="EV900" s="224"/>
      <c r="EW900" s="224"/>
      <c r="EX900" s="224"/>
      <c r="EY900" s="224"/>
      <c r="EZ900" s="224"/>
      <c r="FA900" s="224"/>
      <c r="FB900" s="224"/>
      <c r="FC900" s="224"/>
      <c r="FD900" s="224"/>
      <c r="FE900" s="224"/>
      <c r="FF900" s="224"/>
      <c r="FG900" s="224"/>
      <c r="FH900" s="224"/>
      <c r="FI900" s="224"/>
      <c r="FJ900" s="224"/>
      <c r="FK900" s="224"/>
      <c r="FL900" s="224"/>
      <c r="FM900" s="224"/>
      <c r="FN900" s="224"/>
      <c r="FO900" s="224"/>
      <c r="FP900" s="224"/>
      <c r="FQ900" s="224"/>
      <c r="FR900" s="224"/>
      <c r="FS900" s="224"/>
      <c r="FT900" s="224"/>
      <c r="FU900" s="224"/>
      <c r="FV900" s="224"/>
      <c r="FW900" s="224"/>
      <c r="FX900" s="224"/>
      <c r="FY900" s="224"/>
      <c r="FZ900" s="224"/>
      <c r="GA900" s="224"/>
      <c r="GB900" s="224"/>
      <c r="GC900" s="224"/>
      <c r="GD900" s="224"/>
      <c r="GE900" s="224"/>
      <c r="GF900" s="224"/>
      <c r="GG900" s="224"/>
      <c r="GH900" s="224"/>
      <c r="GI900" s="224"/>
      <c r="GJ900" s="224"/>
      <c r="GK900" s="224"/>
      <c r="GL900" s="224"/>
      <c r="GM900" s="224"/>
      <c r="GN900" s="224"/>
      <c r="GO900" s="224"/>
      <c r="GP900" s="224"/>
      <c r="GQ900" s="224"/>
      <c r="GR900" s="224"/>
      <c r="GS900" s="224"/>
      <c r="GT900" s="224"/>
      <c r="GU900" s="224"/>
      <c r="GV900" s="224"/>
      <c r="GW900" s="224"/>
      <c r="GX900" s="224"/>
      <c r="GY900" s="224"/>
      <c r="GZ900" s="224"/>
      <c r="HA900" s="224"/>
      <c r="HB900" s="224"/>
      <c r="HC900" s="224"/>
      <c r="HD900" s="224"/>
      <c r="HE900" s="224"/>
      <c r="HF900" s="224"/>
      <c r="HG900" s="224"/>
      <c r="HH900" s="224"/>
      <c r="HI900" s="224"/>
      <c r="HJ900" s="224"/>
      <c r="HK900" s="224"/>
      <c r="HL900" s="224"/>
      <c r="HM900" s="224"/>
      <c r="HN900" s="224"/>
      <c r="HO900" s="224"/>
      <c r="HP900" s="224"/>
      <c r="HQ900" s="224"/>
      <c r="HR900" s="224"/>
      <c r="HS900" s="224"/>
      <c r="HT900" s="224"/>
      <c r="HU900" s="224"/>
      <c r="HV900" s="224"/>
      <c r="HW900" s="224"/>
      <c r="HX900" s="224"/>
      <c r="HY900" s="224"/>
      <c r="HZ900" s="224"/>
      <c r="IA900" s="224"/>
      <c r="IB900" s="224"/>
      <c r="IC900" s="224"/>
      <c r="ID900" s="224"/>
      <c r="IE900" s="224"/>
      <c r="IF900" s="224"/>
      <c r="IG900" s="224"/>
      <c r="IH900" s="224"/>
      <c r="II900" s="224"/>
      <c r="IJ900" s="224"/>
      <c r="IK900" s="224"/>
      <c r="IL900" s="224"/>
      <c r="IM900" s="224"/>
      <c r="IN900" s="224"/>
      <c r="IO900" s="224"/>
      <c r="IP900" s="224"/>
      <c r="IQ900" s="224"/>
      <c r="IR900" s="224"/>
      <c r="IS900" s="224"/>
      <c r="IT900" s="224"/>
      <c r="IU900" s="224"/>
      <c r="IV900" s="224"/>
      <c r="IW900" s="224"/>
    </row>
    <row r="901" spans="1:257" s="258" customFormat="1" ht="39" hidden="1" customHeight="1" x14ac:dyDescent="0.25">
      <c r="A901" s="224"/>
      <c r="B901" s="224"/>
      <c r="C901" s="224"/>
      <c r="D901" s="209"/>
      <c r="E901" s="57"/>
      <c r="F901" s="57"/>
      <c r="G901" s="210"/>
      <c r="H901" s="210"/>
      <c r="I901" s="210"/>
      <c r="J901" s="224"/>
      <c r="K901" s="251"/>
      <c r="L901" s="251"/>
      <c r="M901" s="251"/>
      <c r="N901" s="251"/>
      <c r="O901" s="251"/>
      <c r="P901" s="251"/>
      <c r="Q901" s="251"/>
      <c r="R901" s="251"/>
      <c r="S901" s="251"/>
      <c r="T901" s="251"/>
      <c r="U901" s="251"/>
      <c r="V901" s="251"/>
      <c r="W901" s="251"/>
      <c r="X901" s="251"/>
      <c r="Y901" s="251"/>
      <c r="Z901" s="251"/>
      <c r="AA901" s="251"/>
      <c r="AB901" s="251"/>
      <c r="AC901" s="211"/>
      <c r="AD901" s="252"/>
      <c r="AE901" s="252"/>
      <c r="AF901" s="253"/>
      <c r="AG901" s="253"/>
      <c r="AH901" s="254"/>
      <c r="AI901" s="254"/>
      <c r="AJ901" s="255"/>
      <c r="AK901" s="255"/>
      <c r="AL901" s="126"/>
      <c r="AM901" s="224"/>
      <c r="AN901" s="224"/>
      <c r="AO901" s="224"/>
      <c r="AP901" s="224"/>
      <c r="AQ901" s="224"/>
      <c r="AR901" s="224"/>
      <c r="AS901" s="224"/>
      <c r="AT901" s="224"/>
      <c r="AU901" s="224"/>
      <c r="AV901" s="224"/>
      <c r="AW901" s="224"/>
      <c r="AX901" s="224"/>
      <c r="AY901" s="224"/>
      <c r="AZ901" s="224"/>
      <c r="BA901" s="224"/>
      <c r="BB901" s="224"/>
      <c r="BC901" s="224"/>
      <c r="BD901" s="224"/>
      <c r="BE901" s="224"/>
      <c r="BF901" s="224"/>
      <c r="BG901" s="224"/>
      <c r="BH901" s="224"/>
      <c r="BI901" s="224"/>
      <c r="BJ901" s="224"/>
      <c r="BK901" s="224"/>
      <c r="BL901" s="224"/>
      <c r="BM901" s="224"/>
      <c r="BN901" s="224"/>
      <c r="BO901" s="224"/>
      <c r="BP901" s="224"/>
      <c r="BQ901" s="224"/>
      <c r="BR901" s="224"/>
      <c r="BS901" s="224"/>
      <c r="BT901" s="224"/>
      <c r="BU901" s="224"/>
      <c r="BV901" s="224"/>
      <c r="BW901" s="224"/>
      <c r="BX901" s="224"/>
      <c r="BY901" s="224"/>
      <c r="BZ901" s="224"/>
      <c r="CA901" s="224"/>
      <c r="CB901" s="224"/>
      <c r="CC901" s="224"/>
      <c r="CD901" s="224"/>
      <c r="CE901" s="224"/>
      <c r="CF901" s="224"/>
      <c r="CG901" s="224"/>
      <c r="CH901" s="224"/>
      <c r="CI901" s="224"/>
      <c r="CJ901" s="224"/>
      <c r="CK901" s="224"/>
      <c r="CL901" s="224"/>
      <c r="CM901" s="224"/>
      <c r="CN901" s="224"/>
      <c r="CO901" s="224"/>
      <c r="CP901" s="224"/>
      <c r="CQ901" s="224"/>
      <c r="CR901" s="224"/>
      <c r="CS901" s="224"/>
      <c r="CT901" s="224"/>
      <c r="CU901" s="224"/>
      <c r="CV901" s="224"/>
      <c r="CW901" s="224"/>
      <c r="CX901" s="224"/>
      <c r="CY901" s="224"/>
      <c r="CZ901" s="224"/>
      <c r="DA901" s="224"/>
      <c r="DB901" s="224"/>
      <c r="DC901" s="224"/>
      <c r="DD901" s="224"/>
      <c r="DE901" s="224"/>
      <c r="DF901" s="224"/>
      <c r="DG901" s="224"/>
      <c r="DH901" s="224"/>
      <c r="DI901" s="224"/>
      <c r="DJ901" s="224"/>
      <c r="DK901" s="224"/>
      <c r="DL901" s="224"/>
      <c r="DM901" s="224"/>
      <c r="DN901" s="224"/>
      <c r="DO901" s="224"/>
      <c r="DP901" s="224"/>
      <c r="DQ901" s="224"/>
      <c r="DR901" s="224"/>
      <c r="DS901" s="224"/>
      <c r="DT901" s="224"/>
      <c r="DU901" s="224"/>
      <c r="DV901" s="224"/>
      <c r="DW901" s="224"/>
      <c r="DX901" s="224"/>
      <c r="DY901" s="224"/>
      <c r="DZ901" s="224"/>
      <c r="EA901" s="224"/>
      <c r="EB901" s="224"/>
      <c r="EC901" s="224"/>
      <c r="ED901" s="224"/>
      <c r="EE901" s="224"/>
      <c r="EF901" s="224"/>
      <c r="EG901" s="224"/>
      <c r="EH901" s="224"/>
      <c r="EI901" s="224"/>
      <c r="EJ901" s="224"/>
      <c r="EK901" s="224"/>
      <c r="EL901" s="224"/>
      <c r="EM901" s="224"/>
      <c r="EN901" s="224"/>
      <c r="EO901" s="224"/>
      <c r="EP901" s="224"/>
      <c r="EQ901" s="224"/>
      <c r="ER901" s="224"/>
      <c r="ES901" s="224"/>
      <c r="ET901" s="224"/>
      <c r="EU901" s="224"/>
      <c r="EV901" s="224"/>
      <c r="EW901" s="224"/>
      <c r="EX901" s="224"/>
      <c r="EY901" s="224"/>
      <c r="EZ901" s="224"/>
      <c r="FA901" s="224"/>
      <c r="FB901" s="224"/>
      <c r="FC901" s="224"/>
      <c r="FD901" s="224"/>
      <c r="FE901" s="224"/>
      <c r="FF901" s="224"/>
      <c r="FG901" s="224"/>
      <c r="FH901" s="224"/>
      <c r="FI901" s="224"/>
      <c r="FJ901" s="224"/>
      <c r="FK901" s="224"/>
      <c r="FL901" s="224"/>
      <c r="FM901" s="224"/>
      <c r="FN901" s="224"/>
      <c r="FO901" s="224"/>
      <c r="FP901" s="224"/>
      <c r="FQ901" s="224"/>
      <c r="FR901" s="224"/>
      <c r="FS901" s="224"/>
      <c r="FT901" s="224"/>
      <c r="FU901" s="224"/>
      <c r="FV901" s="224"/>
      <c r="FW901" s="224"/>
      <c r="FX901" s="224"/>
      <c r="FY901" s="224"/>
      <c r="FZ901" s="224"/>
      <c r="GA901" s="224"/>
      <c r="GB901" s="224"/>
      <c r="GC901" s="224"/>
      <c r="GD901" s="224"/>
      <c r="GE901" s="224"/>
      <c r="GF901" s="224"/>
      <c r="GG901" s="224"/>
      <c r="GH901" s="224"/>
      <c r="GI901" s="224"/>
      <c r="GJ901" s="224"/>
      <c r="GK901" s="224"/>
      <c r="GL901" s="224"/>
      <c r="GM901" s="224"/>
      <c r="GN901" s="224"/>
      <c r="GO901" s="224"/>
      <c r="GP901" s="224"/>
      <c r="GQ901" s="224"/>
      <c r="GR901" s="224"/>
      <c r="GS901" s="224"/>
      <c r="GT901" s="224"/>
      <c r="GU901" s="224"/>
      <c r="GV901" s="224"/>
      <c r="GW901" s="224"/>
      <c r="GX901" s="224"/>
      <c r="GY901" s="224"/>
      <c r="GZ901" s="224"/>
      <c r="HA901" s="224"/>
      <c r="HB901" s="224"/>
      <c r="HC901" s="224"/>
      <c r="HD901" s="224"/>
      <c r="HE901" s="224"/>
      <c r="HF901" s="224"/>
      <c r="HG901" s="224"/>
      <c r="HH901" s="224"/>
      <c r="HI901" s="224"/>
      <c r="HJ901" s="224"/>
      <c r="HK901" s="224"/>
      <c r="HL901" s="224"/>
      <c r="HM901" s="224"/>
      <c r="HN901" s="224"/>
      <c r="HO901" s="224"/>
      <c r="HP901" s="224"/>
      <c r="HQ901" s="224"/>
      <c r="HR901" s="224"/>
      <c r="HS901" s="224"/>
      <c r="HT901" s="224"/>
      <c r="HU901" s="224"/>
      <c r="HV901" s="224"/>
      <c r="HW901" s="224"/>
      <c r="HX901" s="224"/>
      <c r="HY901" s="224"/>
      <c r="HZ901" s="224"/>
      <c r="IA901" s="224"/>
      <c r="IB901" s="224"/>
      <c r="IC901" s="224"/>
      <c r="ID901" s="224"/>
      <c r="IE901" s="224"/>
      <c r="IF901" s="224"/>
      <c r="IG901" s="224"/>
      <c r="IH901" s="224"/>
      <c r="II901" s="224"/>
      <c r="IJ901" s="224"/>
      <c r="IK901" s="224"/>
      <c r="IL901" s="224"/>
      <c r="IM901" s="224"/>
      <c r="IN901" s="224"/>
      <c r="IO901" s="224"/>
      <c r="IP901" s="224"/>
      <c r="IQ901" s="224"/>
      <c r="IR901" s="224"/>
      <c r="IS901" s="224"/>
      <c r="IT901" s="224"/>
      <c r="IU901" s="224"/>
      <c r="IV901" s="224"/>
      <c r="IW901" s="224"/>
    </row>
    <row r="902" spans="1:257" s="258" customFormat="1" ht="39" hidden="1" customHeight="1" x14ac:dyDescent="0.25">
      <c r="A902" s="224"/>
      <c r="B902" s="224"/>
      <c r="C902" s="224"/>
      <c r="D902" s="209"/>
      <c r="E902" s="57"/>
      <c r="F902" s="57"/>
      <c r="G902" s="210"/>
      <c r="H902" s="210"/>
      <c r="I902" s="210"/>
      <c r="J902" s="224"/>
      <c r="K902" s="251"/>
      <c r="L902" s="251"/>
      <c r="M902" s="251"/>
      <c r="N902" s="251"/>
      <c r="O902" s="251"/>
      <c r="P902" s="251"/>
      <c r="Q902" s="251"/>
      <c r="R902" s="251"/>
      <c r="S902" s="251"/>
      <c r="T902" s="251"/>
      <c r="U902" s="251"/>
      <c r="V902" s="251"/>
      <c r="W902" s="251"/>
      <c r="X902" s="251"/>
      <c r="Y902" s="251"/>
      <c r="Z902" s="251"/>
      <c r="AA902" s="251"/>
      <c r="AB902" s="251"/>
      <c r="AC902" s="211"/>
      <c r="AD902" s="252"/>
      <c r="AE902" s="252"/>
      <c r="AF902" s="253"/>
      <c r="AG902" s="253"/>
      <c r="AH902" s="254"/>
      <c r="AI902" s="254"/>
      <c r="AJ902" s="255"/>
      <c r="AK902" s="255"/>
      <c r="AL902" s="126"/>
      <c r="AM902" s="224"/>
      <c r="AN902" s="224"/>
      <c r="AO902" s="224"/>
      <c r="AP902" s="224"/>
      <c r="AQ902" s="224"/>
      <c r="AR902" s="224"/>
      <c r="AS902" s="224"/>
      <c r="AT902" s="224"/>
      <c r="AU902" s="224"/>
      <c r="AV902" s="224"/>
      <c r="AW902" s="224"/>
      <c r="AX902" s="224"/>
      <c r="AY902" s="224"/>
      <c r="AZ902" s="224"/>
      <c r="BA902" s="224"/>
      <c r="BB902" s="224"/>
      <c r="BC902" s="224"/>
      <c r="BD902" s="224"/>
      <c r="BE902" s="224"/>
      <c r="BF902" s="224"/>
      <c r="BG902" s="224"/>
      <c r="BH902" s="224"/>
      <c r="BI902" s="224"/>
      <c r="BJ902" s="224"/>
      <c r="BK902" s="224"/>
      <c r="BL902" s="224"/>
      <c r="BM902" s="224"/>
      <c r="BN902" s="224"/>
      <c r="BO902" s="224"/>
      <c r="BP902" s="224"/>
      <c r="BQ902" s="224"/>
      <c r="BR902" s="224"/>
      <c r="BS902" s="224"/>
      <c r="BT902" s="224"/>
      <c r="BU902" s="224"/>
      <c r="BV902" s="224"/>
      <c r="BW902" s="224"/>
      <c r="BX902" s="224"/>
      <c r="BY902" s="224"/>
      <c r="BZ902" s="224"/>
      <c r="CA902" s="224"/>
      <c r="CB902" s="224"/>
      <c r="CC902" s="224"/>
      <c r="CD902" s="224"/>
      <c r="CE902" s="224"/>
      <c r="CF902" s="224"/>
      <c r="CG902" s="224"/>
      <c r="CH902" s="224"/>
      <c r="CI902" s="224"/>
      <c r="CJ902" s="224"/>
      <c r="CK902" s="224"/>
      <c r="CL902" s="224"/>
      <c r="CM902" s="224"/>
      <c r="CN902" s="224"/>
      <c r="CO902" s="224"/>
      <c r="CP902" s="224"/>
      <c r="CQ902" s="224"/>
      <c r="CR902" s="224"/>
      <c r="CS902" s="224"/>
      <c r="CT902" s="224"/>
      <c r="CU902" s="224"/>
      <c r="CV902" s="224"/>
      <c r="CW902" s="224"/>
      <c r="CX902" s="224"/>
      <c r="CY902" s="224"/>
      <c r="CZ902" s="224"/>
      <c r="DA902" s="224"/>
      <c r="DB902" s="224"/>
      <c r="DC902" s="224"/>
      <c r="DD902" s="224"/>
      <c r="DE902" s="224"/>
      <c r="DF902" s="224"/>
      <c r="DG902" s="224"/>
      <c r="DH902" s="224"/>
      <c r="DI902" s="224"/>
      <c r="DJ902" s="224"/>
      <c r="DK902" s="224"/>
      <c r="DL902" s="224"/>
      <c r="DM902" s="224"/>
      <c r="DN902" s="224"/>
      <c r="DO902" s="224"/>
      <c r="DP902" s="224"/>
      <c r="DQ902" s="224"/>
      <c r="DR902" s="224"/>
      <c r="DS902" s="224"/>
      <c r="DT902" s="224"/>
      <c r="DU902" s="224"/>
      <c r="DV902" s="224"/>
      <c r="DW902" s="224"/>
      <c r="DX902" s="224"/>
      <c r="DY902" s="224"/>
      <c r="DZ902" s="224"/>
      <c r="EA902" s="224"/>
      <c r="EB902" s="224"/>
      <c r="EC902" s="224"/>
      <c r="ED902" s="224"/>
      <c r="EE902" s="224"/>
      <c r="EF902" s="224"/>
      <c r="EG902" s="224"/>
      <c r="EH902" s="224"/>
      <c r="EI902" s="224"/>
      <c r="EJ902" s="224"/>
      <c r="EK902" s="224"/>
      <c r="EL902" s="224"/>
      <c r="EM902" s="224"/>
      <c r="EN902" s="224"/>
      <c r="EO902" s="224"/>
      <c r="EP902" s="224"/>
      <c r="EQ902" s="224"/>
      <c r="ER902" s="224"/>
      <c r="ES902" s="224"/>
      <c r="ET902" s="224"/>
      <c r="EU902" s="224"/>
      <c r="EV902" s="224"/>
      <c r="EW902" s="224"/>
      <c r="EX902" s="224"/>
      <c r="EY902" s="224"/>
      <c r="EZ902" s="224"/>
      <c r="FA902" s="224"/>
      <c r="FB902" s="224"/>
      <c r="FC902" s="224"/>
      <c r="FD902" s="224"/>
      <c r="FE902" s="224"/>
      <c r="FF902" s="224"/>
      <c r="FG902" s="224"/>
      <c r="FH902" s="224"/>
      <c r="FI902" s="224"/>
      <c r="FJ902" s="224"/>
      <c r="FK902" s="224"/>
      <c r="FL902" s="224"/>
      <c r="FM902" s="224"/>
      <c r="FN902" s="224"/>
      <c r="FO902" s="224"/>
      <c r="FP902" s="224"/>
      <c r="FQ902" s="224"/>
      <c r="FR902" s="224"/>
      <c r="FS902" s="224"/>
      <c r="FT902" s="224"/>
      <c r="FU902" s="224"/>
      <c r="FV902" s="224"/>
      <c r="FW902" s="224"/>
      <c r="FX902" s="224"/>
      <c r="FY902" s="224"/>
      <c r="FZ902" s="224"/>
      <c r="GA902" s="224"/>
      <c r="GB902" s="224"/>
      <c r="GC902" s="224"/>
      <c r="GD902" s="224"/>
      <c r="GE902" s="224"/>
      <c r="GF902" s="224"/>
      <c r="GG902" s="224"/>
      <c r="GH902" s="224"/>
      <c r="GI902" s="224"/>
      <c r="GJ902" s="224"/>
      <c r="GK902" s="224"/>
      <c r="GL902" s="224"/>
      <c r="GM902" s="224"/>
      <c r="GN902" s="224"/>
      <c r="GO902" s="224"/>
      <c r="GP902" s="224"/>
      <c r="GQ902" s="224"/>
      <c r="GR902" s="224"/>
      <c r="GS902" s="224"/>
      <c r="GT902" s="224"/>
      <c r="GU902" s="224"/>
      <c r="GV902" s="224"/>
      <c r="GW902" s="224"/>
      <c r="GX902" s="224"/>
      <c r="GY902" s="224"/>
      <c r="GZ902" s="224"/>
      <c r="HA902" s="224"/>
      <c r="HB902" s="224"/>
      <c r="HC902" s="224"/>
      <c r="HD902" s="224"/>
      <c r="HE902" s="224"/>
      <c r="HF902" s="224"/>
      <c r="HG902" s="224"/>
      <c r="HH902" s="224"/>
      <c r="HI902" s="224"/>
      <c r="HJ902" s="224"/>
      <c r="HK902" s="224"/>
      <c r="HL902" s="224"/>
      <c r="HM902" s="224"/>
      <c r="HN902" s="224"/>
      <c r="HO902" s="224"/>
      <c r="HP902" s="224"/>
      <c r="HQ902" s="224"/>
      <c r="HR902" s="224"/>
      <c r="HS902" s="224"/>
      <c r="HT902" s="224"/>
      <c r="HU902" s="224"/>
      <c r="HV902" s="224"/>
      <c r="HW902" s="224"/>
      <c r="HX902" s="224"/>
      <c r="HY902" s="224"/>
      <c r="HZ902" s="224"/>
      <c r="IA902" s="224"/>
      <c r="IB902" s="224"/>
      <c r="IC902" s="224"/>
      <c r="ID902" s="224"/>
      <c r="IE902" s="224"/>
      <c r="IF902" s="224"/>
      <c r="IG902" s="224"/>
      <c r="IH902" s="224"/>
      <c r="II902" s="224"/>
      <c r="IJ902" s="224"/>
      <c r="IK902" s="224"/>
      <c r="IL902" s="224"/>
      <c r="IM902" s="224"/>
      <c r="IN902" s="224"/>
      <c r="IO902" s="224"/>
      <c r="IP902" s="224"/>
      <c r="IQ902" s="224"/>
      <c r="IR902" s="224"/>
      <c r="IS902" s="224"/>
      <c r="IT902" s="224"/>
      <c r="IU902" s="224"/>
      <c r="IV902" s="224"/>
      <c r="IW902" s="224"/>
    </row>
    <row r="903" spans="1:257" s="258" customFormat="1" ht="39" hidden="1" customHeight="1" x14ac:dyDescent="0.25">
      <c r="A903" s="224"/>
      <c r="B903" s="224"/>
      <c r="C903" s="224"/>
      <c r="D903" s="209"/>
      <c r="E903" s="57"/>
      <c r="F903" s="57"/>
      <c r="G903" s="210"/>
      <c r="H903" s="210"/>
      <c r="I903" s="210"/>
      <c r="J903" s="224"/>
      <c r="K903" s="251"/>
      <c r="L903" s="251"/>
      <c r="M903" s="251"/>
      <c r="N903" s="251"/>
      <c r="O903" s="251"/>
      <c r="P903" s="251"/>
      <c r="Q903" s="251"/>
      <c r="R903" s="251"/>
      <c r="S903" s="251"/>
      <c r="T903" s="251"/>
      <c r="U903" s="251"/>
      <c r="V903" s="251"/>
      <c r="W903" s="251"/>
      <c r="X903" s="251"/>
      <c r="Y903" s="251"/>
      <c r="Z903" s="251"/>
      <c r="AA903" s="251"/>
      <c r="AB903" s="251"/>
      <c r="AC903" s="211"/>
      <c r="AD903" s="252"/>
      <c r="AE903" s="252"/>
      <c r="AF903" s="253"/>
      <c r="AG903" s="253"/>
      <c r="AH903" s="254"/>
      <c r="AI903" s="254"/>
      <c r="AJ903" s="255"/>
      <c r="AK903" s="255"/>
      <c r="AL903" s="126"/>
      <c r="AM903" s="224"/>
      <c r="AN903" s="224"/>
      <c r="AO903" s="224"/>
      <c r="AP903" s="224"/>
      <c r="AQ903" s="224"/>
      <c r="AR903" s="224"/>
      <c r="AS903" s="224"/>
      <c r="AT903" s="224"/>
      <c r="AU903" s="224"/>
      <c r="AV903" s="224"/>
      <c r="AW903" s="224"/>
      <c r="AX903" s="224"/>
      <c r="AY903" s="224"/>
      <c r="AZ903" s="224"/>
      <c r="BA903" s="224"/>
      <c r="BB903" s="224"/>
      <c r="BC903" s="224"/>
      <c r="BD903" s="224"/>
      <c r="BE903" s="224"/>
      <c r="BF903" s="224"/>
      <c r="BG903" s="224"/>
      <c r="BH903" s="224"/>
      <c r="BI903" s="224"/>
      <c r="BJ903" s="224"/>
      <c r="BK903" s="224"/>
      <c r="BL903" s="224"/>
      <c r="BM903" s="224"/>
      <c r="BN903" s="224"/>
      <c r="BO903" s="224"/>
      <c r="BP903" s="224"/>
      <c r="BQ903" s="224"/>
      <c r="BR903" s="224"/>
      <c r="BS903" s="224"/>
      <c r="BT903" s="224"/>
      <c r="BU903" s="224"/>
      <c r="BV903" s="224"/>
      <c r="BW903" s="224"/>
      <c r="BX903" s="224"/>
      <c r="BY903" s="224"/>
      <c r="BZ903" s="224"/>
      <c r="CA903" s="224"/>
      <c r="CB903" s="224"/>
      <c r="CC903" s="224"/>
      <c r="CD903" s="224"/>
      <c r="CE903" s="224"/>
      <c r="CF903" s="224"/>
      <c r="CG903" s="224"/>
      <c r="CH903" s="224"/>
      <c r="CI903" s="224"/>
      <c r="CJ903" s="224"/>
      <c r="CK903" s="224"/>
      <c r="CL903" s="224"/>
      <c r="CM903" s="224"/>
      <c r="CN903" s="224"/>
      <c r="CO903" s="224"/>
      <c r="CP903" s="224"/>
      <c r="CQ903" s="224"/>
      <c r="CR903" s="224"/>
      <c r="CS903" s="224"/>
      <c r="CT903" s="224"/>
      <c r="CU903" s="224"/>
      <c r="CV903" s="224"/>
      <c r="CW903" s="224"/>
      <c r="CX903" s="224"/>
      <c r="CY903" s="224"/>
      <c r="CZ903" s="224"/>
      <c r="DA903" s="224"/>
      <c r="DB903" s="224"/>
      <c r="DC903" s="224"/>
      <c r="DD903" s="224"/>
      <c r="DE903" s="224"/>
      <c r="DF903" s="224"/>
      <c r="DG903" s="224"/>
      <c r="DH903" s="224"/>
      <c r="DI903" s="224"/>
      <c r="DJ903" s="224"/>
      <c r="DK903" s="224"/>
      <c r="DL903" s="224"/>
      <c r="DM903" s="224"/>
      <c r="DN903" s="224"/>
      <c r="DO903" s="224"/>
      <c r="DP903" s="224"/>
      <c r="DQ903" s="224"/>
      <c r="DR903" s="224"/>
      <c r="DS903" s="224"/>
      <c r="DT903" s="224"/>
      <c r="DU903" s="224"/>
      <c r="DV903" s="224"/>
      <c r="DW903" s="224"/>
      <c r="DX903" s="224"/>
      <c r="DY903" s="224"/>
      <c r="DZ903" s="224"/>
      <c r="EA903" s="224"/>
      <c r="EB903" s="224"/>
      <c r="EC903" s="224"/>
      <c r="ED903" s="224"/>
      <c r="EE903" s="224"/>
      <c r="EF903" s="224"/>
      <c r="EG903" s="224"/>
      <c r="EH903" s="224"/>
      <c r="EI903" s="224"/>
      <c r="EJ903" s="224"/>
      <c r="EK903" s="224"/>
      <c r="EL903" s="224"/>
      <c r="EM903" s="224"/>
      <c r="EN903" s="224"/>
      <c r="EO903" s="224"/>
      <c r="EP903" s="224"/>
      <c r="EQ903" s="224"/>
      <c r="ER903" s="224"/>
      <c r="ES903" s="224"/>
      <c r="ET903" s="224"/>
      <c r="EU903" s="224"/>
      <c r="EV903" s="224"/>
      <c r="EW903" s="224"/>
      <c r="EX903" s="224"/>
      <c r="EY903" s="224"/>
      <c r="EZ903" s="224"/>
      <c r="FA903" s="224"/>
      <c r="FB903" s="224"/>
      <c r="FC903" s="224"/>
      <c r="FD903" s="224"/>
      <c r="FE903" s="224"/>
      <c r="FF903" s="224"/>
      <c r="FG903" s="224"/>
      <c r="FH903" s="224"/>
      <c r="FI903" s="224"/>
      <c r="FJ903" s="224"/>
      <c r="FK903" s="224"/>
      <c r="FL903" s="224"/>
      <c r="FM903" s="224"/>
      <c r="FN903" s="224"/>
      <c r="FO903" s="224"/>
      <c r="FP903" s="224"/>
      <c r="FQ903" s="224"/>
      <c r="FR903" s="224"/>
      <c r="FS903" s="224"/>
      <c r="FT903" s="224"/>
      <c r="FU903" s="224"/>
      <c r="FV903" s="224"/>
      <c r="FW903" s="224"/>
      <c r="FX903" s="224"/>
      <c r="FY903" s="224"/>
      <c r="FZ903" s="224"/>
      <c r="GA903" s="224"/>
      <c r="GB903" s="224"/>
      <c r="GC903" s="224"/>
      <c r="GD903" s="224"/>
      <c r="GE903" s="224"/>
      <c r="GF903" s="224"/>
      <c r="GG903" s="224"/>
      <c r="GH903" s="224"/>
      <c r="GI903" s="224"/>
      <c r="GJ903" s="224"/>
      <c r="GK903" s="224"/>
      <c r="GL903" s="224"/>
      <c r="GM903" s="224"/>
      <c r="GN903" s="224"/>
      <c r="GO903" s="224"/>
      <c r="GP903" s="224"/>
      <c r="GQ903" s="224"/>
      <c r="GR903" s="224"/>
      <c r="GS903" s="224"/>
      <c r="GT903" s="224"/>
      <c r="GU903" s="224"/>
      <c r="GV903" s="224"/>
      <c r="GW903" s="224"/>
      <c r="GX903" s="224"/>
      <c r="GY903" s="224"/>
      <c r="GZ903" s="224"/>
      <c r="HA903" s="224"/>
      <c r="HB903" s="224"/>
      <c r="HC903" s="224"/>
      <c r="HD903" s="224"/>
      <c r="HE903" s="224"/>
      <c r="HF903" s="224"/>
      <c r="HG903" s="224"/>
      <c r="HH903" s="224"/>
      <c r="HI903" s="224"/>
      <c r="HJ903" s="224"/>
      <c r="HK903" s="224"/>
      <c r="HL903" s="224"/>
      <c r="HM903" s="224"/>
      <c r="HN903" s="224"/>
      <c r="HO903" s="224"/>
      <c r="HP903" s="224"/>
      <c r="HQ903" s="224"/>
      <c r="HR903" s="224"/>
      <c r="HS903" s="224"/>
      <c r="HT903" s="224"/>
      <c r="HU903" s="224"/>
      <c r="HV903" s="224"/>
      <c r="HW903" s="224"/>
      <c r="HX903" s="224"/>
      <c r="HY903" s="224"/>
      <c r="HZ903" s="224"/>
      <c r="IA903" s="224"/>
      <c r="IB903" s="224"/>
      <c r="IC903" s="224"/>
      <c r="ID903" s="224"/>
      <c r="IE903" s="224"/>
      <c r="IF903" s="224"/>
      <c r="IG903" s="224"/>
      <c r="IH903" s="224"/>
      <c r="II903" s="224"/>
      <c r="IJ903" s="224"/>
      <c r="IK903" s="224"/>
      <c r="IL903" s="224"/>
      <c r="IM903" s="224"/>
      <c r="IN903" s="224"/>
      <c r="IO903" s="224"/>
      <c r="IP903" s="224"/>
      <c r="IQ903" s="224"/>
      <c r="IR903" s="224"/>
      <c r="IS903" s="224"/>
      <c r="IT903" s="224"/>
      <c r="IU903" s="224"/>
      <c r="IV903" s="224"/>
      <c r="IW903" s="224"/>
    </row>
    <row r="904" spans="1:257" s="258" customFormat="1" ht="39" hidden="1" customHeight="1" x14ac:dyDescent="0.25">
      <c r="A904" s="224"/>
      <c r="B904" s="224"/>
      <c r="C904" s="224"/>
      <c r="D904" s="209"/>
      <c r="E904" s="57"/>
      <c r="F904" s="57"/>
      <c r="G904" s="210"/>
      <c r="H904" s="210"/>
      <c r="I904" s="210"/>
      <c r="J904" s="224"/>
      <c r="K904" s="251"/>
      <c r="L904" s="251"/>
      <c r="M904" s="251"/>
      <c r="N904" s="251"/>
      <c r="O904" s="251"/>
      <c r="P904" s="251"/>
      <c r="Q904" s="251"/>
      <c r="R904" s="251"/>
      <c r="S904" s="251"/>
      <c r="T904" s="251"/>
      <c r="U904" s="251"/>
      <c r="V904" s="251"/>
      <c r="W904" s="251"/>
      <c r="X904" s="251"/>
      <c r="Y904" s="251"/>
      <c r="Z904" s="251"/>
      <c r="AA904" s="251"/>
      <c r="AB904" s="251"/>
      <c r="AC904" s="211"/>
      <c r="AD904" s="252"/>
      <c r="AE904" s="252"/>
      <c r="AF904" s="253"/>
      <c r="AG904" s="253"/>
      <c r="AH904" s="254"/>
      <c r="AI904" s="254"/>
      <c r="AJ904" s="255"/>
      <c r="AK904" s="255"/>
      <c r="AL904" s="126"/>
      <c r="AM904" s="224"/>
      <c r="AN904" s="224"/>
      <c r="AO904" s="224"/>
      <c r="AP904" s="224"/>
      <c r="AQ904" s="224"/>
      <c r="AR904" s="224"/>
      <c r="AS904" s="224"/>
      <c r="AT904" s="224"/>
      <c r="AU904" s="224"/>
      <c r="AV904" s="224"/>
      <c r="AW904" s="224"/>
      <c r="AX904" s="224"/>
      <c r="AY904" s="224"/>
      <c r="AZ904" s="224"/>
      <c r="BA904" s="224"/>
      <c r="BB904" s="224"/>
      <c r="BC904" s="224"/>
      <c r="BD904" s="224"/>
      <c r="BE904" s="224"/>
      <c r="BF904" s="224"/>
      <c r="BG904" s="224"/>
      <c r="BH904" s="224"/>
      <c r="BI904" s="224"/>
      <c r="BJ904" s="224"/>
      <c r="BK904" s="224"/>
      <c r="BL904" s="224"/>
      <c r="BM904" s="224"/>
      <c r="BN904" s="224"/>
      <c r="BO904" s="224"/>
      <c r="BP904" s="224"/>
      <c r="BQ904" s="224"/>
      <c r="BR904" s="224"/>
      <c r="BS904" s="224"/>
      <c r="BT904" s="224"/>
      <c r="BU904" s="224"/>
      <c r="BV904" s="224"/>
      <c r="BW904" s="224"/>
      <c r="BX904" s="224"/>
      <c r="BY904" s="224"/>
      <c r="BZ904" s="224"/>
      <c r="CA904" s="224"/>
      <c r="CB904" s="224"/>
      <c r="CC904" s="224"/>
      <c r="CD904" s="224"/>
      <c r="CE904" s="224"/>
      <c r="CF904" s="224"/>
      <c r="CG904" s="224"/>
      <c r="CH904" s="224"/>
      <c r="CI904" s="224"/>
      <c r="CJ904" s="224"/>
      <c r="CK904" s="224"/>
      <c r="CL904" s="224"/>
      <c r="CM904" s="224"/>
      <c r="CN904" s="224"/>
      <c r="CO904" s="224"/>
      <c r="CP904" s="224"/>
      <c r="CQ904" s="224"/>
      <c r="CR904" s="224"/>
      <c r="CS904" s="224"/>
      <c r="CT904" s="224"/>
      <c r="CU904" s="224"/>
      <c r="CV904" s="224"/>
      <c r="CW904" s="224"/>
      <c r="CX904" s="224"/>
      <c r="CY904" s="224"/>
      <c r="CZ904" s="224"/>
      <c r="DA904" s="224"/>
      <c r="DB904" s="224"/>
      <c r="DC904" s="224"/>
      <c r="DD904" s="224"/>
      <c r="DE904" s="224"/>
      <c r="DF904" s="224"/>
      <c r="DG904" s="224"/>
      <c r="DH904" s="224"/>
      <c r="DI904" s="224"/>
      <c r="DJ904" s="224"/>
      <c r="DK904" s="224"/>
      <c r="DL904" s="224"/>
      <c r="DM904" s="224"/>
      <c r="DN904" s="224"/>
      <c r="DO904" s="224"/>
      <c r="DP904" s="224"/>
      <c r="DQ904" s="224"/>
      <c r="DR904" s="224"/>
      <c r="DS904" s="224"/>
      <c r="DT904" s="224"/>
      <c r="DU904" s="224"/>
      <c r="DV904" s="224"/>
      <c r="DW904" s="224"/>
      <c r="DX904" s="224"/>
      <c r="DY904" s="224"/>
      <c r="DZ904" s="224"/>
      <c r="EA904" s="224"/>
      <c r="EB904" s="224"/>
      <c r="EC904" s="224"/>
      <c r="ED904" s="224"/>
      <c r="EE904" s="224"/>
      <c r="EF904" s="224"/>
      <c r="EG904" s="224"/>
      <c r="EH904" s="224"/>
      <c r="EI904" s="224"/>
      <c r="EJ904" s="224"/>
      <c r="EK904" s="224"/>
      <c r="EL904" s="224"/>
      <c r="EM904" s="224"/>
      <c r="EN904" s="224"/>
      <c r="EO904" s="224"/>
      <c r="EP904" s="224"/>
      <c r="EQ904" s="224"/>
      <c r="ER904" s="224"/>
      <c r="ES904" s="224"/>
      <c r="ET904" s="224"/>
      <c r="EU904" s="224"/>
      <c r="EV904" s="224"/>
      <c r="EW904" s="224"/>
      <c r="EX904" s="224"/>
      <c r="EY904" s="224"/>
      <c r="EZ904" s="224"/>
      <c r="FA904" s="224"/>
      <c r="FB904" s="224"/>
      <c r="FC904" s="224"/>
      <c r="FD904" s="224"/>
      <c r="FE904" s="224"/>
      <c r="FF904" s="224"/>
      <c r="FG904" s="224"/>
      <c r="FH904" s="224"/>
      <c r="FI904" s="224"/>
      <c r="FJ904" s="224"/>
      <c r="FK904" s="224"/>
      <c r="FL904" s="224"/>
      <c r="FM904" s="224"/>
      <c r="FN904" s="224"/>
      <c r="FO904" s="224"/>
      <c r="FP904" s="224"/>
      <c r="FQ904" s="224"/>
      <c r="FR904" s="224"/>
      <c r="FS904" s="224"/>
      <c r="FT904" s="224"/>
      <c r="FU904" s="224"/>
      <c r="FV904" s="224"/>
      <c r="FW904" s="224"/>
      <c r="FX904" s="224"/>
      <c r="FY904" s="224"/>
      <c r="FZ904" s="224"/>
      <c r="GA904" s="224"/>
      <c r="GB904" s="224"/>
      <c r="GC904" s="224"/>
      <c r="GD904" s="224"/>
      <c r="GE904" s="224"/>
      <c r="GF904" s="224"/>
      <c r="GG904" s="224"/>
      <c r="GH904" s="224"/>
      <c r="GI904" s="224"/>
      <c r="GJ904" s="224"/>
      <c r="GK904" s="224"/>
      <c r="GL904" s="224"/>
      <c r="GM904" s="224"/>
      <c r="GN904" s="224"/>
      <c r="GO904" s="224"/>
      <c r="GP904" s="224"/>
      <c r="GQ904" s="224"/>
      <c r="GR904" s="224"/>
      <c r="GS904" s="224"/>
      <c r="GT904" s="224"/>
      <c r="GU904" s="224"/>
      <c r="GV904" s="224"/>
      <c r="GW904" s="224"/>
      <c r="GX904" s="224"/>
      <c r="GY904" s="224"/>
      <c r="GZ904" s="224"/>
      <c r="HA904" s="224"/>
      <c r="HB904" s="224"/>
      <c r="HC904" s="224"/>
      <c r="HD904" s="224"/>
      <c r="HE904" s="224"/>
      <c r="HF904" s="224"/>
      <c r="HG904" s="224"/>
      <c r="HH904" s="224"/>
      <c r="HI904" s="224"/>
      <c r="HJ904" s="224"/>
      <c r="HK904" s="224"/>
      <c r="HL904" s="224"/>
      <c r="HM904" s="224"/>
      <c r="HN904" s="224"/>
      <c r="HO904" s="224"/>
      <c r="HP904" s="224"/>
      <c r="HQ904" s="224"/>
      <c r="HR904" s="224"/>
      <c r="HS904" s="224"/>
      <c r="HT904" s="224"/>
      <c r="HU904" s="224"/>
      <c r="HV904" s="224"/>
      <c r="HW904" s="224"/>
      <c r="HX904" s="224"/>
      <c r="HY904" s="224"/>
      <c r="HZ904" s="224"/>
      <c r="IA904" s="224"/>
      <c r="IB904" s="224"/>
      <c r="IC904" s="224"/>
      <c r="ID904" s="224"/>
      <c r="IE904" s="224"/>
      <c r="IF904" s="224"/>
      <c r="IG904" s="224"/>
      <c r="IH904" s="224"/>
      <c r="II904" s="224"/>
      <c r="IJ904" s="224"/>
      <c r="IK904" s="224"/>
      <c r="IL904" s="224"/>
      <c r="IM904" s="224"/>
      <c r="IN904" s="224"/>
      <c r="IO904" s="224"/>
      <c r="IP904" s="224"/>
      <c r="IQ904" s="224"/>
      <c r="IR904" s="224"/>
      <c r="IS904" s="224"/>
      <c r="IT904" s="224"/>
      <c r="IU904" s="224"/>
      <c r="IV904" s="224"/>
      <c r="IW904" s="224"/>
    </row>
    <row r="905" spans="1:257" s="258" customFormat="1" ht="39" hidden="1" customHeight="1" x14ac:dyDescent="0.25">
      <c r="A905" s="224"/>
      <c r="B905" s="224"/>
      <c r="C905" s="224"/>
      <c r="D905" s="209"/>
      <c r="E905" s="57"/>
      <c r="F905" s="57"/>
      <c r="G905" s="210"/>
      <c r="H905" s="210"/>
      <c r="I905" s="210"/>
      <c r="J905" s="224"/>
      <c r="K905" s="251"/>
      <c r="L905" s="251"/>
      <c r="M905" s="251"/>
      <c r="N905" s="251"/>
      <c r="O905" s="251"/>
      <c r="P905" s="251"/>
      <c r="Q905" s="251"/>
      <c r="R905" s="251"/>
      <c r="S905" s="251"/>
      <c r="T905" s="251"/>
      <c r="U905" s="251"/>
      <c r="V905" s="251"/>
      <c r="W905" s="251"/>
      <c r="X905" s="251"/>
      <c r="Y905" s="251"/>
      <c r="Z905" s="251"/>
      <c r="AA905" s="251"/>
      <c r="AB905" s="251"/>
      <c r="AC905" s="211"/>
      <c r="AD905" s="252"/>
      <c r="AE905" s="252"/>
      <c r="AF905" s="253"/>
      <c r="AG905" s="253"/>
      <c r="AH905" s="254"/>
      <c r="AI905" s="254"/>
      <c r="AJ905" s="255"/>
      <c r="AK905" s="255"/>
      <c r="AL905" s="126"/>
      <c r="AM905" s="224"/>
      <c r="AN905" s="224"/>
      <c r="AO905" s="224"/>
      <c r="AP905" s="224"/>
      <c r="AQ905" s="224"/>
      <c r="AR905" s="224"/>
      <c r="AS905" s="224"/>
      <c r="AT905" s="224"/>
      <c r="AU905" s="224"/>
      <c r="AV905" s="224"/>
      <c r="AW905" s="224"/>
      <c r="AX905" s="224"/>
      <c r="AY905" s="224"/>
      <c r="AZ905" s="224"/>
      <c r="BA905" s="224"/>
      <c r="BB905" s="224"/>
      <c r="BC905" s="224"/>
      <c r="BD905" s="224"/>
      <c r="BE905" s="224"/>
      <c r="BF905" s="224"/>
      <c r="BG905" s="224"/>
      <c r="BH905" s="224"/>
      <c r="BI905" s="224"/>
      <c r="BJ905" s="224"/>
      <c r="BK905" s="224"/>
      <c r="BL905" s="224"/>
      <c r="BM905" s="224"/>
      <c r="BN905" s="224"/>
      <c r="BO905" s="224"/>
      <c r="BP905" s="224"/>
      <c r="BQ905" s="224"/>
      <c r="BR905" s="224"/>
      <c r="BS905" s="224"/>
      <c r="BT905" s="224"/>
      <c r="BU905" s="224"/>
      <c r="BV905" s="224"/>
      <c r="BW905" s="224"/>
      <c r="BX905" s="224"/>
      <c r="BY905" s="224"/>
      <c r="BZ905" s="224"/>
      <c r="CA905" s="224"/>
      <c r="CB905" s="224"/>
      <c r="CC905" s="224"/>
      <c r="CD905" s="224"/>
      <c r="CE905" s="224"/>
      <c r="CF905" s="224"/>
      <c r="CG905" s="224"/>
      <c r="CH905" s="224"/>
      <c r="CI905" s="224"/>
      <c r="CJ905" s="224"/>
      <c r="CK905" s="224"/>
      <c r="CL905" s="224"/>
      <c r="CM905" s="224"/>
      <c r="CN905" s="224"/>
      <c r="CO905" s="224"/>
      <c r="CP905" s="224"/>
      <c r="CQ905" s="224"/>
      <c r="CR905" s="224"/>
      <c r="CS905" s="224"/>
      <c r="CT905" s="224"/>
      <c r="CU905" s="224"/>
      <c r="CV905" s="224"/>
      <c r="CW905" s="224"/>
      <c r="CX905" s="224"/>
      <c r="CY905" s="224"/>
      <c r="CZ905" s="224"/>
      <c r="DA905" s="224"/>
      <c r="DB905" s="224"/>
      <c r="DC905" s="224"/>
      <c r="DD905" s="224"/>
      <c r="DE905" s="224"/>
      <c r="DF905" s="224"/>
      <c r="DG905" s="224"/>
      <c r="DH905" s="224"/>
      <c r="DI905" s="224"/>
      <c r="DJ905" s="224"/>
      <c r="DK905" s="224"/>
      <c r="DL905" s="224"/>
      <c r="DM905" s="224"/>
      <c r="DN905" s="224"/>
      <c r="DO905" s="224"/>
      <c r="DP905" s="224"/>
      <c r="DQ905" s="224"/>
      <c r="DR905" s="224"/>
      <c r="DS905" s="224"/>
      <c r="DT905" s="224"/>
      <c r="DU905" s="224"/>
      <c r="DV905" s="224"/>
      <c r="DW905" s="224"/>
      <c r="DX905" s="224"/>
      <c r="DY905" s="224"/>
      <c r="DZ905" s="224"/>
      <c r="EA905" s="224"/>
      <c r="EB905" s="224"/>
      <c r="EC905" s="224"/>
      <c r="ED905" s="224"/>
      <c r="EE905" s="224"/>
      <c r="EF905" s="224"/>
      <c r="EG905" s="224"/>
      <c r="EH905" s="224"/>
      <c r="EI905" s="224"/>
      <c r="EJ905" s="224"/>
      <c r="EK905" s="224"/>
      <c r="EL905" s="224"/>
      <c r="EM905" s="224"/>
      <c r="EN905" s="224"/>
      <c r="EO905" s="224"/>
      <c r="EP905" s="224"/>
      <c r="EQ905" s="224"/>
      <c r="ER905" s="224"/>
      <c r="ES905" s="224"/>
      <c r="ET905" s="224"/>
      <c r="EU905" s="224"/>
      <c r="EV905" s="224"/>
      <c r="EW905" s="224"/>
      <c r="EX905" s="224"/>
      <c r="EY905" s="224"/>
      <c r="EZ905" s="224"/>
      <c r="FA905" s="224"/>
      <c r="FB905" s="224"/>
      <c r="FC905" s="224"/>
      <c r="FD905" s="224"/>
      <c r="FE905" s="224"/>
      <c r="FF905" s="224"/>
      <c r="FG905" s="224"/>
      <c r="FH905" s="224"/>
      <c r="FI905" s="224"/>
      <c r="FJ905" s="224"/>
      <c r="FK905" s="224"/>
      <c r="FL905" s="224"/>
      <c r="FM905" s="224"/>
      <c r="FN905" s="224"/>
      <c r="FO905" s="224"/>
      <c r="FP905" s="224"/>
      <c r="FQ905" s="224"/>
      <c r="FR905" s="224"/>
      <c r="FS905" s="224"/>
      <c r="FT905" s="224"/>
      <c r="FU905" s="224"/>
      <c r="FV905" s="224"/>
      <c r="FW905" s="224"/>
      <c r="FX905" s="224"/>
      <c r="FY905" s="224"/>
      <c r="FZ905" s="224"/>
      <c r="GA905" s="224"/>
      <c r="GB905" s="224"/>
      <c r="GC905" s="224"/>
      <c r="GD905" s="224"/>
      <c r="GE905" s="224"/>
      <c r="GF905" s="224"/>
      <c r="GG905" s="224"/>
      <c r="GH905" s="224"/>
      <c r="GI905" s="224"/>
      <c r="GJ905" s="224"/>
      <c r="GK905" s="224"/>
      <c r="GL905" s="224"/>
      <c r="GM905" s="224"/>
      <c r="GN905" s="224"/>
      <c r="GO905" s="224"/>
      <c r="GP905" s="224"/>
      <c r="GQ905" s="224"/>
      <c r="GR905" s="224"/>
      <c r="GS905" s="224"/>
      <c r="GT905" s="224"/>
      <c r="GU905" s="224"/>
      <c r="GV905" s="224"/>
      <c r="GW905" s="224"/>
      <c r="GX905" s="224"/>
      <c r="GY905" s="224"/>
      <c r="GZ905" s="224"/>
      <c r="HA905" s="224"/>
      <c r="HB905" s="224"/>
      <c r="HC905" s="224"/>
      <c r="HD905" s="224"/>
      <c r="HE905" s="224"/>
      <c r="HF905" s="224"/>
      <c r="HG905" s="224"/>
      <c r="HH905" s="224"/>
      <c r="HI905" s="224"/>
      <c r="HJ905" s="224"/>
      <c r="HK905" s="224"/>
      <c r="HL905" s="224"/>
      <c r="HM905" s="224"/>
      <c r="HN905" s="224"/>
      <c r="HO905" s="224"/>
      <c r="HP905" s="224"/>
      <c r="HQ905" s="224"/>
      <c r="HR905" s="224"/>
      <c r="HS905" s="224"/>
      <c r="HT905" s="224"/>
      <c r="HU905" s="224"/>
      <c r="HV905" s="224"/>
      <c r="HW905" s="224"/>
      <c r="HX905" s="224"/>
      <c r="HY905" s="224"/>
      <c r="HZ905" s="224"/>
      <c r="IA905" s="224"/>
      <c r="IB905" s="224"/>
      <c r="IC905" s="224"/>
      <c r="ID905" s="224"/>
      <c r="IE905" s="224"/>
      <c r="IF905" s="224"/>
      <c r="IG905" s="224"/>
      <c r="IH905" s="224"/>
      <c r="II905" s="224"/>
      <c r="IJ905" s="224"/>
      <c r="IK905" s="224"/>
      <c r="IL905" s="224"/>
      <c r="IM905" s="224"/>
      <c r="IN905" s="224"/>
      <c r="IO905" s="224"/>
      <c r="IP905" s="224"/>
      <c r="IQ905" s="224"/>
      <c r="IR905" s="224"/>
      <c r="IS905" s="224"/>
      <c r="IT905" s="224"/>
      <c r="IU905" s="224"/>
      <c r="IV905" s="224"/>
      <c r="IW905" s="224"/>
    </row>
    <row r="906" spans="1:257" s="258" customFormat="1" ht="39" hidden="1" customHeight="1" x14ac:dyDescent="0.25">
      <c r="A906" s="224"/>
      <c r="B906" s="224"/>
      <c r="C906" s="224"/>
      <c r="D906" s="209"/>
      <c r="E906" s="57"/>
      <c r="F906" s="57"/>
      <c r="G906" s="210"/>
      <c r="H906" s="210"/>
      <c r="I906" s="210"/>
      <c r="J906" s="224"/>
      <c r="K906" s="251"/>
      <c r="L906" s="251"/>
      <c r="M906" s="251"/>
      <c r="N906" s="251"/>
      <c r="O906" s="251"/>
      <c r="P906" s="251"/>
      <c r="Q906" s="251"/>
      <c r="R906" s="251"/>
      <c r="S906" s="251"/>
      <c r="T906" s="251"/>
      <c r="U906" s="251"/>
      <c r="V906" s="251"/>
      <c r="W906" s="251"/>
      <c r="X906" s="251"/>
      <c r="Y906" s="251"/>
      <c r="Z906" s="251"/>
      <c r="AA906" s="251"/>
      <c r="AB906" s="251"/>
      <c r="AC906" s="211"/>
      <c r="AD906" s="252"/>
      <c r="AE906" s="252"/>
      <c r="AF906" s="253"/>
      <c r="AG906" s="253"/>
      <c r="AH906" s="254"/>
      <c r="AI906" s="254"/>
      <c r="AJ906" s="255"/>
      <c r="AK906" s="255"/>
      <c r="AL906" s="126"/>
      <c r="AM906" s="224"/>
      <c r="AN906" s="224"/>
      <c r="AO906" s="224"/>
      <c r="AP906" s="224"/>
      <c r="AQ906" s="224"/>
      <c r="AR906" s="224"/>
      <c r="AS906" s="224"/>
      <c r="AT906" s="224"/>
      <c r="AU906" s="224"/>
      <c r="AV906" s="224"/>
      <c r="AW906" s="224"/>
      <c r="AX906" s="224"/>
      <c r="AY906" s="224"/>
      <c r="AZ906" s="224"/>
      <c r="BA906" s="224"/>
      <c r="BB906" s="224"/>
      <c r="BC906" s="224"/>
      <c r="BD906" s="224"/>
      <c r="BE906" s="224"/>
      <c r="BF906" s="224"/>
      <c r="BG906" s="224"/>
      <c r="BH906" s="224"/>
      <c r="BI906" s="224"/>
      <c r="BJ906" s="224"/>
      <c r="BK906" s="224"/>
      <c r="BL906" s="224"/>
      <c r="BM906" s="224"/>
      <c r="BN906" s="224"/>
      <c r="BO906" s="224"/>
      <c r="BP906" s="224"/>
      <c r="BQ906" s="224"/>
      <c r="BR906" s="224"/>
      <c r="BS906" s="224"/>
      <c r="BT906" s="224"/>
      <c r="BU906" s="224"/>
      <c r="BV906" s="224"/>
      <c r="BW906" s="224"/>
      <c r="BX906" s="224"/>
      <c r="BY906" s="224"/>
      <c r="BZ906" s="224"/>
      <c r="CA906" s="224"/>
      <c r="CB906" s="224"/>
      <c r="CC906" s="224"/>
      <c r="CD906" s="224"/>
      <c r="CE906" s="224"/>
      <c r="CF906" s="224"/>
      <c r="CG906" s="224"/>
      <c r="CH906" s="224"/>
      <c r="CI906" s="224"/>
      <c r="CJ906" s="224"/>
      <c r="CK906" s="224"/>
      <c r="CL906" s="224"/>
      <c r="CM906" s="224"/>
      <c r="CN906" s="224"/>
      <c r="CO906" s="224"/>
      <c r="CP906" s="224"/>
      <c r="CQ906" s="224"/>
      <c r="CR906" s="224"/>
      <c r="CS906" s="224"/>
      <c r="CT906" s="224"/>
      <c r="CU906" s="224"/>
      <c r="CV906" s="224"/>
      <c r="CW906" s="224"/>
      <c r="CX906" s="224"/>
      <c r="CY906" s="224"/>
      <c r="CZ906" s="224"/>
      <c r="DA906" s="224"/>
      <c r="DB906" s="224"/>
      <c r="DC906" s="224"/>
      <c r="DD906" s="224"/>
      <c r="DE906" s="224"/>
      <c r="DF906" s="224"/>
      <c r="DG906" s="224"/>
      <c r="DH906" s="224"/>
      <c r="DI906" s="224"/>
      <c r="DJ906" s="224"/>
      <c r="DK906" s="224"/>
      <c r="DL906" s="224"/>
      <c r="DM906" s="224"/>
      <c r="DN906" s="224"/>
      <c r="DO906" s="224"/>
      <c r="DP906" s="224"/>
      <c r="DQ906" s="224"/>
      <c r="DR906" s="224"/>
      <c r="DS906" s="224"/>
      <c r="DT906" s="224"/>
      <c r="DU906" s="224"/>
      <c r="DV906" s="224"/>
      <c r="DW906" s="224"/>
      <c r="DX906" s="224"/>
      <c r="DY906" s="224"/>
      <c r="DZ906" s="224"/>
      <c r="EA906" s="224"/>
      <c r="EB906" s="224"/>
      <c r="EC906" s="224"/>
      <c r="ED906" s="224"/>
      <c r="EE906" s="224"/>
      <c r="EF906" s="224"/>
      <c r="EG906" s="224"/>
      <c r="EH906" s="224"/>
      <c r="EI906" s="224"/>
      <c r="EJ906" s="224"/>
      <c r="EK906" s="224"/>
      <c r="EL906" s="224"/>
      <c r="EM906" s="224"/>
      <c r="EN906" s="224"/>
      <c r="EO906" s="224"/>
      <c r="EP906" s="224"/>
      <c r="EQ906" s="224"/>
      <c r="ER906" s="224"/>
      <c r="ES906" s="224"/>
      <c r="ET906" s="224"/>
      <c r="EU906" s="224"/>
      <c r="EV906" s="224"/>
      <c r="EW906" s="224"/>
      <c r="EX906" s="224"/>
      <c r="EY906" s="224"/>
      <c r="EZ906" s="224"/>
      <c r="FA906" s="224"/>
      <c r="FB906" s="224"/>
      <c r="FC906" s="224"/>
      <c r="FD906" s="224"/>
      <c r="FE906" s="224"/>
      <c r="FF906" s="224"/>
      <c r="FG906" s="224"/>
      <c r="FH906" s="224"/>
      <c r="FI906" s="224"/>
      <c r="FJ906" s="224"/>
      <c r="FK906" s="224"/>
      <c r="FL906" s="224"/>
      <c r="FM906" s="224"/>
      <c r="FN906" s="224"/>
      <c r="FO906" s="224"/>
      <c r="FP906" s="224"/>
      <c r="FQ906" s="224"/>
      <c r="FR906" s="224"/>
      <c r="FS906" s="224"/>
      <c r="FT906" s="224"/>
      <c r="FU906" s="224"/>
      <c r="FV906" s="224"/>
      <c r="FW906" s="224"/>
      <c r="FX906" s="224"/>
      <c r="FY906" s="224"/>
      <c r="FZ906" s="224"/>
      <c r="GA906" s="224"/>
      <c r="GB906" s="224"/>
      <c r="GC906" s="224"/>
      <c r="GD906" s="224"/>
      <c r="GE906" s="224"/>
      <c r="GF906" s="224"/>
      <c r="GG906" s="224"/>
      <c r="GH906" s="224"/>
      <c r="GI906" s="224"/>
      <c r="GJ906" s="224"/>
      <c r="GK906" s="224"/>
      <c r="GL906" s="224"/>
      <c r="GM906" s="224"/>
      <c r="GN906" s="224"/>
      <c r="GO906" s="224"/>
      <c r="GP906" s="224"/>
      <c r="GQ906" s="224"/>
      <c r="GR906" s="224"/>
      <c r="GS906" s="224"/>
      <c r="GT906" s="224"/>
      <c r="GU906" s="224"/>
      <c r="GV906" s="224"/>
      <c r="GW906" s="224"/>
      <c r="GX906" s="224"/>
      <c r="GY906" s="224"/>
      <c r="GZ906" s="224"/>
      <c r="HA906" s="224"/>
      <c r="HB906" s="224"/>
      <c r="HC906" s="224"/>
      <c r="HD906" s="224"/>
      <c r="HE906" s="224"/>
      <c r="HF906" s="224"/>
      <c r="HG906" s="224"/>
      <c r="HH906" s="224"/>
      <c r="HI906" s="224"/>
      <c r="HJ906" s="224"/>
      <c r="HK906" s="224"/>
      <c r="HL906" s="224"/>
      <c r="HM906" s="224"/>
      <c r="HN906" s="224"/>
      <c r="HO906" s="224"/>
      <c r="HP906" s="224"/>
      <c r="HQ906" s="224"/>
      <c r="HR906" s="224"/>
      <c r="HS906" s="224"/>
      <c r="HT906" s="224"/>
      <c r="HU906" s="224"/>
      <c r="HV906" s="224"/>
      <c r="HW906" s="224"/>
      <c r="HX906" s="224"/>
      <c r="HY906" s="224"/>
      <c r="HZ906" s="224"/>
      <c r="IA906" s="224"/>
      <c r="IB906" s="224"/>
      <c r="IC906" s="224"/>
      <c r="ID906" s="224"/>
      <c r="IE906" s="224"/>
      <c r="IF906" s="224"/>
      <c r="IG906" s="224"/>
      <c r="IH906" s="224"/>
      <c r="II906" s="224"/>
      <c r="IJ906" s="224"/>
      <c r="IK906" s="224"/>
      <c r="IL906" s="224"/>
      <c r="IM906" s="224"/>
      <c r="IN906" s="224"/>
      <c r="IO906" s="224"/>
      <c r="IP906" s="224"/>
      <c r="IQ906" s="224"/>
      <c r="IR906" s="224"/>
      <c r="IS906" s="224"/>
      <c r="IT906" s="224"/>
      <c r="IU906" s="224"/>
      <c r="IV906" s="224"/>
      <c r="IW906" s="224"/>
    </row>
    <row r="907" spans="1:257" s="258" customFormat="1" ht="39" hidden="1" customHeight="1" x14ac:dyDescent="0.25">
      <c r="A907" s="224"/>
      <c r="B907" s="224"/>
      <c r="C907" s="224"/>
      <c r="D907" s="209"/>
      <c r="E907" s="57"/>
      <c r="F907" s="57"/>
      <c r="G907" s="210"/>
      <c r="H907" s="210"/>
      <c r="I907" s="210"/>
      <c r="J907" s="224"/>
      <c r="K907" s="251"/>
      <c r="L907" s="251"/>
      <c r="M907" s="251"/>
      <c r="N907" s="251"/>
      <c r="O907" s="251"/>
      <c r="P907" s="251"/>
      <c r="Q907" s="251"/>
      <c r="R907" s="251"/>
      <c r="S907" s="251"/>
      <c r="T907" s="251"/>
      <c r="U907" s="251"/>
      <c r="V907" s="251"/>
      <c r="W907" s="251"/>
      <c r="X907" s="251"/>
      <c r="Y907" s="251"/>
      <c r="Z907" s="251"/>
      <c r="AA907" s="251"/>
      <c r="AB907" s="251"/>
      <c r="AC907" s="211"/>
      <c r="AD907" s="252"/>
      <c r="AE907" s="252"/>
      <c r="AF907" s="253"/>
      <c r="AG907" s="253"/>
      <c r="AH907" s="254"/>
      <c r="AI907" s="254"/>
      <c r="AJ907" s="255"/>
      <c r="AK907" s="255"/>
      <c r="AL907" s="126"/>
      <c r="AM907" s="224"/>
      <c r="AN907" s="224"/>
      <c r="AO907" s="224"/>
      <c r="AP907" s="224"/>
      <c r="AQ907" s="224"/>
      <c r="AR907" s="224"/>
      <c r="AS907" s="224"/>
      <c r="AT907" s="224"/>
      <c r="AU907" s="224"/>
      <c r="AV907" s="224"/>
      <c r="AW907" s="224"/>
      <c r="AX907" s="224"/>
      <c r="AY907" s="224"/>
      <c r="AZ907" s="224"/>
      <c r="BA907" s="224"/>
      <c r="BB907" s="224"/>
      <c r="BC907" s="224"/>
      <c r="BD907" s="224"/>
      <c r="BE907" s="224"/>
      <c r="BF907" s="224"/>
      <c r="BG907" s="224"/>
      <c r="BH907" s="224"/>
      <c r="BI907" s="224"/>
      <c r="BJ907" s="224"/>
      <c r="BK907" s="224"/>
      <c r="BL907" s="224"/>
      <c r="BM907" s="224"/>
      <c r="BN907" s="224"/>
      <c r="BO907" s="224"/>
      <c r="BP907" s="224"/>
      <c r="BQ907" s="224"/>
      <c r="BR907" s="224"/>
      <c r="BS907" s="224"/>
      <c r="BT907" s="224"/>
      <c r="BU907" s="224"/>
      <c r="BV907" s="224"/>
      <c r="BW907" s="224"/>
      <c r="BX907" s="224"/>
      <c r="BY907" s="224"/>
      <c r="BZ907" s="224"/>
      <c r="CA907" s="224"/>
      <c r="CB907" s="224"/>
      <c r="CC907" s="224"/>
      <c r="CD907" s="224"/>
      <c r="CE907" s="224"/>
      <c r="CF907" s="224"/>
      <c r="CG907" s="224"/>
      <c r="CH907" s="224"/>
      <c r="CI907" s="224"/>
      <c r="CJ907" s="224"/>
      <c r="CK907" s="224"/>
      <c r="CL907" s="224"/>
      <c r="CM907" s="224"/>
      <c r="CN907" s="224"/>
      <c r="CO907" s="224"/>
      <c r="CP907" s="224"/>
      <c r="CQ907" s="224"/>
      <c r="CR907" s="224"/>
      <c r="CS907" s="224"/>
      <c r="CT907" s="224"/>
      <c r="CU907" s="224"/>
      <c r="CV907" s="224"/>
      <c r="CW907" s="224"/>
      <c r="CX907" s="224"/>
      <c r="CY907" s="224"/>
      <c r="CZ907" s="224"/>
      <c r="DA907" s="224"/>
      <c r="DB907" s="224"/>
      <c r="DC907" s="224"/>
      <c r="DD907" s="224"/>
      <c r="DE907" s="224"/>
      <c r="DF907" s="224"/>
      <c r="DG907" s="224"/>
      <c r="DH907" s="224"/>
      <c r="DI907" s="224"/>
      <c r="DJ907" s="224"/>
      <c r="DK907" s="224"/>
      <c r="DL907" s="224"/>
      <c r="DM907" s="224"/>
      <c r="DN907" s="224"/>
      <c r="DO907" s="224"/>
      <c r="DP907" s="224"/>
      <c r="DQ907" s="224"/>
      <c r="DR907" s="224"/>
      <c r="DS907" s="224"/>
      <c r="DT907" s="224"/>
      <c r="DU907" s="224"/>
      <c r="DV907" s="224"/>
      <c r="DW907" s="224"/>
      <c r="DX907" s="224"/>
      <c r="DY907" s="224"/>
      <c r="DZ907" s="224"/>
      <c r="EA907" s="224"/>
      <c r="EB907" s="224"/>
      <c r="EC907" s="224"/>
      <c r="ED907" s="224"/>
      <c r="EE907" s="224"/>
      <c r="EF907" s="224"/>
      <c r="EG907" s="224"/>
      <c r="EH907" s="224"/>
      <c r="EI907" s="224"/>
      <c r="EJ907" s="224"/>
      <c r="EK907" s="224"/>
      <c r="EL907" s="224"/>
      <c r="EM907" s="224"/>
      <c r="EN907" s="224"/>
      <c r="EO907" s="224"/>
      <c r="EP907" s="224"/>
      <c r="EQ907" s="224"/>
      <c r="ER907" s="224"/>
      <c r="ES907" s="224"/>
      <c r="ET907" s="224"/>
      <c r="EU907" s="224"/>
      <c r="EV907" s="224"/>
      <c r="EW907" s="224"/>
      <c r="EX907" s="224"/>
      <c r="EY907" s="224"/>
      <c r="EZ907" s="224"/>
      <c r="FA907" s="224"/>
      <c r="FB907" s="224"/>
      <c r="FC907" s="224"/>
      <c r="FD907" s="224"/>
      <c r="FE907" s="224"/>
      <c r="FF907" s="224"/>
      <c r="FG907" s="224"/>
      <c r="FH907" s="224"/>
      <c r="FI907" s="224"/>
      <c r="FJ907" s="224"/>
      <c r="FK907" s="224"/>
      <c r="FL907" s="224"/>
      <c r="FM907" s="224"/>
      <c r="FN907" s="224"/>
      <c r="FO907" s="224"/>
      <c r="FP907" s="224"/>
      <c r="FQ907" s="224"/>
      <c r="FR907" s="224"/>
      <c r="FS907" s="224"/>
      <c r="FT907" s="224"/>
      <c r="FU907" s="224"/>
      <c r="FV907" s="224"/>
      <c r="FW907" s="224"/>
      <c r="FX907" s="224"/>
      <c r="FY907" s="224"/>
      <c r="FZ907" s="224"/>
      <c r="GA907" s="224"/>
      <c r="GB907" s="224"/>
      <c r="GC907" s="224"/>
      <c r="GD907" s="224"/>
      <c r="GE907" s="224"/>
      <c r="GF907" s="224"/>
      <c r="GG907" s="224"/>
      <c r="GH907" s="224"/>
      <c r="GI907" s="224"/>
      <c r="GJ907" s="224"/>
      <c r="GK907" s="224"/>
      <c r="GL907" s="224"/>
      <c r="GM907" s="224"/>
      <c r="GN907" s="224"/>
      <c r="GO907" s="224"/>
      <c r="GP907" s="224"/>
      <c r="GQ907" s="224"/>
      <c r="GR907" s="224"/>
      <c r="GS907" s="224"/>
      <c r="GT907" s="224"/>
      <c r="GU907" s="224"/>
      <c r="GV907" s="224"/>
      <c r="GW907" s="224"/>
      <c r="GX907" s="224"/>
      <c r="GY907" s="224"/>
      <c r="GZ907" s="224"/>
      <c r="HA907" s="224"/>
      <c r="HB907" s="224"/>
      <c r="HC907" s="224"/>
      <c r="HD907" s="224"/>
      <c r="HE907" s="224"/>
      <c r="HF907" s="224"/>
      <c r="HG907" s="224"/>
      <c r="HH907" s="224"/>
      <c r="HI907" s="224"/>
      <c r="HJ907" s="224"/>
      <c r="HK907" s="224"/>
      <c r="HL907" s="224"/>
      <c r="HM907" s="224"/>
      <c r="HN907" s="224"/>
      <c r="HO907" s="224"/>
      <c r="HP907" s="224"/>
      <c r="HQ907" s="224"/>
      <c r="HR907" s="224"/>
      <c r="HS907" s="224"/>
      <c r="HT907" s="224"/>
      <c r="HU907" s="224"/>
      <c r="HV907" s="224"/>
      <c r="HW907" s="224"/>
      <c r="HX907" s="224"/>
      <c r="HY907" s="224"/>
      <c r="HZ907" s="224"/>
      <c r="IA907" s="224"/>
      <c r="IB907" s="224"/>
      <c r="IC907" s="224"/>
      <c r="ID907" s="224"/>
      <c r="IE907" s="224"/>
      <c r="IF907" s="224"/>
      <c r="IG907" s="224"/>
      <c r="IH907" s="224"/>
      <c r="II907" s="224"/>
      <c r="IJ907" s="224"/>
      <c r="IK907" s="224"/>
      <c r="IL907" s="224"/>
      <c r="IM907" s="224"/>
      <c r="IN907" s="224"/>
      <c r="IO907" s="224"/>
      <c r="IP907" s="224"/>
      <c r="IQ907" s="224"/>
      <c r="IR907" s="224"/>
      <c r="IS907" s="224"/>
      <c r="IT907" s="224"/>
      <c r="IU907" s="224"/>
      <c r="IV907" s="224"/>
      <c r="IW907" s="224"/>
    </row>
    <row r="908" spans="1:257" s="258" customFormat="1" ht="39" hidden="1" customHeight="1" x14ac:dyDescent="0.25">
      <c r="A908" s="224"/>
      <c r="B908" s="224"/>
      <c r="C908" s="224"/>
      <c r="D908" s="209"/>
      <c r="E908" s="57"/>
      <c r="F908" s="57"/>
      <c r="G908" s="210"/>
      <c r="H908" s="210"/>
      <c r="I908" s="210"/>
      <c r="J908" s="224"/>
      <c r="K908" s="251"/>
      <c r="L908" s="251"/>
      <c r="M908" s="251"/>
      <c r="N908" s="251"/>
      <c r="O908" s="251"/>
      <c r="P908" s="251"/>
      <c r="Q908" s="251"/>
      <c r="R908" s="251"/>
      <c r="S908" s="251"/>
      <c r="T908" s="251"/>
      <c r="U908" s="251"/>
      <c r="V908" s="251"/>
      <c r="W908" s="251"/>
      <c r="X908" s="251"/>
      <c r="Y908" s="251"/>
      <c r="Z908" s="251"/>
      <c r="AA908" s="251"/>
      <c r="AB908" s="251"/>
      <c r="AC908" s="211"/>
      <c r="AD908" s="252"/>
      <c r="AE908" s="252"/>
      <c r="AF908" s="253"/>
      <c r="AG908" s="253"/>
      <c r="AH908" s="254"/>
      <c r="AI908" s="254"/>
      <c r="AJ908" s="255"/>
      <c r="AK908" s="255"/>
      <c r="AL908" s="126"/>
      <c r="AM908" s="224"/>
      <c r="AN908" s="224"/>
      <c r="AO908" s="224"/>
      <c r="AP908" s="224"/>
      <c r="AQ908" s="224"/>
      <c r="AR908" s="224"/>
      <c r="AS908" s="224"/>
      <c r="AT908" s="224"/>
      <c r="AU908" s="224"/>
      <c r="AV908" s="224"/>
      <c r="AW908" s="224"/>
      <c r="AX908" s="224"/>
      <c r="AY908" s="224"/>
      <c r="AZ908" s="224"/>
      <c r="BA908" s="224"/>
      <c r="BB908" s="224"/>
      <c r="BC908" s="224"/>
      <c r="BD908" s="224"/>
      <c r="BE908" s="224"/>
      <c r="BF908" s="224"/>
      <c r="BG908" s="224"/>
      <c r="BH908" s="224"/>
      <c r="BI908" s="224"/>
      <c r="BJ908" s="224"/>
      <c r="BK908" s="224"/>
      <c r="BL908" s="224"/>
      <c r="BM908" s="224"/>
      <c r="BN908" s="224"/>
      <c r="BO908" s="224"/>
      <c r="BP908" s="224"/>
      <c r="BQ908" s="224"/>
      <c r="BR908" s="224"/>
      <c r="BS908" s="224"/>
      <c r="BT908" s="224"/>
      <c r="BU908" s="224"/>
      <c r="BV908" s="224"/>
      <c r="BW908" s="224"/>
      <c r="BX908" s="224"/>
      <c r="BY908" s="224"/>
      <c r="BZ908" s="224"/>
      <c r="CA908" s="224"/>
      <c r="CB908" s="224"/>
      <c r="CC908" s="224"/>
      <c r="CD908" s="224"/>
      <c r="CE908" s="224"/>
      <c r="CF908" s="224"/>
      <c r="CG908" s="224"/>
      <c r="CH908" s="224"/>
      <c r="CI908" s="224"/>
      <c r="CJ908" s="224"/>
      <c r="CK908" s="224"/>
      <c r="CL908" s="224"/>
      <c r="CM908" s="224"/>
      <c r="CN908" s="224"/>
      <c r="CO908" s="224"/>
      <c r="CP908" s="224"/>
      <c r="CQ908" s="224"/>
      <c r="CR908" s="224"/>
      <c r="CS908" s="224"/>
      <c r="CT908" s="224"/>
      <c r="CU908" s="224"/>
      <c r="CV908" s="224"/>
      <c r="CW908" s="224"/>
      <c r="CX908" s="224"/>
      <c r="CY908" s="224"/>
      <c r="CZ908" s="224"/>
      <c r="DA908" s="224"/>
      <c r="DB908" s="224"/>
      <c r="DC908" s="224"/>
      <c r="DD908" s="224"/>
      <c r="DE908" s="224"/>
      <c r="DF908" s="224"/>
      <c r="DG908" s="224"/>
      <c r="DH908" s="224"/>
      <c r="DI908" s="224"/>
      <c r="DJ908" s="224"/>
      <c r="DK908" s="224"/>
      <c r="DL908" s="224"/>
      <c r="DM908" s="224"/>
      <c r="DN908" s="224"/>
      <c r="DO908" s="224"/>
      <c r="DP908" s="224"/>
      <c r="DQ908" s="224"/>
      <c r="DR908" s="224"/>
      <c r="DS908" s="224"/>
      <c r="DT908" s="224"/>
      <c r="DU908" s="224"/>
      <c r="DV908" s="224"/>
      <c r="DW908" s="224"/>
      <c r="DX908" s="224"/>
      <c r="DY908" s="224"/>
      <c r="DZ908" s="224"/>
      <c r="EA908" s="224"/>
      <c r="EB908" s="224"/>
      <c r="EC908" s="224"/>
      <c r="ED908" s="224"/>
      <c r="EE908" s="224"/>
      <c r="EF908" s="224"/>
      <c r="EG908" s="224"/>
      <c r="EH908" s="224"/>
      <c r="EI908" s="224"/>
      <c r="EJ908" s="224"/>
      <c r="EK908" s="224"/>
      <c r="EL908" s="224"/>
      <c r="EM908" s="224"/>
      <c r="EN908" s="224"/>
      <c r="EO908" s="224"/>
      <c r="EP908" s="224"/>
      <c r="EQ908" s="224"/>
      <c r="ER908" s="224"/>
      <c r="ES908" s="224"/>
      <c r="ET908" s="224"/>
      <c r="EU908" s="224"/>
      <c r="EV908" s="224"/>
      <c r="EW908" s="224"/>
      <c r="EX908" s="224"/>
      <c r="EY908" s="224"/>
      <c r="EZ908" s="224"/>
      <c r="FA908" s="224"/>
      <c r="FB908" s="224"/>
      <c r="FC908" s="224"/>
      <c r="FD908" s="224"/>
      <c r="FE908" s="224"/>
      <c r="FF908" s="224"/>
      <c r="FG908" s="224"/>
      <c r="FH908" s="224"/>
      <c r="FI908" s="224"/>
      <c r="FJ908" s="224"/>
      <c r="FK908" s="224"/>
      <c r="FL908" s="224"/>
      <c r="FM908" s="224"/>
      <c r="FN908" s="224"/>
      <c r="FO908" s="224"/>
      <c r="FP908" s="224"/>
      <c r="FQ908" s="224"/>
      <c r="FR908" s="224"/>
      <c r="FS908" s="224"/>
      <c r="FT908" s="224"/>
      <c r="FU908" s="224"/>
      <c r="FV908" s="224"/>
      <c r="FW908" s="224"/>
      <c r="FX908" s="224"/>
      <c r="FY908" s="224"/>
      <c r="FZ908" s="224"/>
      <c r="GA908" s="224"/>
      <c r="GB908" s="224"/>
      <c r="GC908" s="224"/>
      <c r="GD908" s="224"/>
      <c r="GE908" s="224"/>
      <c r="GF908" s="224"/>
      <c r="GG908" s="224"/>
      <c r="GH908" s="224"/>
      <c r="GI908" s="224"/>
      <c r="GJ908" s="224"/>
      <c r="GK908" s="224"/>
      <c r="GL908" s="224"/>
      <c r="GM908" s="224"/>
      <c r="GN908" s="224"/>
      <c r="GO908" s="224"/>
      <c r="GP908" s="224"/>
      <c r="GQ908" s="224"/>
      <c r="GR908" s="224"/>
      <c r="GS908" s="224"/>
      <c r="GT908" s="224"/>
      <c r="GU908" s="224"/>
      <c r="GV908" s="224"/>
      <c r="GW908" s="224"/>
      <c r="GX908" s="224"/>
      <c r="GY908" s="224"/>
      <c r="GZ908" s="224"/>
      <c r="HA908" s="224"/>
      <c r="HB908" s="224"/>
      <c r="HC908" s="224"/>
      <c r="HD908" s="224"/>
      <c r="HE908" s="224"/>
      <c r="HF908" s="224"/>
      <c r="HG908" s="224"/>
      <c r="HH908" s="224"/>
      <c r="HI908" s="224"/>
      <c r="HJ908" s="224"/>
      <c r="HK908" s="224"/>
      <c r="HL908" s="224"/>
      <c r="HM908" s="224"/>
      <c r="HN908" s="224"/>
      <c r="HO908" s="224"/>
      <c r="HP908" s="224"/>
      <c r="HQ908" s="224"/>
      <c r="HR908" s="224"/>
      <c r="HS908" s="224"/>
      <c r="HT908" s="224"/>
      <c r="HU908" s="224"/>
      <c r="HV908" s="224"/>
      <c r="HW908" s="224"/>
      <c r="HX908" s="224"/>
      <c r="HY908" s="224"/>
      <c r="HZ908" s="224"/>
      <c r="IA908" s="224"/>
      <c r="IB908" s="224"/>
      <c r="IC908" s="224"/>
      <c r="ID908" s="224"/>
      <c r="IE908" s="224"/>
      <c r="IF908" s="224"/>
      <c r="IG908" s="224"/>
      <c r="IH908" s="224"/>
      <c r="II908" s="224"/>
      <c r="IJ908" s="224"/>
      <c r="IK908" s="224"/>
      <c r="IL908" s="224"/>
      <c r="IM908" s="224"/>
      <c r="IN908" s="224"/>
      <c r="IO908" s="224"/>
      <c r="IP908" s="224"/>
      <c r="IQ908" s="224"/>
      <c r="IR908" s="224"/>
      <c r="IS908" s="224"/>
      <c r="IT908" s="224"/>
      <c r="IU908" s="224"/>
      <c r="IV908" s="224"/>
      <c r="IW908" s="224"/>
    </row>
    <row r="909" spans="1:257" s="258" customFormat="1" ht="39" hidden="1" customHeight="1" x14ac:dyDescent="0.25">
      <c r="A909" s="224"/>
      <c r="B909" s="224"/>
      <c r="C909" s="224"/>
      <c r="D909" s="209"/>
      <c r="E909" s="57"/>
      <c r="F909" s="57"/>
      <c r="G909" s="210"/>
      <c r="H909" s="210"/>
      <c r="I909" s="210"/>
      <c r="J909" s="224"/>
      <c r="K909" s="251"/>
      <c r="L909" s="251"/>
      <c r="M909" s="251"/>
      <c r="N909" s="251"/>
      <c r="O909" s="251"/>
      <c r="P909" s="251"/>
      <c r="Q909" s="251"/>
      <c r="R909" s="251"/>
      <c r="S909" s="251"/>
      <c r="T909" s="251"/>
      <c r="U909" s="251"/>
      <c r="V909" s="251"/>
      <c r="W909" s="251"/>
      <c r="X909" s="251"/>
      <c r="Y909" s="251"/>
      <c r="Z909" s="251"/>
      <c r="AA909" s="251"/>
      <c r="AB909" s="251"/>
      <c r="AC909" s="211"/>
      <c r="AD909" s="252"/>
      <c r="AE909" s="252"/>
      <c r="AF909" s="253"/>
      <c r="AG909" s="253"/>
      <c r="AH909" s="254"/>
      <c r="AI909" s="254"/>
      <c r="AJ909" s="255"/>
      <c r="AK909" s="255"/>
      <c r="AL909" s="126"/>
      <c r="AM909" s="224"/>
      <c r="AN909" s="224"/>
      <c r="AO909" s="224"/>
      <c r="AP909" s="224"/>
      <c r="AQ909" s="224"/>
      <c r="AR909" s="224"/>
      <c r="AS909" s="224"/>
      <c r="AT909" s="224"/>
      <c r="AU909" s="224"/>
      <c r="AV909" s="224"/>
      <c r="AW909" s="224"/>
      <c r="AX909" s="224"/>
      <c r="AY909" s="224"/>
      <c r="AZ909" s="224"/>
      <c r="BA909" s="224"/>
      <c r="BB909" s="224"/>
      <c r="BC909" s="224"/>
      <c r="BD909" s="224"/>
      <c r="BE909" s="224"/>
      <c r="BF909" s="224"/>
      <c r="BG909" s="224"/>
      <c r="BH909" s="224"/>
      <c r="BI909" s="224"/>
      <c r="BJ909" s="224"/>
      <c r="BK909" s="224"/>
      <c r="BL909" s="224"/>
      <c r="BM909" s="224"/>
      <c r="BN909" s="224"/>
      <c r="BO909" s="224"/>
      <c r="BP909" s="224"/>
      <c r="BQ909" s="224"/>
      <c r="BR909" s="224"/>
      <c r="BS909" s="224"/>
      <c r="BT909" s="224"/>
      <c r="BU909" s="224"/>
      <c r="BV909" s="224"/>
      <c r="BW909" s="224"/>
      <c r="BX909" s="224"/>
      <c r="BY909" s="224"/>
      <c r="BZ909" s="224"/>
      <c r="CA909" s="224"/>
      <c r="CB909" s="224"/>
      <c r="CC909" s="224"/>
      <c r="CD909" s="224"/>
      <c r="CE909" s="224"/>
      <c r="CF909" s="224"/>
      <c r="CG909" s="224"/>
      <c r="CH909" s="224"/>
      <c r="CI909" s="224"/>
      <c r="CJ909" s="224"/>
      <c r="CK909" s="224"/>
      <c r="CL909" s="224"/>
      <c r="CM909" s="224"/>
      <c r="CN909" s="224"/>
      <c r="CO909" s="224"/>
      <c r="CP909" s="224"/>
      <c r="CQ909" s="224"/>
      <c r="CR909" s="224"/>
      <c r="CS909" s="224"/>
      <c r="CT909" s="224"/>
      <c r="CU909" s="224"/>
      <c r="CV909" s="224"/>
      <c r="CW909" s="224"/>
      <c r="CX909" s="224"/>
      <c r="CY909" s="224"/>
      <c r="CZ909" s="224"/>
      <c r="DA909" s="224"/>
      <c r="DB909" s="224"/>
      <c r="DC909" s="224"/>
      <c r="DD909" s="224"/>
      <c r="DE909" s="224"/>
      <c r="DF909" s="224"/>
      <c r="DG909" s="224"/>
      <c r="DH909" s="224"/>
      <c r="DI909" s="224"/>
      <c r="DJ909" s="224"/>
      <c r="DK909" s="224"/>
      <c r="DL909" s="224"/>
      <c r="DM909" s="224"/>
      <c r="DN909" s="224"/>
      <c r="DO909" s="224"/>
      <c r="DP909" s="224"/>
      <c r="DQ909" s="224"/>
      <c r="DR909" s="224"/>
      <c r="DS909" s="224"/>
      <c r="DT909" s="224"/>
      <c r="DU909" s="224"/>
      <c r="DV909" s="224"/>
      <c r="DW909" s="224"/>
      <c r="DX909" s="224"/>
      <c r="DY909" s="224"/>
      <c r="DZ909" s="224"/>
      <c r="EA909" s="224"/>
      <c r="EB909" s="224"/>
      <c r="EC909" s="224"/>
      <c r="ED909" s="224"/>
      <c r="EE909" s="224"/>
      <c r="EF909" s="224"/>
      <c r="EG909" s="224"/>
      <c r="EH909" s="224"/>
      <c r="EI909" s="224"/>
      <c r="EJ909" s="224"/>
      <c r="EK909" s="224"/>
      <c r="EL909" s="224"/>
      <c r="EM909" s="224"/>
      <c r="EN909" s="224"/>
      <c r="EO909" s="224"/>
      <c r="EP909" s="224"/>
      <c r="EQ909" s="224"/>
      <c r="ER909" s="224"/>
      <c r="ES909" s="224"/>
      <c r="ET909" s="224"/>
      <c r="EU909" s="224"/>
      <c r="EV909" s="224"/>
      <c r="EW909" s="224"/>
      <c r="EX909" s="224"/>
      <c r="EY909" s="224"/>
      <c r="EZ909" s="224"/>
      <c r="FA909" s="224"/>
      <c r="FB909" s="224"/>
      <c r="FC909" s="224"/>
      <c r="FD909" s="224"/>
      <c r="FE909" s="224"/>
      <c r="FF909" s="224"/>
      <c r="FG909" s="224"/>
      <c r="FH909" s="224"/>
      <c r="FI909" s="224"/>
      <c r="FJ909" s="224"/>
      <c r="FK909" s="224"/>
      <c r="FL909" s="224"/>
      <c r="FM909" s="224"/>
      <c r="FN909" s="224"/>
      <c r="FO909" s="224"/>
      <c r="FP909" s="224"/>
      <c r="FQ909" s="224"/>
      <c r="FR909" s="224"/>
      <c r="FS909" s="224"/>
      <c r="FT909" s="224"/>
      <c r="FU909" s="224"/>
      <c r="FV909" s="224"/>
      <c r="FW909" s="224"/>
      <c r="FX909" s="224"/>
      <c r="FY909" s="224"/>
      <c r="FZ909" s="224"/>
      <c r="GA909" s="224"/>
      <c r="GB909" s="224"/>
      <c r="GC909" s="224"/>
      <c r="GD909" s="224"/>
      <c r="GE909" s="224"/>
      <c r="GF909" s="224"/>
      <c r="GG909" s="224"/>
      <c r="GH909" s="224"/>
      <c r="GI909" s="224"/>
      <c r="GJ909" s="224"/>
      <c r="GK909" s="224"/>
      <c r="GL909" s="224"/>
      <c r="GM909" s="224"/>
      <c r="GN909" s="224"/>
      <c r="GO909" s="224"/>
      <c r="GP909" s="224"/>
      <c r="GQ909" s="224"/>
      <c r="GR909" s="224"/>
      <c r="GS909" s="224"/>
      <c r="GT909" s="224"/>
      <c r="GU909" s="224"/>
      <c r="GV909" s="224"/>
      <c r="GW909" s="224"/>
      <c r="GX909" s="224"/>
      <c r="GY909" s="224"/>
      <c r="GZ909" s="224"/>
      <c r="HA909" s="224"/>
      <c r="HB909" s="224"/>
      <c r="HC909" s="224"/>
      <c r="HD909" s="224"/>
      <c r="HE909" s="224"/>
      <c r="HF909" s="224"/>
      <c r="HG909" s="224"/>
      <c r="HH909" s="224"/>
      <c r="HI909" s="224"/>
      <c r="HJ909" s="224"/>
      <c r="HK909" s="224"/>
      <c r="HL909" s="224"/>
      <c r="HM909" s="224"/>
      <c r="HN909" s="224"/>
      <c r="HO909" s="224"/>
      <c r="HP909" s="224"/>
      <c r="HQ909" s="224"/>
      <c r="HR909" s="224"/>
      <c r="HS909" s="224"/>
      <c r="HT909" s="224"/>
      <c r="HU909" s="224"/>
      <c r="HV909" s="224"/>
      <c r="HW909" s="224"/>
      <c r="HX909" s="224"/>
      <c r="HY909" s="224"/>
      <c r="HZ909" s="224"/>
      <c r="IA909" s="224"/>
      <c r="IB909" s="224"/>
      <c r="IC909" s="224"/>
      <c r="ID909" s="224"/>
      <c r="IE909" s="224"/>
      <c r="IF909" s="224"/>
      <c r="IG909" s="224"/>
      <c r="IH909" s="224"/>
      <c r="II909" s="224"/>
      <c r="IJ909" s="224"/>
      <c r="IK909" s="224"/>
      <c r="IL909" s="224"/>
      <c r="IM909" s="224"/>
      <c r="IN909" s="224"/>
      <c r="IO909" s="224"/>
      <c r="IP909" s="224"/>
      <c r="IQ909" s="224"/>
      <c r="IR909" s="224"/>
      <c r="IS909" s="224"/>
      <c r="IT909" s="224"/>
      <c r="IU909" s="224"/>
      <c r="IV909" s="224"/>
      <c r="IW909" s="224"/>
    </row>
    <row r="910" spans="1:257" s="258" customFormat="1" ht="39" hidden="1" customHeight="1" x14ac:dyDescent="0.25">
      <c r="A910" s="224"/>
      <c r="B910" s="224"/>
      <c r="C910" s="224"/>
      <c r="D910" s="209"/>
      <c r="E910" s="57"/>
      <c r="F910" s="57"/>
      <c r="G910" s="210"/>
      <c r="H910" s="210"/>
      <c r="I910" s="210"/>
      <c r="J910" s="224"/>
      <c r="K910" s="251"/>
      <c r="L910" s="251"/>
      <c r="M910" s="251"/>
      <c r="N910" s="251"/>
      <c r="O910" s="251"/>
      <c r="P910" s="251"/>
      <c r="Q910" s="251"/>
      <c r="R910" s="251"/>
      <c r="S910" s="251"/>
      <c r="T910" s="251"/>
      <c r="U910" s="251"/>
      <c r="V910" s="251"/>
      <c r="W910" s="251"/>
      <c r="X910" s="251"/>
      <c r="Y910" s="251"/>
      <c r="Z910" s="251"/>
      <c r="AA910" s="251"/>
      <c r="AB910" s="251"/>
      <c r="AC910" s="211"/>
      <c r="AD910" s="252"/>
      <c r="AE910" s="252"/>
      <c r="AF910" s="253"/>
      <c r="AG910" s="253"/>
      <c r="AH910" s="254"/>
      <c r="AI910" s="254"/>
      <c r="AJ910" s="255"/>
      <c r="AK910" s="255"/>
      <c r="AL910" s="126"/>
      <c r="AM910" s="224"/>
      <c r="AN910" s="224"/>
      <c r="AO910" s="224"/>
      <c r="AP910" s="224"/>
      <c r="AQ910" s="224"/>
      <c r="AR910" s="224"/>
      <c r="AS910" s="224"/>
      <c r="AT910" s="224"/>
      <c r="AU910" s="224"/>
      <c r="AV910" s="224"/>
      <c r="AW910" s="224"/>
      <c r="AX910" s="224"/>
      <c r="AY910" s="224"/>
      <c r="AZ910" s="224"/>
      <c r="BA910" s="224"/>
      <c r="BB910" s="224"/>
      <c r="BC910" s="224"/>
      <c r="BD910" s="224"/>
      <c r="BE910" s="224"/>
      <c r="BF910" s="224"/>
      <c r="BG910" s="224"/>
      <c r="BH910" s="224"/>
      <c r="BI910" s="224"/>
      <c r="BJ910" s="224"/>
      <c r="BK910" s="224"/>
      <c r="BL910" s="224"/>
      <c r="BM910" s="224"/>
      <c r="BN910" s="224"/>
      <c r="BO910" s="224"/>
      <c r="BP910" s="224"/>
      <c r="BQ910" s="224"/>
      <c r="BR910" s="224"/>
      <c r="BS910" s="224"/>
      <c r="BT910" s="224"/>
      <c r="BU910" s="224"/>
      <c r="BV910" s="224"/>
      <c r="BW910" s="224"/>
      <c r="BX910" s="224"/>
      <c r="BY910" s="224"/>
      <c r="BZ910" s="224"/>
      <c r="CA910" s="224"/>
      <c r="CB910" s="224"/>
      <c r="CC910" s="224"/>
      <c r="CD910" s="224"/>
      <c r="CE910" s="224"/>
      <c r="CF910" s="224"/>
      <c r="CG910" s="224"/>
      <c r="CH910" s="224"/>
      <c r="CI910" s="224"/>
      <c r="CJ910" s="224"/>
      <c r="CK910" s="224"/>
      <c r="CL910" s="224"/>
      <c r="CM910" s="224"/>
      <c r="CN910" s="224"/>
      <c r="CO910" s="224"/>
      <c r="CP910" s="224"/>
      <c r="CQ910" s="224"/>
      <c r="CR910" s="224"/>
      <c r="CS910" s="224"/>
      <c r="CT910" s="224"/>
      <c r="CU910" s="224"/>
      <c r="CV910" s="224"/>
      <c r="CW910" s="224"/>
      <c r="CX910" s="224"/>
      <c r="CY910" s="224"/>
      <c r="CZ910" s="224"/>
      <c r="DA910" s="224"/>
      <c r="DB910" s="224"/>
      <c r="DC910" s="224"/>
      <c r="DD910" s="224"/>
      <c r="DE910" s="224"/>
      <c r="DF910" s="224"/>
      <c r="DG910" s="224"/>
      <c r="DH910" s="224"/>
      <c r="DI910" s="224"/>
      <c r="DJ910" s="224"/>
      <c r="DK910" s="224"/>
      <c r="DL910" s="224"/>
      <c r="DM910" s="224"/>
      <c r="DN910" s="224"/>
      <c r="DO910" s="224"/>
      <c r="DP910" s="224"/>
      <c r="DQ910" s="224"/>
      <c r="DR910" s="224"/>
      <c r="DS910" s="224"/>
      <c r="DT910" s="224"/>
      <c r="DU910" s="224"/>
      <c r="DV910" s="224"/>
      <c r="DW910" s="224"/>
      <c r="DX910" s="224"/>
      <c r="DY910" s="224"/>
      <c r="DZ910" s="224"/>
      <c r="EA910" s="224"/>
      <c r="EB910" s="224"/>
      <c r="EC910" s="224"/>
      <c r="ED910" s="224"/>
      <c r="EE910" s="224"/>
      <c r="EF910" s="224"/>
      <c r="EG910" s="224"/>
      <c r="EH910" s="224"/>
      <c r="EI910" s="224"/>
      <c r="EJ910" s="224"/>
      <c r="EK910" s="224"/>
      <c r="EL910" s="224"/>
      <c r="EM910" s="224"/>
      <c r="EN910" s="224"/>
      <c r="EO910" s="224"/>
      <c r="EP910" s="224"/>
      <c r="EQ910" s="224"/>
      <c r="ER910" s="224"/>
      <c r="ES910" s="224"/>
      <c r="ET910" s="224"/>
      <c r="EU910" s="224"/>
      <c r="EV910" s="224"/>
      <c r="EW910" s="224"/>
      <c r="EX910" s="224"/>
      <c r="EY910" s="224"/>
      <c r="EZ910" s="224"/>
      <c r="FA910" s="224"/>
      <c r="FB910" s="224"/>
      <c r="FC910" s="224"/>
      <c r="FD910" s="224"/>
      <c r="FE910" s="224"/>
      <c r="FF910" s="224"/>
      <c r="FG910" s="224"/>
      <c r="FH910" s="224"/>
      <c r="FI910" s="224"/>
      <c r="FJ910" s="224"/>
      <c r="FK910" s="224"/>
      <c r="FL910" s="224"/>
      <c r="FM910" s="224"/>
      <c r="FN910" s="224"/>
      <c r="FO910" s="224"/>
      <c r="FP910" s="224"/>
      <c r="FQ910" s="224"/>
      <c r="FR910" s="224"/>
      <c r="FS910" s="224"/>
      <c r="FT910" s="224"/>
      <c r="FU910" s="224"/>
      <c r="FV910" s="224"/>
      <c r="FW910" s="224"/>
      <c r="FX910" s="224"/>
      <c r="FY910" s="224"/>
      <c r="FZ910" s="224"/>
      <c r="GA910" s="224"/>
      <c r="GB910" s="224"/>
      <c r="GC910" s="224"/>
      <c r="GD910" s="224"/>
      <c r="GE910" s="224"/>
      <c r="GF910" s="224"/>
      <c r="GG910" s="224"/>
      <c r="GH910" s="224"/>
      <c r="GI910" s="224"/>
      <c r="GJ910" s="224"/>
      <c r="GK910" s="224"/>
      <c r="GL910" s="224"/>
      <c r="GM910" s="224"/>
      <c r="GN910" s="224"/>
      <c r="GO910" s="224"/>
      <c r="GP910" s="224"/>
      <c r="GQ910" s="224"/>
      <c r="GR910" s="224"/>
      <c r="GS910" s="224"/>
      <c r="GT910" s="224"/>
      <c r="GU910" s="224"/>
      <c r="GV910" s="224"/>
      <c r="GW910" s="224"/>
      <c r="GX910" s="224"/>
      <c r="GY910" s="224"/>
      <c r="GZ910" s="224"/>
      <c r="HA910" s="224"/>
      <c r="HB910" s="224"/>
      <c r="HC910" s="224"/>
      <c r="HD910" s="224"/>
      <c r="HE910" s="224"/>
      <c r="HF910" s="224"/>
      <c r="HG910" s="224"/>
      <c r="HH910" s="224"/>
      <c r="HI910" s="224"/>
      <c r="HJ910" s="224"/>
      <c r="HK910" s="224"/>
      <c r="HL910" s="224"/>
      <c r="HM910" s="224"/>
      <c r="HN910" s="224"/>
      <c r="HO910" s="224"/>
      <c r="HP910" s="224"/>
      <c r="HQ910" s="224"/>
      <c r="HR910" s="224"/>
      <c r="HS910" s="224"/>
      <c r="HT910" s="224"/>
      <c r="HU910" s="224"/>
      <c r="HV910" s="224"/>
      <c r="HW910" s="224"/>
      <c r="HX910" s="224"/>
      <c r="HY910" s="224"/>
      <c r="HZ910" s="224"/>
      <c r="IA910" s="224"/>
      <c r="IB910" s="224"/>
      <c r="IC910" s="224"/>
      <c r="ID910" s="224"/>
      <c r="IE910" s="224"/>
      <c r="IF910" s="224"/>
      <c r="IG910" s="224"/>
      <c r="IH910" s="224"/>
      <c r="II910" s="224"/>
      <c r="IJ910" s="224"/>
      <c r="IK910" s="224"/>
      <c r="IL910" s="224"/>
      <c r="IM910" s="224"/>
      <c r="IN910" s="224"/>
      <c r="IO910" s="224"/>
      <c r="IP910" s="224"/>
      <c r="IQ910" s="224"/>
      <c r="IR910" s="224"/>
      <c r="IS910" s="224"/>
      <c r="IT910" s="224"/>
      <c r="IU910" s="224"/>
      <c r="IV910" s="224"/>
      <c r="IW910" s="224"/>
    </row>
    <row r="911" spans="1:257" s="258" customFormat="1" ht="39" hidden="1" customHeight="1" x14ac:dyDescent="0.25">
      <c r="A911" s="224"/>
      <c r="B911" s="224"/>
      <c r="C911" s="224"/>
      <c r="D911" s="209"/>
      <c r="E911" s="57"/>
      <c r="F911" s="57"/>
      <c r="G911" s="210"/>
      <c r="H911" s="210"/>
      <c r="I911" s="210"/>
      <c r="J911" s="224"/>
      <c r="K911" s="251"/>
      <c r="L911" s="251"/>
      <c r="M911" s="251"/>
      <c r="N911" s="251"/>
      <c r="O911" s="251"/>
      <c r="P911" s="251"/>
      <c r="Q911" s="251"/>
      <c r="R911" s="251"/>
      <c r="S911" s="251"/>
      <c r="T911" s="251"/>
      <c r="U911" s="251"/>
      <c r="V911" s="251"/>
      <c r="W911" s="251"/>
      <c r="X911" s="251"/>
      <c r="Y911" s="251"/>
      <c r="Z911" s="251"/>
      <c r="AA911" s="251"/>
      <c r="AB911" s="251"/>
      <c r="AC911" s="211"/>
      <c r="AD911" s="252"/>
      <c r="AE911" s="252"/>
      <c r="AF911" s="253"/>
      <c r="AG911" s="253"/>
      <c r="AH911" s="254"/>
      <c r="AI911" s="254"/>
      <c r="AJ911" s="255"/>
      <c r="AK911" s="255"/>
      <c r="AL911" s="126"/>
      <c r="AM911" s="224"/>
      <c r="AN911" s="224"/>
      <c r="AO911" s="224"/>
      <c r="AP911" s="224"/>
      <c r="AQ911" s="224"/>
      <c r="AR911" s="224"/>
      <c r="AS911" s="224"/>
      <c r="AT911" s="224"/>
      <c r="AU911" s="224"/>
      <c r="AV911" s="224"/>
      <c r="AW911" s="224"/>
      <c r="AX911" s="224"/>
      <c r="AY911" s="224"/>
      <c r="AZ911" s="224"/>
      <c r="BA911" s="224"/>
      <c r="BB911" s="224"/>
      <c r="BC911" s="224"/>
      <c r="BD911" s="224"/>
      <c r="BE911" s="224"/>
      <c r="BF911" s="224"/>
      <c r="BG911" s="224"/>
      <c r="BH911" s="224"/>
      <c r="BI911" s="224"/>
      <c r="BJ911" s="224"/>
      <c r="BK911" s="224"/>
      <c r="BL911" s="224"/>
      <c r="BM911" s="224"/>
      <c r="BN911" s="224"/>
      <c r="BO911" s="224"/>
      <c r="BP911" s="224"/>
      <c r="BQ911" s="224"/>
      <c r="BR911" s="224"/>
      <c r="BS911" s="224"/>
      <c r="BT911" s="224"/>
      <c r="BU911" s="224"/>
      <c r="BV911" s="224"/>
      <c r="BW911" s="224"/>
      <c r="BX911" s="224"/>
      <c r="BY911" s="224"/>
      <c r="BZ911" s="224"/>
      <c r="CA911" s="224"/>
      <c r="CB911" s="224"/>
      <c r="CC911" s="224"/>
      <c r="CD911" s="224"/>
      <c r="CE911" s="224"/>
      <c r="CF911" s="224"/>
      <c r="CG911" s="224"/>
      <c r="CH911" s="224"/>
      <c r="CI911" s="224"/>
      <c r="CJ911" s="224"/>
      <c r="CK911" s="224"/>
      <c r="CL911" s="224"/>
      <c r="CM911" s="224"/>
      <c r="CN911" s="224"/>
      <c r="CO911" s="224"/>
      <c r="CP911" s="224"/>
      <c r="CQ911" s="224"/>
      <c r="CR911" s="224"/>
      <c r="CS911" s="224"/>
      <c r="CT911" s="224"/>
      <c r="CU911" s="224"/>
      <c r="CV911" s="224"/>
      <c r="CW911" s="224"/>
      <c r="CX911" s="224"/>
      <c r="CY911" s="224"/>
      <c r="CZ911" s="224"/>
      <c r="DA911" s="224"/>
      <c r="DB911" s="224"/>
      <c r="DC911" s="224"/>
      <c r="DD911" s="224"/>
      <c r="DE911" s="224"/>
      <c r="DF911" s="224"/>
      <c r="DG911" s="224"/>
      <c r="DH911" s="224"/>
      <c r="DI911" s="224"/>
      <c r="DJ911" s="224"/>
      <c r="DK911" s="224"/>
      <c r="DL911" s="224"/>
      <c r="DM911" s="224"/>
      <c r="DN911" s="224"/>
      <c r="DO911" s="224"/>
      <c r="DP911" s="224"/>
      <c r="DQ911" s="224"/>
      <c r="DR911" s="224"/>
      <c r="DS911" s="224"/>
      <c r="DT911" s="224"/>
      <c r="DU911" s="224"/>
      <c r="DV911" s="224"/>
      <c r="DW911" s="224"/>
      <c r="DX911" s="224"/>
      <c r="DY911" s="224"/>
      <c r="DZ911" s="224"/>
      <c r="EA911" s="224"/>
      <c r="EB911" s="224"/>
      <c r="EC911" s="224"/>
      <c r="ED911" s="224"/>
      <c r="EE911" s="224"/>
      <c r="EF911" s="224"/>
      <c r="EG911" s="224"/>
      <c r="EH911" s="224"/>
      <c r="EI911" s="224"/>
      <c r="EJ911" s="224"/>
      <c r="EK911" s="224"/>
      <c r="EL911" s="224"/>
      <c r="EM911" s="224"/>
      <c r="EN911" s="224"/>
      <c r="EO911" s="224"/>
      <c r="EP911" s="224"/>
      <c r="EQ911" s="224"/>
      <c r="ER911" s="224"/>
      <c r="ES911" s="224"/>
      <c r="ET911" s="224"/>
      <c r="EU911" s="224"/>
      <c r="EV911" s="224"/>
      <c r="EW911" s="224"/>
      <c r="EX911" s="224"/>
      <c r="EY911" s="224"/>
      <c r="EZ911" s="224"/>
      <c r="FA911" s="224"/>
      <c r="FB911" s="224"/>
      <c r="FC911" s="224"/>
      <c r="FD911" s="224"/>
      <c r="FE911" s="224"/>
      <c r="FF911" s="224"/>
      <c r="FG911" s="224"/>
      <c r="FH911" s="224"/>
      <c r="FI911" s="224"/>
      <c r="FJ911" s="224"/>
      <c r="FK911" s="224"/>
      <c r="FL911" s="224"/>
      <c r="FM911" s="224"/>
      <c r="FN911" s="224"/>
      <c r="FO911" s="224"/>
      <c r="FP911" s="224"/>
      <c r="FQ911" s="224"/>
      <c r="FR911" s="224"/>
      <c r="FS911" s="224"/>
      <c r="FT911" s="224"/>
      <c r="FU911" s="224"/>
      <c r="FV911" s="224"/>
      <c r="FW911" s="224"/>
      <c r="FX911" s="224"/>
      <c r="FY911" s="224"/>
      <c r="FZ911" s="224"/>
      <c r="GA911" s="224"/>
      <c r="GB911" s="224"/>
      <c r="GC911" s="224"/>
      <c r="GD911" s="224"/>
      <c r="GE911" s="224"/>
      <c r="GF911" s="224"/>
      <c r="GG911" s="224"/>
      <c r="GH911" s="224"/>
      <c r="GI911" s="224"/>
      <c r="GJ911" s="224"/>
      <c r="GK911" s="224"/>
      <c r="GL911" s="224"/>
      <c r="GM911" s="224"/>
      <c r="GN911" s="224"/>
      <c r="GO911" s="224"/>
      <c r="GP911" s="224"/>
      <c r="GQ911" s="224"/>
      <c r="GR911" s="224"/>
      <c r="GS911" s="224"/>
      <c r="GT911" s="224"/>
      <c r="GU911" s="224"/>
      <c r="GV911" s="224"/>
      <c r="GW911" s="224"/>
      <c r="GX911" s="224"/>
      <c r="GY911" s="224"/>
      <c r="GZ911" s="224"/>
      <c r="HA911" s="224"/>
      <c r="HB911" s="224"/>
      <c r="HC911" s="224"/>
      <c r="HD911" s="224"/>
      <c r="HE911" s="224"/>
      <c r="HF911" s="224"/>
      <c r="HG911" s="224"/>
      <c r="HH911" s="224"/>
      <c r="HI911" s="224"/>
      <c r="HJ911" s="224"/>
      <c r="HK911" s="224"/>
      <c r="HL911" s="224"/>
      <c r="HM911" s="224"/>
      <c r="HN911" s="224"/>
      <c r="HO911" s="224"/>
      <c r="HP911" s="224"/>
      <c r="HQ911" s="224"/>
      <c r="HR911" s="224"/>
      <c r="HS911" s="224"/>
      <c r="HT911" s="224"/>
      <c r="HU911" s="224"/>
      <c r="HV911" s="224"/>
      <c r="HW911" s="224"/>
      <c r="HX911" s="224"/>
      <c r="HY911" s="224"/>
      <c r="HZ911" s="224"/>
      <c r="IA911" s="224"/>
      <c r="IB911" s="224"/>
      <c r="IC911" s="224"/>
      <c r="ID911" s="224"/>
      <c r="IE911" s="224"/>
      <c r="IF911" s="224"/>
      <c r="IG911" s="224"/>
      <c r="IH911" s="224"/>
      <c r="II911" s="224"/>
      <c r="IJ911" s="224"/>
      <c r="IK911" s="224"/>
      <c r="IL911" s="224"/>
      <c r="IM911" s="224"/>
      <c r="IN911" s="224"/>
      <c r="IO911" s="224"/>
      <c r="IP911" s="224"/>
      <c r="IQ911" s="224"/>
      <c r="IR911" s="224"/>
      <c r="IS911" s="224"/>
      <c r="IT911" s="224"/>
      <c r="IU911" s="224"/>
      <c r="IV911" s="224"/>
      <c r="IW911" s="224"/>
    </row>
    <row r="912" spans="1:257" s="258" customFormat="1" ht="39" hidden="1" customHeight="1" x14ac:dyDescent="0.25">
      <c r="A912" s="224"/>
      <c r="B912" s="224"/>
      <c r="C912" s="224"/>
      <c r="D912" s="209"/>
      <c r="E912" s="57"/>
      <c r="F912" s="57"/>
      <c r="G912" s="210"/>
      <c r="H912" s="210"/>
      <c r="I912" s="210"/>
      <c r="J912" s="224"/>
      <c r="K912" s="251"/>
      <c r="L912" s="251"/>
      <c r="M912" s="251"/>
      <c r="N912" s="251"/>
      <c r="O912" s="251"/>
      <c r="P912" s="251"/>
      <c r="Q912" s="251"/>
      <c r="R912" s="251"/>
      <c r="S912" s="251"/>
      <c r="T912" s="251"/>
      <c r="U912" s="251"/>
      <c r="V912" s="251"/>
      <c r="W912" s="251"/>
      <c r="X912" s="251"/>
      <c r="Y912" s="251"/>
      <c r="Z912" s="251"/>
      <c r="AA912" s="251"/>
      <c r="AB912" s="251"/>
      <c r="AC912" s="211"/>
      <c r="AD912" s="252"/>
      <c r="AE912" s="252"/>
      <c r="AF912" s="253"/>
      <c r="AG912" s="253"/>
      <c r="AH912" s="254"/>
      <c r="AI912" s="254"/>
      <c r="AJ912" s="255"/>
      <c r="AK912" s="255"/>
      <c r="AL912" s="126"/>
      <c r="AM912" s="224"/>
      <c r="AN912" s="224"/>
      <c r="AO912" s="224"/>
      <c r="AP912" s="224"/>
      <c r="AQ912" s="224"/>
      <c r="AR912" s="224"/>
      <c r="AS912" s="224"/>
      <c r="AT912" s="224"/>
      <c r="AU912" s="224"/>
      <c r="AV912" s="224"/>
      <c r="AW912" s="224"/>
      <c r="AX912" s="224"/>
      <c r="AY912" s="224"/>
      <c r="AZ912" s="224"/>
      <c r="BA912" s="224"/>
      <c r="BB912" s="224"/>
      <c r="BC912" s="224"/>
      <c r="BD912" s="224"/>
      <c r="BE912" s="224"/>
      <c r="BF912" s="224"/>
      <c r="BG912" s="224"/>
      <c r="BH912" s="224"/>
      <c r="BI912" s="224"/>
      <c r="BJ912" s="224"/>
      <c r="BK912" s="224"/>
      <c r="BL912" s="224"/>
      <c r="BM912" s="224"/>
      <c r="BN912" s="224"/>
      <c r="BO912" s="224"/>
      <c r="BP912" s="224"/>
      <c r="BQ912" s="224"/>
      <c r="BR912" s="224"/>
      <c r="BS912" s="224"/>
      <c r="BT912" s="224"/>
      <c r="BU912" s="224"/>
      <c r="BV912" s="224"/>
      <c r="BW912" s="224"/>
      <c r="BX912" s="224"/>
      <c r="BY912" s="224"/>
      <c r="BZ912" s="224"/>
      <c r="CA912" s="224"/>
      <c r="CB912" s="224"/>
      <c r="CC912" s="224"/>
      <c r="CD912" s="224"/>
      <c r="CE912" s="224"/>
      <c r="CF912" s="224"/>
      <c r="CG912" s="224"/>
      <c r="CH912" s="224"/>
      <c r="CI912" s="224"/>
      <c r="CJ912" s="224"/>
      <c r="CK912" s="224"/>
      <c r="CL912" s="224"/>
      <c r="CM912" s="224"/>
      <c r="CN912" s="224"/>
      <c r="CO912" s="224"/>
      <c r="CP912" s="224"/>
      <c r="CQ912" s="224"/>
      <c r="CR912" s="224"/>
      <c r="CS912" s="224"/>
      <c r="CT912" s="224"/>
      <c r="CU912" s="224"/>
      <c r="CV912" s="224"/>
      <c r="CW912" s="224"/>
      <c r="CX912" s="224"/>
      <c r="CY912" s="224"/>
      <c r="CZ912" s="224"/>
      <c r="DA912" s="224"/>
      <c r="DB912" s="224"/>
      <c r="DC912" s="224"/>
      <c r="DD912" s="224"/>
      <c r="DE912" s="224"/>
      <c r="DF912" s="224"/>
      <c r="DG912" s="224"/>
      <c r="DH912" s="224"/>
      <c r="DI912" s="224"/>
      <c r="DJ912" s="224"/>
      <c r="DK912" s="224"/>
      <c r="DL912" s="224"/>
      <c r="DM912" s="224"/>
      <c r="DN912" s="224"/>
      <c r="DO912" s="224"/>
      <c r="DP912" s="224"/>
      <c r="DQ912" s="224"/>
      <c r="DR912" s="224"/>
      <c r="DS912" s="224"/>
      <c r="DT912" s="224"/>
      <c r="DU912" s="224"/>
      <c r="DV912" s="224"/>
      <c r="DW912" s="224"/>
      <c r="DX912" s="224"/>
      <c r="DY912" s="224"/>
      <c r="DZ912" s="224"/>
      <c r="EA912" s="224"/>
      <c r="EB912" s="224"/>
      <c r="EC912" s="224"/>
      <c r="ED912" s="224"/>
      <c r="EE912" s="224"/>
      <c r="EF912" s="224"/>
      <c r="EG912" s="224"/>
      <c r="EH912" s="224"/>
      <c r="EI912" s="224"/>
      <c r="EJ912" s="224"/>
      <c r="EK912" s="224"/>
      <c r="EL912" s="224"/>
      <c r="EM912" s="224"/>
      <c r="EN912" s="224"/>
      <c r="EO912" s="224"/>
      <c r="EP912" s="224"/>
      <c r="EQ912" s="224"/>
      <c r="ER912" s="224"/>
      <c r="ES912" s="224"/>
      <c r="ET912" s="224"/>
      <c r="EU912" s="224"/>
      <c r="EV912" s="224"/>
      <c r="EW912" s="224"/>
      <c r="EX912" s="224"/>
      <c r="EY912" s="224"/>
      <c r="EZ912" s="224"/>
      <c r="FA912" s="224"/>
      <c r="FB912" s="224"/>
      <c r="FC912" s="224"/>
      <c r="FD912" s="224"/>
      <c r="FE912" s="224"/>
      <c r="FF912" s="224"/>
      <c r="FG912" s="224"/>
      <c r="FH912" s="224"/>
      <c r="FI912" s="224"/>
      <c r="FJ912" s="224"/>
      <c r="FK912" s="224"/>
      <c r="FL912" s="224"/>
      <c r="FM912" s="224"/>
      <c r="FN912" s="224"/>
      <c r="FO912" s="224"/>
      <c r="FP912" s="224"/>
      <c r="FQ912" s="224"/>
      <c r="FR912" s="224"/>
      <c r="FS912" s="224"/>
      <c r="FT912" s="224"/>
      <c r="FU912" s="224"/>
      <c r="FV912" s="224"/>
      <c r="FW912" s="224"/>
      <c r="FX912" s="224"/>
      <c r="FY912" s="224"/>
      <c r="FZ912" s="224"/>
      <c r="GA912" s="224"/>
      <c r="GB912" s="224"/>
      <c r="GC912" s="224"/>
      <c r="GD912" s="224"/>
      <c r="GE912" s="224"/>
      <c r="GF912" s="224"/>
      <c r="GG912" s="224"/>
      <c r="GH912" s="224"/>
      <c r="GI912" s="224"/>
      <c r="GJ912" s="224"/>
      <c r="GK912" s="224"/>
      <c r="GL912" s="224"/>
      <c r="GM912" s="224"/>
      <c r="GN912" s="224"/>
      <c r="GO912" s="224"/>
      <c r="GP912" s="224"/>
      <c r="GQ912" s="224"/>
      <c r="GR912" s="224"/>
      <c r="GS912" s="224"/>
      <c r="GT912" s="224"/>
      <c r="GU912" s="224"/>
      <c r="GV912" s="224"/>
      <c r="GW912" s="224"/>
      <c r="GX912" s="224"/>
      <c r="GY912" s="224"/>
      <c r="GZ912" s="224"/>
      <c r="HA912" s="224"/>
      <c r="HB912" s="224"/>
      <c r="HC912" s="224"/>
      <c r="HD912" s="224"/>
      <c r="HE912" s="224"/>
      <c r="HF912" s="224"/>
      <c r="HG912" s="224"/>
      <c r="HH912" s="224"/>
      <c r="HI912" s="224"/>
      <c r="HJ912" s="224"/>
      <c r="HK912" s="224"/>
      <c r="HL912" s="224"/>
      <c r="HM912" s="224"/>
      <c r="HN912" s="224"/>
      <c r="HO912" s="224"/>
      <c r="HP912" s="224"/>
      <c r="HQ912" s="224"/>
      <c r="HR912" s="224"/>
      <c r="HS912" s="224"/>
      <c r="HT912" s="224"/>
      <c r="HU912" s="224"/>
      <c r="HV912" s="224"/>
      <c r="HW912" s="224"/>
      <c r="HX912" s="224"/>
      <c r="HY912" s="224"/>
      <c r="HZ912" s="224"/>
      <c r="IA912" s="224"/>
      <c r="IB912" s="224"/>
      <c r="IC912" s="224"/>
      <c r="ID912" s="224"/>
      <c r="IE912" s="224"/>
      <c r="IF912" s="224"/>
      <c r="IG912" s="224"/>
      <c r="IH912" s="224"/>
      <c r="II912" s="224"/>
      <c r="IJ912" s="224"/>
      <c r="IK912" s="224"/>
      <c r="IL912" s="224"/>
      <c r="IM912" s="224"/>
      <c r="IN912" s="224"/>
      <c r="IO912" s="224"/>
      <c r="IP912" s="224"/>
      <c r="IQ912" s="224"/>
      <c r="IR912" s="224"/>
      <c r="IS912" s="224"/>
      <c r="IT912" s="224"/>
      <c r="IU912" s="224"/>
      <c r="IV912" s="224"/>
      <c r="IW912" s="224"/>
    </row>
    <row r="913" spans="1:257" s="258" customFormat="1" ht="39" hidden="1" customHeight="1" x14ac:dyDescent="0.25">
      <c r="A913" s="224"/>
      <c r="B913" s="224"/>
      <c r="C913" s="224"/>
      <c r="D913" s="209"/>
      <c r="E913" s="57"/>
      <c r="F913" s="57"/>
      <c r="G913" s="210"/>
      <c r="H913" s="210"/>
      <c r="I913" s="210"/>
      <c r="J913" s="224"/>
      <c r="K913" s="251"/>
      <c r="L913" s="251"/>
      <c r="M913" s="251"/>
      <c r="N913" s="251"/>
      <c r="O913" s="251"/>
      <c r="P913" s="251"/>
      <c r="Q913" s="251"/>
      <c r="R913" s="251"/>
      <c r="S913" s="251"/>
      <c r="T913" s="251"/>
      <c r="U913" s="251"/>
      <c r="V913" s="251"/>
      <c r="W913" s="251"/>
      <c r="X913" s="251"/>
      <c r="Y913" s="251"/>
      <c r="Z913" s="251"/>
      <c r="AA913" s="251"/>
      <c r="AB913" s="251"/>
      <c r="AC913" s="211"/>
      <c r="AD913" s="252"/>
      <c r="AE913" s="252"/>
      <c r="AF913" s="253"/>
      <c r="AG913" s="253"/>
      <c r="AH913" s="254"/>
      <c r="AI913" s="254"/>
      <c r="AJ913" s="255"/>
      <c r="AK913" s="255"/>
      <c r="AL913" s="126"/>
      <c r="AM913" s="224"/>
      <c r="AN913" s="224"/>
      <c r="AO913" s="224"/>
      <c r="AP913" s="224"/>
      <c r="AQ913" s="224"/>
      <c r="AR913" s="224"/>
      <c r="AS913" s="224"/>
      <c r="AT913" s="224"/>
      <c r="AU913" s="224"/>
      <c r="AV913" s="224"/>
      <c r="AW913" s="224"/>
      <c r="AX913" s="224"/>
      <c r="AY913" s="224"/>
      <c r="AZ913" s="224"/>
      <c r="BA913" s="224"/>
      <c r="BB913" s="224"/>
      <c r="BC913" s="224"/>
      <c r="BD913" s="224"/>
      <c r="BE913" s="224"/>
      <c r="BF913" s="224"/>
      <c r="BG913" s="224"/>
      <c r="BH913" s="224"/>
      <c r="BI913" s="224"/>
      <c r="BJ913" s="224"/>
      <c r="BK913" s="224"/>
      <c r="BL913" s="224"/>
      <c r="BM913" s="224"/>
      <c r="BN913" s="224"/>
      <c r="BO913" s="224"/>
      <c r="BP913" s="224"/>
      <c r="BQ913" s="224"/>
      <c r="BR913" s="224"/>
      <c r="BS913" s="224"/>
      <c r="BT913" s="224"/>
      <c r="BU913" s="224"/>
      <c r="BV913" s="224"/>
      <c r="BW913" s="224"/>
      <c r="BX913" s="224"/>
      <c r="BY913" s="224"/>
      <c r="BZ913" s="224"/>
      <c r="CA913" s="224"/>
      <c r="CB913" s="224"/>
      <c r="CC913" s="224"/>
      <c r="CD913" s="224"/>
      <c r="CE913" s="224"/>
      <c r="CF913" s="224"/>
      <c r="CG913" s="224"/>
      <c r="CH913" s="224"/>
      <c r="CI913" s="224"/>
      <c r="CJ913" s="224"/>
      <c r="CK913" s="224"/>
      <c r="CL913" s="224"/>
      <c r="CM913" s="224"/>
      <c r="CN913" s="224"/>
      <c r="CO913" s="224"/>
      <c r="CP913" s="224"/>
      <c r="CQ913" s="224"/>
      <c r="CR913" s="224"/>
      <c r="CS913" s="224"/>
      <c r="CT913" s="224"/>
      <c r="CU913" s="224"/>
      <c r="CV913" s="224"/>
      <c r="CW913" s="224"/>
      <c r="CX913" s="224"/>
      <c r="CY913" s="224"/>
      <c r="CZ913" s="224"/>
      <c r="DA913" s="224"/>
      <c r="DB913" s="224"/>
      <c r="DC913" s="224"/>
      <c r="DD913" s="224"/>
      <c r="DE913" s="224"/>
      <c r="DF913" s="224"/>
      <c r="DG913" s="224"/>
      <c r="DH913" s="224"/>
      <c r="DI913" s="224"/>
      <c r="DJ913" s="224"/>
      <c r="DK913" s="224"/>
      <c r="DL913" s="224"/>
      <c r="DM913" s="224"/>
      <c r="DN913" s="224"/>
      <c r="DO913" s="224"/>
      <c r="DP913" s="224"/>
      <c r="DQ913" s="224"/>
      <c r="DR913" s="224"/>
      <c r="DS913" s="224"/>
      <c r="DT913" s="224"/>
      <c r="DU913" s="224"/>
      <c r="DV913" s="224"/>
      <c r="DW913" s="224"/>
      <c r="DX913" s="224"/>
      <c r="DY913" s="224"/>
      <c r="DZ913" s="224"/>
      <c r="EA913" s="224"/>
      <c r="EB913" s="224"/>
      <c r="EC913" s="224"/>
      <c r="ED913" s="224"/>
      <c r="EE913" s="224"/>
      <c r="EF913" s="224"/>
      <c r="EG913" s="224"/>
      <c r="EH913" s="224"/>
      <c r="EI913" s="224"/>
      <c r="EJ913" s="224"/>
      <c r="EK913" s="224"/>
      <c r="EL913" s="224"/>
      <c r="EM913" s="224"/>
      <c r="EN913" s="224"/>
      <c r="EO913" s="224"/>
      <c r="EP913" s="224"/>
      <c r="EQ913" s="224"/>
      <c r="ER913" s="224"/>
      <c r="ES913" s="224"/>
      <c r="ET913" s="224"/>
      <c r="EU913" s="224"/>
      <c r="EV913" s="224"/>
      <c r="EW913" s="224"/>
      <c r="EX913" s="224"/>
      <c r="EY913" s="224"/>
      <c r="EZ913" s="224"/>
      <c r="FA913" s="224"/>
      <c r="FB913" s="224"/>
      <c r="FC913" s="224"/>
      <c r="FD913" s="224"/>
      <c r="FE913" s="224"/>
      <c r="FF913" s="224"/>
      <c r="FG913" s="224"/>
      <c r="FH913" s="224"/>
      <c r="FI913" s="224"/>
      <c r="FJ913" s="224"/>
      <c r="FK913" s="224"/>
      <c r="FL913" s="224"/>
      <c r="FM913" s="224"/>
      <c r="FN913" s="224"/>
      <c r="FO913" s="224"/>
      <c r="FP913" s="224"/>
      <c r="FQ913" s="224"/>
      <c r="FR913" s="224"/>
      <c r="FS913" s="224"/>
      <c r="FT913" s="224"/>
      <c r="FU913" s="224"/>
      <c r="FV913" s="224"/>
      <c r="FW913" s="224"/>
      <c r="FX913" s="224"/>
      <c r="FY913" s="224"/>
      <c r="FZ913" s="224"/>
      <c r="GA913" s="224"/>
      <c r="GB913" s="224"/>
      <c r="GC913" s="224"/>
      <c r="GD913" s="224"/>
      <c r="GE913" s="224"/>
      <c r="GF913" s="224"/>
      <c r="GG913" s="224"/>
      <c r="GH913" s="224"/>
      <c r="GI913" s="224"/>
      <c r="GJ913" s="224"/>
      <c r="GK913" s="224"/>
      <c r="GL913" s="224"/>
      <c r="GM913" s="224"/>
      <c r="GN913" s="224"/>
      <c r="GO913" s="224"/>
      <c r="GP913" s="224"/>
      <c r="GQ913" s="224"/>
      <c r="GR913" s="224"/>
      <c r="GS913" s="224"/>
      <c r="GT913" s="224"/>
      <c r="GU913" s="224"/>
      <c r="GV913" s="224"/>
      <c r="GW913" s="224"/>
      <c r="GX913" s="224"/>
      <c r="GY913" s="224"/>
      <c r="GZ913" s="224"/>
      <c r="HA913" s="224"/>
      <c r="HB913" s="224"/>
      <c r="HC913" s="224"/>
      <c r="HD913" s="224"/>
      <c r="HE913" s="224"/>
      <c r="HF913" s="224"/>
      <c r="HG913" s="224"/>
      <c r="HH913" s="224"/>
      <c r="HI913" s="224"/>
      <c r="HJ913" s="224"/>
      <c r="HK913" s="224"/>
      <c r="HL913" s="224"/>
      <c r="HM913" s="224"/>
      <c r="HN913" s="224"/>
      <c r="HO913" s="224"/>
      <c r="HP913" s="224"/>
      <c r="HQ913" s="224"/>
      <c r="HR913" s="224"/>
      <c r="HS913" s="224"/>
      <c r="HT913" s="224"/>
      <c r="HU913" s="224"/>
      <c r="HV913" s="224"/>
      <c r="HW913" s="224"/>
      <c r="HX913" s="224"/>
      <c r="HY913" s="224"/>
      <c r="HZ913" s="224"/>
      <c r="IA913" s="224"/>
      <c r="IB913" s="224"/>
      <c r="IC913" s="224"/>
      <c r="ID913" s="224"/>
      <c r="IE913" s="224"/>
      <c r="IF913" s="224"/>
      <c r="IG913" s="224"/>
      <c r="IH913" s="224"/>
      <c r="II913" s="224"/>
      <c r="IJ913" s="224"/>
      <c r="IK913" s="224"/>
      <c r="IL913" s="224"/>
      <c r="IM913" s="224"/>
      <c r="IN913" s="224"/>
      <c r="IO913" s="224"/>
      <c r="IP913" s="224"/>
      <c r="IQ913" s="224"/>
      <c r="IR913" s="224"/>
      <c r="IS913" s="224"/>
      <c r="IT913" s="224"/>
      <c r="IU913" s="224"/>
      <c r="IV913" s="224"/>
      <c r="IW913" s="224"/>
    </row>
    <row r="914" spans="1:257" s="258" customFormat="1" ht="39" hidden="1" customHeight="1" x14ac:dyDescent="0.25">
      <c r="A914" s="224"/>
      <c r="B914" s="224"/>
      <c r="C914" s="224"/>
      <c r="D914" s="209"/>
      <c r="E914" s="57"/>
      <c r="F914" s="57"/>
      <c r="G914" s="210"/>
      <c r="H914" s="210"/>
      <c r="I914" s="210"/>
      <c r="J914" s="224"/>
      <c r="K914" s="251"/>
      <c r="L914" s="251"/>
      <c r="M914" s="251"/>
      <c r="N914" s="251"/>
      <c r="O914" s="251"/>
      <c r="P914" s="251"/>
      <c r="Q914" s="251"/>
      <c r="R914" s="251"/>
      <c r="S914" s="251"/>
      <c r="T914" s="251"/>
      <c r="U914" s="251"/>
      <c r="V914" s="251"/>
      <c r="W914" s="251"/>
      <c r="X914" s="251"/>
      <c r="Y914" s="251"/>
      <c r="Z914" s="251"/>
      <c r="AA914" s="251"/>
      <c r="AB914" s="251"/>
      <c r="AC914" s="211"/>
      <c r="AD914" s="252"/>
      <c r="AE914" s="252"/>
      <c r="AF914" s="253"/>
      <c r="AG914" s="253"/>
      <c r="AH914" s="254"/>
      <c r="AI914" s="254"/>
      <c r="AJ914" s="255"/>
      <c r="AK914" s="255"/>
      <c r="AL914" s="126"/>
      <c r="AM914" s="224"/>
      <c r="AN914" s="224"/>
      <c r="AO914" s="224"/>
      <c r="AP914" s="224"/>
      <c r="AQ914" s="224"/>
      <c r="AR914" s="224"/>
      <c r="AS914" s="224"/>
      <c r="AT914" s="224"/>
      <c r="AU914" s="224"/>
      <c r="AV914" s="224"/>
      <c r="AW914" s="224"/>
      <c r="AX914" s="224"/>
      <c r="AY914" s="224"/>
      <c r="AZ914" s="224"/>
      <c r="BA914" s="224"/>
      <c r="BB914" s="224"/>
      <c r="BC914" s="224"/>
      <c r="BD914" s="224"/>
      <c r="BE914" s="224"/>
      <c r="BF914" s="224"/>
      <c r="BG914" s="224"/>
      <c r="BH914" s="224"/>
      <c r="BI914" s="224"/>
      <c r="BJ914" s="224"/>
      <c r="BK914" s="224"/>
      <c r="BL914" s="224"/>
      <c r="BM914" s="224"/>
      <c r="BN914" s="224"/>
      <c r="BO914" s="224"/>
      <c r="BP914" s="224"/>
      <c r="BQ914" s="224"/>
      <c r="BR914" s="224"/>
      <c r="BS914" s="224"/>
      <c r="BT914" s="224"/>
      <c r="BU914" s="224"/>
      <c r="BV914" s="224"/>
      <c r="BW914" s="224"/>
      <c r="BX914" s="224"/>
      <c r="BY914" s="224"/>
      <c r="BZ914" s="224"/>
      <c r="CA914" s="224"/>
      <c r="CB914" s="224"/>
      <c r="CC914" s="224"/>
      <c r="CD914" s="224"/>
      <c r="CE914" s="224"/>
      <c r="CF914" s="224"/>
      <c r="CG914" s="224"/>
      <c r="CH914" s="224"/>
      <c r="CI914" s="224"/>
      <c r="CJ914" s="224"/>
      <c r="CK914" s="224"/>
      <c r="CL914" s="224"/>
      <c r="CM914" s="224"/>
      <c r="CN914" s="224"/>
      <c r="CO914" s="224"/>
      <c r="CP914" s="224"/>
      <c r="CQ914" s="224"/>
      <c r="CR914" s="224"/>
      <c r="CS914" s="224"/>
      <c r="CT914" s="224"/>
      <c r="CU914" s="224"/>
      <c r="CV914" s="224"/>
      <c r="CW914" s="224"/>
      <c r="CX914" s="224"/>
      <c r="CY914" s="224"/>
      <c r="CZ914" s="224"/>
      <c r="DA914" s="224"/>
      <c r="DB914" s="224"/>
      <c r="DC914" s="224"/>
      <c r="DD914" s="224"/>
      <c r="DE914" s="224"/>
      <c r="DF914" s="224"/>
      <c r="DG914" s="224"/>
      <c r="DH914" s="224"/>
      <c r="DI914" s="224"/>
      <c r="DJ914" s="224"/>
      <c r="DK914" s="224"/>
      <c r="DL914" s="224"/>
      <c r="DM914" s="224"/>
      <c r="DN914" s="224"/>
      <c r="DO914" s="224"/>
      <c r="DP914" s="224"/>
      <c r="DQ914" s="224"/>
      <c r="DR914" s="224"/>
      <c r="DS914" s="224"/>
      <c r="DT914" s="224"/>
      <c r="DU914" s="224"/>
      <c r="DV914" s="224"/>
      <c r="DW914" s="224"/>
      <c r="DX914" s="224"/>
      <c r="DY914" s="224"/>
      <c r="DZ914" s="224"/>
      <c r="EA914" s="224"/>
      <c r="EB914" s="224"/>
      <c r="EC914" s="224"/>
      <c r="ED914" s="224"/>
      <c r="EE914" s="224"/>
      <c r="EF914" s="224"/>
      <c r="EG914" s="224"/>
      <c r="EH914" s="224"/>
      <c r="EI914" s="224"/>
      <c r="EJ914" s="224"/>
      <c r="EK914" s="224"/>
      <c r="EL914" s="224"/>
      <c r="EM914" s="224"/>
      <c r="EN914" s="224"/>
      <c r="EO914" s="224"/>
      <c r="EP914" s="224"/>
      <c r="EQ914" s="224"/>
      <c r="ER914" s="224"/>
      <c r="ES914" s="224"/>
      <c r="ET914" s="224"/>
      <c r="EU914" s="224"/>
      <c r="EV914" s="224"/>
      <c r="EW914" s="224"/>
      <c r="EX914" s="224"/>
      <c r="EY914" s="224"/>
      <c r="EZ914" s="224"/>
      <c r="FA914" s="224"/>
      <c r="FB914" s="224"/>
      <c r="FC914" s="224"/>
      <c r="FD914" s="224"/>
      <c r="FE914" s="224"/>
      <c r="FF914" s="224"/>
      <c r="FG914" s="224"/>
      <c r="FH914" s="224"/>
      <c r="FI914" s="224"/>
      <c r="FJ914" s="224"/>
      <c r="FK914" s="224"/>
      <c r="FL914" s="224"/>
      <c r="FM914" s="224"/>
      <c r="FN914" s="224"/>
      <c r="FO914" s="224"/>
      <c r="FP914" s="224"/>
      <c r="FQ914" s="224"/>
      <c r="FR914" s="224"/>
      <c r="FS914" s="224"/>
      <c r="FT914" s="224"/>
      <c r="FU914" s="224"/>
      <c r="FV914" s="224"/>
      <c r="FW914" s="224"/>
      <c r="FX914" s="224"/>
      <c r="FY914" s="224"/>
      <c r="FZ914" s="224"/>
      <c r="GA914" s="224"/>
      <c r="GB914" s="224"/>
      <c r="GC914" s="224"/>
      <c r="GD914" s="224"/>
      <c r="GE914" s="224"/>
      <c r="GF914" s="224"/>
      <c r="GG914" s="224"/>
      <c r="GH914" s="224"/>
      <c r="GI914" s="224"/>
      <c r="GJ914" s="224"/>
      <c r="GK914" s="224"/>
      <c r="GL914" s="224"/>
      <c r="GM914" s="224"/>
      <c r="GN914" s="224"/>
      <c r="GO914" s="224"/>
      <c r="GP914" s="224"/>
      <c r="GQ914" s="224"/>
      <c r="GR914" s="224"/>
      <c r="GS914" s="224"/>
      <c r="GT914" s="224"/>
      <c r="GU914" s="224"/>
      <c r="GV914" s="224"/>
      <c r="GW914" s="224"/>
      <c r="GX914" s="224"/>
      <c r="GY914" s="224"/>
      <c r="GZ914" s="224"/>
      <c r="HA914" s="224"/>
      <c r="HB914" s="224"/>
      <c r="HC914" s="224"/>
      <c r="HD914" s="224"/>
      <c r="HE914" s="224"/>
      <c r="HF914" s="224"/>
      <c r="HG914" s="224"/>
      <c r="HH914" s="224"/>
      <c r="HI914" s="224"/>
      <c r="HJ914" s="224"/>
      <c r="HK914" s="224"/>
      <c r="HL914" s="224"/>
      <c r="HM914" s="224"/>
      <c r="HN914" s="224"/>
      <c r="HO914" s="224"/>
      <c r="HP914" s="224"/>
      <c r="HQ914" s="224"/>
      <c r="HR914" s="224"/>
      <c r="HS914" s="224"/>
      <c r="HT914" s="224"/>
      <c r="HU914" s="224"/>
      <c r="HV914" s="224"/>
      <c r="HW914" s="224"/>
      <c r="HX914" s="224"/>
      <c r="HY914" s="224"/>
      <c r="HZ914" s="224"/>
      <c r="IA914" s="224"/>
      <c r="IB914" s="224"/>
      <c r="IC914" s="224"/>
      <c r="ID914" s="224"/>
      <c r="IE914" s="224"/>
      <c r="IF914" s="224"/>
      <c r="IG914" s="224"/>
      <c r="IH914" s="224"/>
      <c r="II914" s="224"/>
      <c r="IJ914" s="224"/>
      <c r="IK914" s="224"/>
      <c r="IL914" s="224"/>
      <c r="IM914" s="224"/>
      <c r="IN914" s="224"/>
      <c r="IO914" s="224"/>
      <c r="IP914" s="224"/>
      <c r="IQ914" s="224"/>
      <c r="IR914" s="224"/>
      <c r="IS914" s="224"/>
      <c r="IT914" s="224"/>
      <c r="IU914" s="224"/>
      <c r="IV914" s="224"/>
      <c r="IW914" s="224"/>
    </row>
    <row r="915" spans="1:257" s="258" customFormat="1" ht="39" hidden="1" customHeight="1" x14ac:dyDescent="0.25">
      <c r="A915" s="224"/>
      <c r="B915" s="224"/>
      <c r="C915" s="224"/>
      <c r="D915" s="209"/>
      <c r="E915" s="57"/>
      <c r="F915" s="57"/>
      <c r="G915" s="210"/>
      <c r="H915" s="210"/>
      <c r="I915" s="210"/>
      <c r="J915" s="224"/>
      <c r="K915" s="251"/>
      <c r="L915" s="251"/>
      <c r="M915" s="251"/>
      <c r="N915" s="251"/>
      <c r="O915" s="251"/>
      <c r="P915" s="251"/>
      <c r="Q915" s="251"/>
      <c r="R915" s="251"/>
      <c r="S915" s="251"/>
      <c r="T915" s="251"/>
      <c r="U915" s="251"/>
      <c r="V915" s="251"/>
      <c r="W915" s="251"/>
      <c r="X915" s="251"/>
      <c r="Y915" s="251"/>
      <c r="Z915" s="251"/>
      <c r="AA915" s="251"/>
      <c r="AB915" s="251"/>
      <c r="AC915" s="211"/>
      <c r="AD915" s="252"/>
      <c r="AE915" s="252"/>
      <c r="AF915" s="253"/>
      <c r="AG915" s="253"/>
      <c r="AH915" s="254"/>
      <c r="AI915" s="254"/>
      <c r="AJ915" s="255"/>
      <c r="AK915" s="255"/>
      <c r="AL915" s="126"/>
      <c r="AM915" s="224"/>
      <c r="AN915" s="224"/>
      <c r="AO915" s="224"/>
      <c r="AP915" s="224"/>
      <c r="AQ915" s="224"/>
      <c r="AR915" s="224"/>
      <c r="AS915" s="224"/>
      <c r="AT915" s="224"/>
      <c r="AU915" s="224"/>
      <c r="AV915" s="224"/>
      <c r="AW915" s="224"/>
      <c r="AX915" s="224"/>
      <c r="AY915" s="224"/>
      <c r="AZ915" s="224"/>
      <c r="BA915" s="224"/>
      <c r="BB915" s="224"/>
      <c r="BC915" s="224"/>
      <c r="BD915" s="224"/>
      <c r="BE915" s="224"/>
      <c r="BF915" s="224"/>
      <c r="BG915" s="224"/>
      <c r="BH915" s="224"/>
      <c r="BI915" s="224"/>
      <c r="BJ915" s="224"/>
      <c r="BK915" s="224"/>
      <c r="BL915" s="224"/>
      <c r="BM915" s="224"/>
      <c r="BN915" s="224"/>
      <c r="BO915" s="224"/>
      <c r="BP915" s="224"/>
      <c r="BQ915" s="224"/>
      <c r="BR915" s="224"/>
      <c r="BS915" s="224"/>
      <c r="BT915" s="224"/>
      <c r="BU915" s="224"/>
      <c r="BV915" s="224"/>
      <c r="BW915" s="224"/>
      <c r="BX915" s="224"/>
      <c r="BY915" s="224"/>
      <c r="BZ915" s="224"/>
      <c r="CA915" s="224"/>
      <c r="CB915" s="224"/>
      <c r="CC915" s="224"/>
      <c r="CD915" s="224"/>
      <c r="CE915" s="224"/>
      <c r="CF915" s="224"/>
      <c r="CG915" s="224"/>
      <c r="CH915" s="224"/>
      <c r="CI915" s="224"/>
      <c r="CJ915" s="224"/>
      <c r="CK915" s="224"/>
      <c r="CL915" s="224"/>
      <c r="CM915" s="224"/>
      <c r="CN915" s="224"/>
      <c r="CO915" s="224"/>
      <c r="CP915" s="224"/>
      <c r="CQ915" s="224"/>
      <c r="CR915" s="224"/>
      <c r="CS915" s="224"/>
      <c r="CT915" s="224"/>
      <c r="CU915" s="224"/>
      <c r="CV915" s="224"/>
      <c r="CW915" s="224"/>
      <c r="CX915" s="224"/>
      <c r="CY915" s="224"/>
      <c r="CZ915" s="224"/>
      <c r="DA915" s="224"/>
      <c r="DB915" s="224"/>
      <c r="DC915" s="224"/>
      <c r="DD915" s="224"/>
      <c r="DE915" s="224"/>
      <c r="DF915" s="224"/>
      <c r="DG915" s="224"/>
      <c r="DH915" s="224"/>
      <c r="DI915" s="224"/>
      <c r="DJ915" s="224"/>
      <c r="DK915" s="224"/>
      <c r="DL915" s="224"/>
      <c r="DM915" s="224"/>
      <c r="DN915" s="224"/>
      <c r="DO915" s="224"/>
      <c r="DP915" s="224"/>
      <c r="DQ915" s="224"/>
      <c r="DR915" s="224"/>
      <c r="DS915" s="224"/>
      <c r="DT915" s="224"/>
      <c r="DU915" s="224"/>
      <c r="DV915" s="224"/>
      <c r="DW915" s="224"/>
      <c r="DX915" s="224"/>
      <c r="DY915" s="224"/>
      <c r="DZ915" s="224"/>
      <c r="EA915" s="224"/>
      <c r="EB915" s="224"/>
      <c r="EC915" s="224"/>
      <c r="ED915" s="224"/>
      <c r="EE915" s="224"/>
      <c r="EF915" s="224"/>
      <c r="EG915" s="224"/>
      <c r="EH915" s="224"/>
      <c r="EI915" s="224"/>
      <c r="EJ915" s="224"/>
      <c r="EK915" s="224"/>
      <c r="EL915" s="224"/>
      <c r="EM915" s="224"/>
      <c r="EN915" s="224"/>
      <c r="EO915" s="224"/>
      <c r="EP915" s="224"/>
      <c r="EQ915" s="224"/>
      <c r="ER915" s="224"/>
      <c r="ES915" s="224"/>
      <c r="ET915" s="224"/>
      <c r="EU915" s="224"/>
      <c r="EV915" s="224"/>
      <c r="EW915" s="224"/>
      <c r="EX915" s="224"/>
      <c r="EY915" s="224"/>
      <c r="EZ915" s="224"/>
      <c r="FA915" s="224"/>
      <c r="FB915" s="224"/>
      <c r="FC915" s="224"/>
      <c r="FD915" s="224"/>
      <c r="FE915" s="224"/>
      <c r="FF915" s="224"/>
      <c r="FG915" s="224"/>
      <c r="FH915" s="224"/>
      <c r="FI915" s="224"/>
      <c r="FJ915" s="224"/>
      <c r="FK915" s="224"/>
      <c r="FL915" s="224"/>
      <c r="FM915" s="224"/>
      <c r="FN915" s="224"/>
      <c r="FO915" s="224"/>
      <c r="FP915" s="224"/>
      <c r="FQ915" s="224"/>
      <c r="FR915" s="224"/>
      <c r="FS915" s="224"/>
      <c r="FT915" s="224"/>
      <c r="FU915" s="224"/>
      <c r="FV915" s="224"/>
      <c r="FW915" s="224"/>
      <c r="FX915" s="224"/>
      <c r="FY915" s="224"/>
      <c r="FZ915" s="224"/>
      <c r="GA915" s="224"/>
      <c r="GB915" s="224"/>
      <c r="GC915" s="224"/>
      <c r="GD915" s="224"/>
      <c r="GE915" s="224"/>
      <c r="GF915" s="224"/>
      <c r="GG915" s="224"/>
      <c r="GH915" s="224"/>
      <c r="GI915" s="224"/>
      <c r="GJ915" s="224"/>
      <c r="GK915" s="224"/>
      <c r="GL915" s="224"/>
      <c r="GM915" s="224"/>
      <c r="GN915" s="224"/>
      <c r="GO915" s="224"/>
      <c r="GP915" s="224"/>
      <c r="GQ915" s="224"/>
      <c r="GR915" s="224"/>
      <c r="GS915" s="224"/>
      <c r="GT915" s="224"/>
      <c r="GU915" s="224"/>
      <c r="GV915" s="224"/>
      <c r="GW915" s="224"/>
      <c r="GX915" s="224"/>
      <c r="GY915" s="224"/>
      <c r="GZ915" s="224"/>
      <c r="HA915" s="224"/>
      <c r="HB915" s="224"/>
      <c r="HC915" s="224"/>
      <c r="HD915" s="224"/>
      <c r="HE915" s="224"/>
      <c r="HF915" s="224"/>
      <c r="HG915" s="224"/>
      <c r="HH915" s="224"/>
      <c r="HI915" s="224"/>
      <c r="HJ915" s="224"/>
      <c r="HK915" s="224"/>
      <c r="HL915" s="224"/>
      <c r="HM915" s="224"/>
      <c r="HN915" s="224"/>
      <c r="HO915" s="224"/>
      <c r="HP915" s="224"/>
      <c r="HQ915" s="224"/>
      <c r="HR915" s="224"/>
      <c r="HS915" s="224"/>
      <c r="HT915" s="224"/>
      <c r="HU915" s="224"/>
      <c r="HV915" s="224"/>
      <c r="HW915" s="224"/>
      <c r="HX915" s="224"/>
      <c r="HY915" s="224"/>
      <c r="HZ915" s="224"/>
      <c r="IA915" s="224"/>
      <c r="IB915" s="224"/>
      <c r="IC915" s="224"/>
      <c r="ID915" s="224"/>
      <c r="IE915" s="224"/>
      <c r="IF915" s="224"/>
      <c r="IG915" s="224"/>
      <c r="IH915" s="224"/>
      <c r="II915" s="224"/>
      <c r="IJ915" s="224"/>
      <c r="IK915" s="224"/>
      <c r="IL915" s="224"/>
      <c r="IM915" s="224"/>
      <c r="IN915" s="224"/>
      <c r="IO915" s="224"/>
      <c r="IP915" s="224"/>
      <c r="IQ915" s="224"/>
      <c r="IR915" s="224"/>
      <c r="IS915" s="224"/>
      <c r="IT915" s="224"/>
      <c r="IU915" s="224"/>
      <c r="IV915" s="224"/>
      <c r="IW915" s="224"/>
    </row>
    <row r="916" spans="1:257" s="258" customFormat="1" ht="39" hidden="1" customHeight="1" x14ac:dyDescent="0.25">
      <c r="A916" s="224"/>
      <c r="B916" s="224"/>
      <c r="C916" s="224"/>
      <c r="D916" s="209"/>
      <c r="E916" s="57"/>
      <c r="F916" s="57"/>
      <c r="G916" s="210"/>
      <c r="H916" s="210"/>
      <c r="I916" s="210"/>
      <c r="J916" s="224"/>
      <c r="K916" s="251"/>
      <c r="L916" s="251"/>
      <c r="M916" s="251"/>
      <c r="N916" s="251"/>
      <c r="O916" s="251"/>
      <c r="P916" s="251"/>
      <c r="Q916" s="251"/>
      <c r="R916" s="251"/>
      <c r="S916" s="251"/>
      <c r="T916" s="251"/>
      <c r="U916" s="251"/>
      <c r="V916" s="251"/>
      <c r="W916" s="251"/>
      <c r="X916" s="251"/>
      <c r="Y916" s="251"/>
      <c r="Z916" s="251"/>
      <c r="AA916" s="251"/>
      <c r="AB916" s="251"/>
      <c r="AC916" s="211"/>
      <c r="AD916" s="252"/>
      <c r="AE916" s="252"/>
      <c r="AF916" s="253"/>
      <c r="AG916" s="253"/>
      <c r="AH916" s="254"/>
      <c r="AI916" s="254"/>
      <c r="AJ916" s="255"/>
      <c r="AK916" s="255"/>
      <c r="AL916" s="126"/>
      <c r="AM916" s="224"/>
      <c r="AN916" s="224"/>
      <c r="AO916" s="224"/>
      <c r="AP916" s="224"/>
      <c r="AQ916" s="224"/>
      <c r="AR916" s="224"/>
      <c r="AS916" s="224"/>
      <c r="AT916" s="224"/>
      <c r="AU916" s="224"/>
      <c r="AV916" s="224"/>
      <c r="AW916" s="224"/>
      <c r="AX916" s="224"/>
      <c r="AY916" s="224"/>
      <c r="AZ916" s="224"/>
      <c r="BA916" s="224"/>
      <c r="BB916" s="224"/>
      <c r="BC916" s="224"/>
      <c r="BD916" s="224"/>
      <c r="BE916" s="224"/>
      <c r="BF916" s="224"/>
      <c r="BG916" s="224"/>
      <c r="BH916" s="224"/>
      <c r="BI916" s="224"/>
      <c r="BJ916" s="224"/>
      <c r="BK916" s="224"/>
      <c r="BL916" s="224"/>
      <c r="BM916" s="224"/>
      <c r="BN916" s="224"/>
      <c r="BO916" s="224"/>
      <c r="BP916" s="224"/>
      <c r="BQ916" s="224"/>
      <c r="BR916" s="224"/>
      <c r="BS916" s="224"/>
      <c r="BT916" s="224"/>
      <c r="BU916" s="224"/>
      <c r="BV916" s="224"/>
      <c r="BW916" s="224"/>
      <c r="BX916" s="224"/>
      <c r="BY916" s="224"/>
      <c r="BZ916" s="224"/>
      <c r="CA916" s="224"/>
      <c r="CB916" s="224"/>
      <c r="CC916" s="224"/>
      <c r="CD916" s="224"/>
      <c r="CE916" s="224"/>
      <c r="CF916" s="224"/>
      <c r="CG916" s="224"/>
      <c r="CH916" s="224"/>
      <c r="CI916" s="224"/>
      <c r="CJ916" s="224"/>
      <c r="CK916" s="224"/>
      <c r="CL916" s="224"/>
      <c r="CM916" s="224"/>
      <c r="CN916" s="224"/>
      <c r="CO916" s="224"/>
      <c r="CP916" s="224"/>
      <c r="CQ916" s="224"/>
      <c r="CR916" s="224"/>
      <c r="CS916" s="224"/>
      <c r="CT916" s="224"/>
      <c r="CU916" s="224"/>
      <c r="CV916" s="224"/>
      <c r="CW916" s="224"/>
      <c r="CX916" s="224"/>
      <c r="CY916" s="224"/>
      <c r="CZ916" s="224"/>
      <c r="DA916" s="224"/>
      <c r="DB916" s="224"/>
      <c r="DC916" s="224"/>
      <c r="DD916" s="224"/>
      <c r="DE916" s="224"/>
      <c r="DF916" s="224"/>
      <c r="DG916" s="224"/>
      <c r="DH916" s="224"/>
      <c r="DI916" s="224"/>
      <c r="DJ916" s="224"/>
      <c r="DK916" s="224"/>
      <c r="DL916" s="224"/>
      <c r="DM916" s="224"/>
      <c r="DN916" s="224"/>
      <c r="DO916" s="224"/>
      <c r="DP916" s="224"/>
      <c r="DQ916" s="224"/>
      <c r="DR916" s="224"/>
      <c r="DS916" s="224"/>
      <c r="DT916" s="224"/>
      <c r="DU916" s="224"/>
      <c r="DV916" s="224"/>
      <c r="DW916" s="224"/>
      <c r="DX916" s="224"/>
      <c r="DY916" s="224"/>
      <c r="DZ916" s="224"/>
      <c r="EA916" s="224"/>
      <c r="EB916" s="224"/>
      <c r="EC916" s="224"/>
      <c r="ED916" s="224"/>
      <c r="EE916" s="224"/>
      <c r="EF916" s="224"/>
      <c r="EG916" s="224"/>
      <c r="EH916" s="224"/>
      <c r="EI916" s="224"/>
      <c r="EJ916" s="224"/>
      <c r="EK916" s="224"/>
      <c r="EL916" s="224"/>
      <c r="EM916" s="224"/>
      <c r="EN916" s="224"/>
      <c r="EO916" s="224"/>
      <c r="EP916" s="224"/>
      <c r="EQ916" s="224"/>
      <c r="ER916" s="224"/>
      <c r="ES916" s="224"/>
      <c r="ET916" s="224"/>
      <c r="EU916" s="224"/>
      <c r="EV916" s="224"/>
      <c r="EW916" s="224"/>
      <c r="EX916" s="224"/>
      <c r="EY916" s="224"/>
      <c r="EZ916" s="224"/>
      <c r="FA916" s="224"/>
      <c r="FB916" s="224"/>
      <c r="FC916" s="224"/>
      <c r="FD916" s="224"/>
      <c r="FE916" s="224"/>
      <c r="FF916" s="224"/>
      <c r="FG916" s="224"/>
      <c r="FH916" s="224"/>
      <c r="FI916" s="224"/>
      <c r="FJ916" s="224"/>
      <c r="FK916" s="224"/>
      <c r="FL916" s="224"/>
      <c r="FM916" s="224"/>
      <c r="FN916" s="224"/>
      <c r="FO916" s="224"/>
      <c r="FP916" s="224"/>
      <c r="FQ916" s="224"/>
      <c r="FR916" s="224"/>
      <c r="FS916" s="224"/>
      <c r="FT916" s="224"/>
      <c r="FU916" s="224"/>
      <c r="FV916" s="224"/>
      <c r="FW916" s="224"/>
      <c r="FX916" s="224"/>
      <c r="FY916" s="224"/>
      <c r="FZ916" s="224"/>
      <c r="GA916" s="224"/>
      <c r="GB916" s="224"/>
      <c r="GC916" s="224"/>
      <c r="GD916" s="224"/>
      <c r="GE916" s="224"/>
      <c r="GF916" s="224"/>
      <c r="GG916" s="224"/>
      <c r="GH916" s="224"/>
      <c r="GI916" s="224"/>
      <c r="GJ916" s="224"/>
      <c r="GK916" s="224"/>
      <c r="GL916" s="224"/>
      <c r="GM916" s="224"/>
      <c r="GN916" s="224"/>
      <c r="GO916" s="224"/>
      <c r="GP916" s="224"/>
      <c r="GQ916" s="224"/>
      <c r="GR916" s="224"/>
      <c r="GS916" s="224"/>
      <c r="GT916" s="224"/>
      <c r="GU916" s="224"/>
      <c r="GV916" s="224"/>
      <c r="GW916" s="224"/>
      <c r="GX916" s="224"/>
      <c r="GY916" s="224"/>
      <c r="GZ916" s="224"/>
      <c r="HA916" s="224"/>
      <c r="HB916" s="224"/>
      <c r="HC916" s="224"/>
      <c r="HD916" s="224"/>
      <c r="HE916" s="224"/>
      <c r="HF916" s="224"/>
      <c r="HG916" s="224"/>
      <c r="HH916" s="224"/>
      <c r="HI916" s="224"/>
      <c r="HJ916" s="224"/>
      <c r="HK916" s="224"/>
      <c r="HL916" s="224"/>
      <c r="HM916" s="224"/>
      <c r="HN916" s="224"/>
      <c r="HO916" s="224"/>
      <c r="HP916" s="224"/>
      <c r="HQ916" s="224"/>
      <c r="HR916" s="224"/>
      <c r="HS916" s="224"/>
      <c r="HT916" s="224"/>
      <c r="HU916" s="224"/>
      <c r="HV916" s="224"/>
      <c r="HW916" s="224"/>
      <c r="HX916" s="224"/>
      <c r="HY916" s="224"/>
      <c r="HZ916" s="224"/>
      <c r="IA916" s="224"/>
      <c r="IB916" s="224"/>
      <c r="IC916" s="224"/>
      <c r="ID916" s="224"/>
      <c r="IE916" s="224"/>
      <c r="IF916" s="224"/>
      <c r="IG916" s="224"/>
      <c r="IH916" s="224"/>
      <c r="II916" s="224"/>
      <c r="IJ916" s="224"/>
      <c r="IK916" s="224"/>
      <c r="IL916" s="224"/>
      <c r="IM916" s="224"/>
      <c r="IN916" s="224"/>
      <c r="IO916" s="224"/>
      <c r="IP916" s="224"/>
      <c r="IQ916" s="224"/>
      <c r="IR916" s="224"/>
      <c r="IS916" s="224"/>
      <c r="IT916" s="224"/>
      <c r="IU916" s="224"/>
      <c r="IV916" s="224"/>
      <c r="IW916" s="224"/>
    </row>
    <row r="917" spans="1:257" s="258" customFormat="1" ht="39" hidden="1" customHeight="1" x14ac:dyDescent="0.25">
      <c r="A917" s="224"/>
      <c r="B917" s="224"/>
      <c r="C917" s="224"/>
      <c r="D917" s="209"/>
      <c r="E917" s="57"/>
      <c r="F917" s="57"/>
      <c r="G917" s="210"/>
      <c r="H917" s="210"/>
      <c r="I917" s="210"/>
      <c r="J917" s="224"/>
      <c r="K917" s="251"/>
      <c r="L917" s="251"/>
      <c r="M917" s="251"/>
      <c r="N917" s="251"/>
      <c r="O917" s="251"/>
      <c r="P917" s="251"/>
      <c r="Q917" s="251"/>
      <c r="R917" s="251"/>
      <c r="S917" s="251"/>
      <c r="T917" s="251"/>
      <c r="U917" s="251"/>
      <c r="V917" s="251"/>
      <c r="W917" s="251"/>
      <c r="X917" s="251"/>
      <c r="Y917" s="251"/>
      <c r="Z917" s="251"/>
      <c r="AA917" s="251"/>
      <c r="AB917" s="251"/>
      <c r="AC917" s="211"/>
      <c r="AD917" s="252"/>
      <c r="AE917" s="252"/>
      <c r="AF917" s="253"/>
      <c r="AG917" s="253"/>
      <c r="AH917" s="254"/>
      <c r="AI917" s="254"/>
      <c r="AJ917" s="255"/>
      <c r="AK917" s="255"/>
      <c r="AL917" s="126"/>
      <c r="AM917" s="224"/>
      <c r="AN917" s="224"/>
      <c r="AO917" s="224"/>
      <c r="AP917" s="224"/>
      <c r="AQ917" s="224"/>
      <c r="AR917" s="224"/>
      <c r="AS917" s="224"/>
      <c r="AT917" s="224"/>
      <c r="AU917" s="224"/>
      <c r="AV917" s="224"/>
      <c r="AW917" s="224"/>
      <c r="AX917" s="224"/>
      <c r="AY917" s="224"/>
      <c r="AZ917" s="224"/>
      <c r="BA917" s="224"/>
      <c r="BB917" s="224"/>
      <c r="BC917" s="224"/>
      <c r="BD917" s="224"/>
      <c r="BE917" s="224"/>
      <c r="BF917" s="224"/>
      <c r="BG917" s="224"/>
      <c r="BH917" s="224"/>
      <c r="BI917" s="224"/>
      <c r="BJ917" s="224"/>
      <c r="BK917" s="224"/>
      <c r="BL917" s="224"/>
      <c r="BM917" s="224"/>
      <c r="BN917" s="224"/>
      <c r="BO917" s="224"/>
      <c r="BP917" s="224"/>
      <c r="BQ917" s="224"/>
      <c r="BR917" s="224"/>
      <c r="BS917" s="224"/>
      <c r="BT917" s="224"/>
      <c r="BU917" s="224"/>
      <c r="BV917" s="224"/>
      <c r="BW917" s="224"/>
      <c r="BX917" s="224"/>
      <c r="BY917" s="224"/>
      <c r="BZ917" s="224"/>
      <c r="CA917" s="224"/>
      <c r="CB917" s="224"/>
      <c r="CC917" s="224"/>
      <c r="CD917" s="224"/>
      <c r="CE917" s="224"/>
      <c r="CF917" s="224"/>
      <c r="CG917" s="224"/>
      <c r="CH917" s="224"/>
      <c r="CI917" s="224"/>
      <c r="CJ917" s="224"/>
      <c r="CK917" s="224"/>
      <c r="CL917" s="224"/>
      <c r="CM917" s="224"/>
      <c r="CN917" s="224"/>
      <c r="CO917" s="224"/>
      <c r="CP917" s="224"/>
      <c r="CQ917" s="224"/>
      <c r="CR917" s="224"/>
      <c r="CS917" s="224"/>
      <c r="CT917" s="224"/>
      <c r="CU917" s="224"/>
      <c r="CV917" s="224"/>
      <c r="CW917" s="224"/>
      <c r="CX917" s="224"/>
      <c r="CY917" s="224"/>
      <c r="CZ917" s="224"/>
      <c r="DA917" s="224"/>
      <c r="DB917" s="224"/>
      <c r="DC917" s="224"/>
      <c r="DD917" s="224"/>
      <c r="DE917" s="224"/>
      <c r="DF917" s="224"/>
      <c r="DG917" s="224"/>
      <c r="DH917" s="224"/>
      <c r="DI917" s="224"/>
      <c r="DJ917" s="224"/>
      <c r="DK917" s="224"/>
      <c r="DL917" s="224"/>
      <c r="DM917" s="224"/>
      <c r="DN917" s="224"/>
      <c r="DO917" s="224"/>
      <c r="DP917" s="224"/>
      <c r="DQ917" s="224"/>
      <c r="DR917" s="224"/>
      <c r="DS917" s="224"/>
      <c r="DT917" s="224"/>
      <c r="DU917" s="224"/>
      <c r="DV917" s="224"/>
      <c r="DW917" s="224"/>
      <c r="DX917" s="224"/>
      <c r="DY917" s="224"/>
      <c r="DZ917" s="224"/>
      <c r="EA917" s="224"/>
      <c r="EB917" s="224"/>
      <c r="EC917" s="224"/>
      <c r="ED917" s="224"/>
      <c r="EE917" s="224"/>
      <c r="EF917" s="224"/>
      <c r="EG917" s="224"/>
      <c r="EH917" s="224"/>
      <c r="EI917" s="224"/>
      <c r="EJ917" s="224"/>
      <c r="EK917" s="224"/>
      <c r="EL917" s="224"/>
      <c r="EM917" s="224"/>
      <c r="EN917" s="224"/>
      <c r="EO917" s="224"/>
      <c r="EP917" s="224"/>
      <c r="EQ917" s="224"/>
      <c r="ER917" s="224"/>
      <c r="ES917" s="224"/>
      <c r="ET917" s="224"/>
      <c r="EU917" s="224"/>
      <c r="EV917" s="224"/>
      <c r="EW917" s="224"/>
      <c r="EX917" s="224"/>
      <c r="EY917" s="224"/>
      <c r="EZ917" s="224"/>
      <c r="FA917" s="224"/>
      <c r="FB917" s="224"/>
      <c r="FC917" s="224"/>
      <c r="FD917" s="224"/>
      <c r="FE917" s="224"/>
      <c r="FF917" s="224"/>
      <c r="FG917" s="224"/>
      <c r="FH917" s="224"/>
      <c r="FI917" s="224"/>
      <c r="FJ917" s="224"/>
      <c r="FK917" s="224"/>
      <c r="FL917" s="224"/>
      <c r="FM917" s="224"/>
      <c r="FN917" s="224"/>
      <c r="FO917" s="224"/>
      <c r="FP917" s="224"/>
      <c r="FQ917" s="224"/>
      <c r="FR917" s="224"/>
      <c r="FS917" s="224"/>
      <c r="FT917" s="224"/>
      <c r="FU917" s="224"/>
      <c r="FV917" s="224"/>
      <c r="FW917" s="224"/>
      <c r="FX917" s="224"/>
      <c r="FY917" s="224"/>
      <c r="FZ917" s="224"/>
      <c r="GA917" s="224"/>
      <c r="GB917" s="224"/>
      <c r="GC917" s="224"/>
      <c r="GD917" s="224"/>
      <c r="GE917" s="224"/>
      <c r="GF917" s="224"/>
      <c r="GG917" s="224"/>
      <c r="GH917" s="224"/>
      <c r="GI917" s="224"/>
      <c r="GJ917" s="224"/>
      <c r="GK917" s="224"/>
      <c r="GL917" s="224"/>
      <c r="GM917" s="224"/>
      <c r="GN917" s="224"/>
      <c r="GO917" s="224"/>
      <c r="GP917" s="224"/>
      <c r="GQ917" s="224"/>
      <c r="GR917" s="224"/>
      <c r="GS917" s="224"/>
      <c r="GT917" s="224"/>
      <c r="GU917" s="224"/>
      <c r="GV917" s="224"/>
      <c r="GW917" s="224"/>
      <c r="GX917" s="224"/>
      <c r="GY917" s="224"/>
      <c r="GZ917" s="224"/>
      <c r="HA917" s="224"/>
      <c r="HB917" s="224"/>
      <c r="HC917" s="224"/>
      <c r="HD917" s="224"/>
      <c r="HE917" s="224"/>
      <c r="HF917" s="224"/>
      <c r="HG917" s="224"/>
      <c r="HH917" s="224"/>
      <c r="HI917" s="224"/>
      <c r="HJ917" s="224"/>
      <c r="HK917" s="224"/>
      <c r="HL917" s="224"/>
      <c r="HM917" s="224"/>
      <c r="HN917" s="224"/>
      <c r="HO917" s="224"/>
      <c r="HP917" s="224"/>
      <c r="HQ917" s="224"/>
      <c r="HR917" s="224"/>
      <c r="HS917" s="224"/>
      <c r="HT917" s="224"/>
      <c r="HU917" s="224"/>
      <c r="HV917" s="224"/>
      <c r="HW917" s="224"/>
      <c r="HX917" s="224"/>
      <c r="HY917" s="224"/>
      <c r="HZ917" s="224"/>
      <c r="IA917" s="224"/>
      <c r="IB917" s="224"/>
      <c r="IC917" s="224"/>
      <c r="ID917" s="224"/>
      <c r="IE917" s="224"/>
      <c r="IF917" s="224"/>
      <c r="IG917" s="224"/>
      <c r="IH917" s="224"/>
      <c r="II917" s="224"/>
      <c r="IJ917" s="224"/>
      <c r="IK917" s="224"/>
      <c r="IL917" s="224"/>
      <c r="IM917" s="224"/>
      <c r="IN917" s="224"/>
      <c r="IO917" s="224"/>
      <c r="IP917" s="224"/>
      <c r="IQ917" s="224"/>
      <c r="IR917" s="224"/>
      <c r="IS917" s="224"/>
      <c r="IT917" s="224"/>
      <c r="IU917" s="224"/>
      <c r="IV917" s="224"/>
      <c r="IW917" s="224"/>
    </row>
    <row r="918" spans="1:257" s="258" customFormat="1" ht="39" hidden="1" customHeight="1" x14ac:dyDescent="0.25">
      <c r="A918" s="224"/>
      <c r="B918" s="224"/>
      <c r="C918" s="224"/>
      <c r="D918" s="209"/>
      <c r="E918" s="57"/>
      <c r="F918" s="57"/>
      <c r="G918" s="210"/>
      <c r="H918" s="210"/>
      <c r="I918" s="210"/>
      <c r="J918" s="224"/>
      <c r="K918" s="251"/>
      <c r="L918" s="251"/>
      <c r="M918" s="251"/>
      <c r="N918" s="251"/>
      <c r="O918" s="251"/>
      <c r="P918" s="251"/>
      <c r="Q918" s="251"/>
      <c r="R918" s="251"/>
      <c r="S918" s="251"/>
      <c r="T918" s="251"/>
      <c r="U918" s="251"/>
      <c r="V918" s="251"/>
      <c r="W918" s="251"/>
      <c r="X918" s="251"/>
      <c r="Y918" s="251"/>
      <c r="Z918" s="251"/>
      <c r="AA918" s="251"/>
      <c r="AB918" s="251"/>
      <c r="AC918" s="211"/>
      <c r="AD918" s="252"/>
      <c r="AE918" s="252"/>
      <c r="AF918" s="253"/>
      <c r="AG918" s="253"/>
      <c r="AH918" s="254"/>
      <c r="AI918" s="254"/>
      <c r="AJ918" s="255"/>
      <c r="AK918" s="255"/>
      <c r="AL918" s="126"/>
      <c r="AM918" s="224"/>
      <c r="AN918" s="224"/>
      <c r="AO918" s="224"/>
      <c r="AP918" s="224"/>
      <c r="AQ918" s="224"/>
      <c r="AR918" s="224"/>
      <c r="AS918" s="224"/>
      <c r="AT918" s="224"/>
      <c r="AU918" s="224"/>
      <c r="AV918" s="224"/>
      <c r="AW918" s="224"/>
      <c r="AX918" s="224"/>
      <c r="AY918" s="224"/>
      <c r="AZ918" s="224"/>
      <c r="BA918" s="224"/>
      <c r="BB918" s="224"/>
      <c r="BC918" s="224"/>
      <c r="BD918" s="224"/>
      <c r="BE918" s="224"/>
      <c r="BF918" s="224"/>
      <c r="BG918" s="224"/>
      <c r="BH918" s="224"/>
      <c r="BI918" s="224"/>
      <c r="BJ918" s="224"/>
      <c r="BK918" s="224"/>
      <c r="BL918" s="224"/>
      <c r="BM918" s="224"/>
      <c r="BN918" s="224"/>
      <c r="BO918" s="224"/>
      <c r="BP918" s="224"/>
      <c r="BQ918" s="224"/>
      <c r="BR918" s="224"/>
      <c r="BS918" s="224"/>
      <c r="BT918" s="224"/>
      <c r="BU918" s="224"/>
      <c r="BV918" s="224"/>
      <c r="BW918" s="224"/>
      <c r="BX918" s="224"/>
      <c r="BY918" s="224"/>
      <c r="BZ918" s="224"/>
      <c r="CA918" s="224"/>
      <c r="CB918" s="224"/>
      <c r="CC918" s="224"/>
      <c r="CD918" s="224"/>
      <c r="CE918" s="224"/>
      <c r="CF918" s="224"/>
      <c r="CG918" s="224"/>
      <c r="CH918" s="224"/>
      <c r="CI918" s="224"/>
      <c r="CJ918" s="224"/>
      <c r="CK918" s="224"/>
      <c r="CL918" s="224"/>
      <c r="CM918" s="224"/>
      <c r="CN918" s="224"/>
      <c r="CO918" s="224"/>
      <c r="CP918" s="224"/>
      <c r="CQ918" s="224"/>
      <c r="CR918" s="224"/>
      <c r="CS918" s="224"/>
      <c r="CT918" s="224"/>
      <c r="CU918" s="224"/>
      <c r="CV918" s="224"/>
      <c r="CW918" s="224"/>
      <c r="CX918" s="224"/>
      <c r="CY918" s="224"/>
      <c r="CZ918" s="224"/>
      <c r="DA918" s="224"/>
      <c r="DB918" s="224"/>
      <c r="DC918" s="224"/>
      <c r="DD918" s="224"/>
      <c r="DE918" s="224"/>
      <c r="DF918" s="224"/>
      <c r="DG918" s="224"/>
      <c r="DH918" s="224"/>
      <c r="DI918" s="224"/>
      <c r="DJ918" s="224"/>
      <c r="DK918" s="224"/>
      <c r="DL918" s="224"/>
      <c r="DM918" s="224"/>
      <c r="DN918" s="224"/>
      <c r="DO918" s="224"/>
      <c r="DP918" s="224"/>
      <c r="DQ918" s="224"/>
      <c r="DR918" s="224"/>
      <c r="DS918" s="224"/>
      <c r="DT918" s="224"/>
      <c r="DU918" s="224"/>
      <c r="DV918" s="224"/>
      <c r="DW918" s="224"/>
      <c r="DX918" s="224"/>
      <c r="DY918" s="224"/>
      <c r="DZ918" s="224"/>
      <c r="EA918" s="224"/>
      <c r="EB918" s="224"/>
      <c r="EC918" s="224"/>
      <c r="ED918" s="224"/>
      <c r="EE918" s="224"/>
      <c r="EF918" s="224"/>
      <c r="EG918" s="224"/>
      <c r="EH918" s="224"/>
      <c r="EI918" s="224"/>
      <c r="EJ918" s="224"/>
      <c r="EK918" s="224"/>
      <c r="EL918" s="224"/>
      <c r="EM918" s="224"/>
      <c r="EN918" s="224"/>
      <c r="EO918" s="224"/>
      <c r="EP918" s="224"/>
      <c r="EQ918" s="224"/>
      <c r="ER918" s="224"/>
      <c r="ES918" s="224"/>
      <c r="ET918" s="224"/>
      <c r="EU918" s="224"/>
      <c r="EV918" s="224"/>
      <c r="EW918" s="224"/>
      <c r="EX918" s="224"/>
      <c r="EY918" s="224"/>
      <c r="EZ918" s="224"/>
      <c r="FA918" s="224"/>
      <c r="FB918" s="224"/>
      <c r="FC918" s="224"/>
      <c r="FD918" s="224"/>
      <c r="FE918" s="224"/>
      <c r="FF918" s="224"/>
      <c r="FG918" s="224"/>
      <c r="FH918" s="224"/>
      <c r="FI918" s="224"/>
      <c r="FJ918" s="224"/>
      <c r="FK918" s="224"/>
      <c r="FL918" s="224"/>
      <c r="FM918" s="224"/>
      <c r="FN918" s="224"/>
      <c r="FO918" s="224"/>
      <c r="FP918" s="224"/>
      <c r="FQ918" s="224"/>
      <c r="FR918" s="224"/>
      <c r="FS918" s="224"/>
      <c r="FT918" s="224"/>
      <c r="FU918" s="224"/>
      <c r="FV918" s="224"/>
      <c r="FW918" s="224"/>
      <c r="FX918" s="224"/>
      <c r="FY918" s="224"/>
      <c r="FZ918" s="224"/>
      <c r="GA918" s="224"/>
      <c r="GB918" s="224"/>
      <c r="GC918" s="224"/>
      <c r="GD918" s="224"/>
      <c r="GE918" s="224"/>
      <c r="GF918" s="224"/>
      <c r="GG918" s="224"/>
      <c r="GH918" s="224"/>
      <c r="GI918" s="224"/>
      <c r="GJ918" s="224"/>
      <c r="GK918" s="224"/>
      <c r="GL918" s="224"/>
      <c r="GM918" s="224"/>
      <c r="GN918" s="224"/>
      <c r="GO918" s="224"/>
      <c r="GP918" s="224"/>
      <c r="GQ918" s="224"/>
      <c r="GR918" s="224"/>
      <c r="GS918" s="224"/>
      <c r="GT918" s="224"/>
      <c r="GU918" s="224"/>
      <c r="GV918" s="224"/>
      <c r="GW918" s="224"/>
      <c r="GX918" s="224"/>
      <c r="GY918" s="224"/>
      <c r="GZ918" s="224"/>
      <c r="HA918" s="224"/>
      <c r="HB918" s="224"/>
      <c r="HC918" s="224"/>
      <c r="HD918" s="224"/>
      <c r="HE918" s="224"/>
      <c r="HF918" s="224"/>
      <c r="HG918" s="224"/>
      <c r="HH918" s="224"/>
      <c r="HI918" s="224"/>
      <c r="HJ918" s="224"/>
      <c r="HK918" s="224"/>
      <c r="HL918" s="224"/>
      <c r="HM918" s="224"/>
      <c r="HN918" s="224"/>
      <c r="HO918" s="224"/>
      <c r="HP918" s="224"/>
      <c r="HQ918" s="224"/>
      <c r="HR918" s="224"/>
      <c r="HS918" s="224"/>
      <c r="HT918" s="224"/>
      <c r="HU918" s="224"/>
      <c r="HV918" s="224"/>
      <c r="HW918" s="224"/>
      <c r="HX918" s="224"/>
      <c r="HY918" s="224"/>
      <c r="HZ918" s="224"/>
      <c r="IA918" s="224"/>
      <c r="IB918" s="224"/>
      <c r="IC918" s="224"/>
      <c r="ID918" s="224"/>
      <c r="IE918" s="224"/>
      <c r="IF918" s="224"/>
      <c r="IG918" s="224"/>
      <c r="IH918" s="224"/>
      <c r="II918" s="224"/>
      <c r="IJ918" s="224"/>
      <c r="IK918" s="224"/>
      <c r="IL918" s="224"/>
      <c r="IM918" s="224"/>
      <c r="IN918" s="224"/>
      <c r="IO918" s="224"/>
      <c r="IP918" s="224"/>
      <c r="IQ918" s="224"/>
      <c r="IR918" s="224"/>
      <c r="IS918" s="224"/>
      <c r="IT918" s="224"/>
      <c r="IU918" s="224"/>
      <c r="IV918" s="224"/>
      <c r="IW918" s="224"/>
    </row>
    <row r="919" spans="1:257" s="258" customFormat="1" ht="39" hidden="1" customHeight="1" x14ac:dyDescent="0.25">
      <c r="A919" s="224"/>
      <c r="B919" s="224"/>
      <c r="C919" s="224"/>
      <c r="D919" s="209"/>
      <c r="E919" s="57"/>
      <c r="F919" s="57"/>
      <c r="G919" s="210"/>
      <c r="H919" s="210"/>
      <c r="I919" s="210"/>
      <c r="J919" s="224"/>
      <c r="K919" s="251"/>
      <c r="L919" s="251"/>
      <c r="M919" s="251"/>
      <c r="N919" s="251"/>
      <c r="O919" s="251"/>
      <c r="P919" s="251"/>
      <c r="Q919" s="251"/>
      <c r="R919" s="251"/>
      <c r="S919" s="251"/>
      <c r="T919" s="251"/>
      <c r="U919" s="251"/>
      <c r="V919" s="251"/>
      <c r="W919" s="251"/>
      <c r="X919" s="251"/>
      <c r="Y919" s="251"/>
      <c r="Z919" s="251"/>
      <c r="AA919" s="251"/>
      <c r="AB919" s="251"/>
      <c r="AC919" s="211"/>
      <c r="AD919" s="252"/>
      <c r="AE919" s="252"/>
      <c r="AF919" s="253"/>
      <c r="AG919" s="253"/>
      <c r="AH919" s="254"/>
      <c r="AI919" s="254"/>
      <c r="AJ919" s="255"/>
      <c r="AK919" s="255"/>
      <c r="AL919" s="126"/>
      <c r="AM919" s="224"/>
      <c r="AN919" s="224"/>
      <c r="AO919" s="224"/>
      <c r="AP919" s="224"/>
      <c r="AQ919" s="224"/>
      <c r="AR919" s="224"/>
      <c r="AS919" s="224"/>
      <c r="AT919" s="224"/>
      <c r="AU919" s="224"/>
      <c r="AV919" s="224"/>
      <c r="AW919" s="224"/>
      <c r="AX919" s="224"/>
      <c r="AY919" s="224"/>
      <c r="AZ919" s="224"/>
      <c r="BA919" s="224"/>
      <c r="BB919" s="224"/>
      <c r="BC919" s="224"/>
      <c r="BD919" s="224"/>
      <c r="BE919" s="224"/>
      <c r="BF919" s="224"/>
      <c r="BG919" s="224"/>
      <c r="BH919" s="224"/>
      <c r="BI919" s="224"/>
      <c r="BJ919" s="224"/>
      <c r="BK919" s="224"/>
      <c r="BL919" s="224"/>
      <c r="BM919" s="224"/>
      <c r="BN919" s="224"/>
      <c r="BO919" s="224"/>
      <c r="BP919" s="224"/>
      <c r="BQ919" s="224"/>
      <c r="BR919" s="224"/>
      <c r="BS919" s="224"/>
      <c r="BT919" s="224"/>
      <c r="BU919" s="224"/>
      <c r="BV919" s="224"/>
      <c r="BW919" s="224"/>
      <c r="BX919" s="224"/>
      <c r="BY919" s="224"/>
      <c r="BZ919" s="224"/>
      <c r="CA919" s="224"/>
      <c r="CB919" s="224"/>
      <c r="CC919" s="224"/>
      <c r="CD919" s="224"/>
      <c r="CE919" s="224"/>
      <c r="CF919" s="224"/>
      <c r="CG919" s="224"/>
      <c r="CH919" s="224"/>
      <c r="CI919" s="224"/>
      <c r="CJ919" s="224"/>
      <c r="CK919" s="224"/>
      <c r="CL919" s="224"/>
      <c r="CM919" s="224"/>
      <c r="CN919" s="224"/>
      <c r="CO919" s="224"/>
      <c r="CP919" s="224"/>
      <c r="CQ919" s="224"/>
      <c r="CR919" s="224"/>
      <c r="CS919" s="224"/>
      <c r="CT919" s="224"/>
      <c r="CU919" s="224"/>
      <c r="CV919" s="224"/>
      <c r="CW919" s="224"/>
      <c r="CX919" s="224"/>
      <c r="CY919" s="224"/>
      <c r="CZ919" s="224"/>
      <c r="DA919" s="224"/>
      <c r="DB919" s="224"/>
      <c r="DC919" s="224"/>
      <c r="DD919" s="224"/>
      <c r="DE919" s="224"/>
      <c r="DF919" s="224"/>
      <c r="DG919" s="224"/>
      <c r="DH919" s="224"/>
      <c r="DI919" s="224"/>
      <c r="DJ919" s="224"/>
      <c r="DK919" s="224"/>
      <c r="DL919" s="224"/>
      <c r="DM919" s="224"/>
      <c r="DN919" s="224"/>
      <c r="DO919" s="224"/>
      <c r="DP919" s="224"/>
      <c r="DQ919" s="224"/>
      <c r="DR919" s="224"/>
      <c r="DS919" s="224"/>
      <c r="DT919" s="224"/>
      <c r="DU919" s="224"/>
      <c r="DV919" s="224"/>
      <c r="DW919" s="224"/>
      <c r="DX919" s="224"/>
      <c r="DY919" s="224"/>
      <c r="DZ919" s="224"/>
      <c r="EA919" s="224"/>
      <c r="EB919" s="224"/>
      <c r="EC919" s="224"/>
      <c r="ED919" s="224"/>
      <c r="EE919" s="224"/>
      <c r="EF919" s="224"/>
      <c r="EG919" s="224"/>
      <c r="EH919" s="224"/>
      <c r="EI919" s="224"/>
      <c r="EJ919" s="224"/>
      <c r="EK919" s="224"/>
      <c r="EL919" s="224"/>
      <c r="EM919" s="224"/>
      <c r="EN919" s="224"/>
      <c r="EO919" s="224"/>
      <c r="EP919" s="224"/>
      <c r="EQ919" s="224"/>
      <c r="ER919" s="224"/>
      <c r="ES919" s="224"/>
      <c r="ET919" s="224"/>
      <c r="EU919" s="224"/>
      <c r="EV919" s="224"/>
      <c r="EW919" s="224"/>
      <c r="EX919" s="224"/>
      <c r="EY919" s="224"/>
      <c r="EZ919" s="224"/>
      <c r="FA919" s="224"/>
      <c r="FB919" s="224"/>
      <c r="FC919" s="224"/>
      <c r="FD919" s="224"/>
      <c r="FE919" s="224"/>
      <c r="FF919" s="224"/>
      <c r="FG919" s="224"/>
      <c r="FH919" s="224"/>
      <c r="FI919" s="224"/>
      <c r="FJ919" s="224"/>
      <c r="FK919" s="224"/>
      <c r="FL919" s="224"/>
      <c r="FM919" s="224"/>
      <c r="FN919" s="224"/>
      <c r="FO919" s="224"/>
      <c r="FP919" s="224"/>
      <c r="FQ919" s="224"/>
      <c r="FR919" s="224"/>
      <c r="FS919" s="224"/>
      <c r="FT919" s="224"/>
      <c r="FU919" s="224"/>
      <c r="FV919" s="224"/>
      <c r="FW919" s="224"/>
      <c r="FX919" s="224"/>
      <c r="FY919" s="224"/>
      <c r="FZ919" s="224"/>
      <c r="GA919" s="224"/>
      <c r="GB919" s="224"/>
      <c r="GC919" s="224"/>
      <c r="GD919" s="224"/>
      <c r="GE919" s="224"/>
      <c r="GF919" s="224"/>
      <c r="GG919" s="224"/>
      <c r="GH919" s="224"/>
      <c r="GI919" s="224"/>
      <c r="GJ919" s="224"/>
      <c r="GK919" s="224"/>
      <c r="GL919" s="224"/>
      <c r="GM919" s="224"/>
      <c r="GN919" s="224"/>
      <c r="GO919" s="224"/>
      <c r="GP919" s="224"/>
      <c r="GQ919" s="224"/>
      <c r="GR919" s="224"/>
      <c r="GS919" s="224"/>
      <c r="GT919" s="224"/>
      <c r="GU919" s="224"/>
      <c r="GV919" s="224"/>
      <c r="GW919" s="224"/>
      <c r="GX919" s="224"/>
      <c r="GY919" s="224"/>
      <c r="GZ919" s="224"/>
      <c r="HA919" s="224"/>
      <c r="HB919" s="224"/>
      <c r="HC919" s="224"/>
      <c r="HD919" s="224"/>
      <c r="HE919" s="224"/>
      <c r="HF919" s="224"/>
      <c r="HG919" s="224"/>
      <c r="HH919" s="224"/>
      <c r="HI919" s="224"/>
      <c r="HJ919" s="224"/>
      <c r="HK919" s="224"/>
      <c r="HL919" s="224"/>
      <c r="HM919" s="224"/>
      <c r="HN919" s="224"/>
      <c r="HO919" s="224"/>
      <c r="HP919" s="224"/>
      <c r="HQ919" s="224"/>
      <c r="HR919" s="224"/>
      <c r="HS919" s="224"/>
      <c r="HT919" s="224"/>
      <c r="HU919" s="224"/>
      <c r="HV919" s="224"/>
      <c r="HW919" s="224"/>
      <c r="HX919" s="224"/>
      <c r="HY919" s="224"/>
      <c r="HZ919" s="224"/>
      <c r="IA919" s="224"/>
      <c r="IB919" s="224"/>
      <c r="IC919" s="224"/>
      <c r="ID919" s="224"/>
      <c r="IE919" s="224"/>
      <c r="IF919" s="224"/>
      <c r="IG919" s="224"/>
      <c r="IH919" s="224"/>
      <c r="II919" s="224"/>
      <c r="IJ919" s="224"/>
      <c r="IK919" s="224"/>
      <c r="IL919" s="224"/>
      <c r="IM919" s="224"/>
      <c r="IN919" s="224"/>
      <c r="IO919" s="224"/>
      <c r="IP919" s="224"/>
      <c r="IQ919" s="224"/>
      <c r="IR919" s="224"/>
      <c r="IS919" s="224"/>
      <c r="IT919" s="224"/>
      <c r="IU919" s="224"/>
      <c r="IV919" s="224"/>
      <c r="IW919" s="224"/>
    </row>
    <row r="920" spans="1:257" s="258" customFormat="1" ht="39" hidden="1" customHeight="1" x14ac:dyDescent="0.25">
      <c r="A920" s="224"/>
      <c r="B920" s="224"/>
      <c r="C920" s="224"/>
      <c r="D920" s="209"/>
      <c r="E920" s="57"/>
      <c r="F920" s="57"/>
      <c r="G920" s="210"/>
      <c r="H920" s="210"/>
      <c r="I920" s="210"/>
      <c r="J920" s="224"/>
      <c r="K920" s="251"/>
      <c r="L920" s="251"/>
      <c r="M920" s="251"/>
      <c r="N920" s="251"/>
      <c r="O920" s="251"/>
      <c r="P920" s="251"/>
      <c r="Q920" s="251"/>
      <c r="R920" s="251"/>
      <c r="S920" s="251"/>
      <c r="T920" s="251"/>
      <c r="U920" s="251"/>
      <c r="V920" s="251"/>
      <c r="W920" s="251"/>
      <c r="X920" s="251"/>
      <c r="Y920" s="251"/>
      <c r="Z920" s="251"/>
      <c r="AA920" s="251"/>
      <c r="AB920" s="251"/>
      <c r="AC920" s="211"/>
      <c r="AD920" s="252"/>
      <c r="AE920" s="252"/>
      <c r="AF920" s="253"/>
      <c r="AG920" s="253"/>
      <c r="AH920" s="254"/>
      <c r="AI920" s="254"/>
      <c r="AJ920" s="255"/>
      <c r="AK920" s="255"/>
      <c r="AL920" s="126"/>
      <c r="AM920" s="224"/>
      <c r="AN920" s="224"/>
      <c r="AO920" s="224"/>
      <c r="AP920" s="224"/>
      <c r="AQ920" s="224"/>
      <c r="AR920" s="224"/>
      <c r="AS920" s="224"/>
      <c r="AT920" s="224"/>
      <c r="AU920" s="224"/>
      <c r="AV920" s="224"/>
      <c r="AW920" s="224"/>
      <c r="AX920" s="224"/>
      <c r="AY920" s="224"/>
      <c r="AZ920" s="224"/>
      <c r="BA920" s="224"/>
      <c r="BB920" s="224"/>
      <c r="BC920" s="224"/>
      <c r="BD920" s="224"/>
      <c r="BE920" s="224"/>
      <c r="BF920" s="224"/>
      <c r="BG920" s="224"/>
      <c r="BH920" s="224"/>
      <c r="BI920" s="224"/>
      <c r="BJ920" s="224"/>
      <c r="BK920" s="224"/>
      <c r="BL920" s="224"/>
      <c r="BM920" s="224"/>
      <c r="BN920" s="224"/>
      <c r="BO920" s="224"/>
      <c r="BP920" s="224"/>
      <c r="BQ920" s="224"/>
      <c r="BR920" s="224"/>
      <c r="BS920" s="224"/>
      <c r="BT920" s="224"/>
      <c r="BU920" s="224"/>
      <c r="BV920" s="224"/>
      <c r="BW920" s="224"/>
      <c r="BX920" s="224"/>
      <c r="BY920" s="224"/>
      <c r="BZ920" s="224"/>
      <c r="CA920" s="224"/>
      <c r="CB920" s="224"/>
      <c r="CC920" s="224"/>
      <c r="CD920" s="224"/>
      <c r="CE920" s="224"/>
      <c r="CF920" s="224"/>
      <c r="CG920" s="224"/>
      <c r="CH920" s="224"/>
      <c r="CI920" s="224"/>
      <c r="CJ920" s="224"/>
      <c r="CK920" s="224"/>
      <c r="CL920" s="224"/>
      <c r="CM920" s="224"/>
      <c r="CN920" s="224"/>
      <c r="CO920" s="224"/>
      <c r="CP920" s="224"/>
      <c r="CQ920" s="224"/>
      <c r="CR920" s="224"/>
      <c r="CS920" s="224"/>
      <c r="CT920" s="224"/>
      <c r="CU920" s="224"/>
      <c r="CV920" s="224"/>
      <c r="CW920" s="224"/>
      <c r="CX920" s="224"/>
      <c r="CY920" s="224"/>
      <c r="CZ920" s="224"/>
      <c r="DA920" s="224"/>
      <c r="DB920" s="224"/>
      <c r="DC920" s="224"/>
      <c r="DD920" s="224"/>
      <c r="DE920" s="224"/>
      <c r="DF920" s="224"/>
      <c r="DG920" s="224"/>
      <c r="DH920" s="224"/>
      <c r="DI920" s="224"/>
      <c r="DJ920" s="224"/>
      <c r="DK920" s="224"/>
      <c r="DL920" s="224"/>
      <c r="DM920" s="224"/>
      <c r="DN920" s="224"/>
      <c r="DO920" s="224"/>
      <c r="DP920" s="224"/>
      <c r="DQ920" s="224"/>
      <c r="DR920" s="224"/>
      <c r="DS920" s="224"/>
      <c r="DT920" s="224"/>
      <c r="DU920" s="224"/>
      <c r="DV920" s="224"/>
      <c r="DW920" s="224"/>
      <c r="DX920" s="224"/>
      <c r="DY920" s="224"/>
      <c r="DZ920" s="224"/>
      <c r="EA920" s="224"/>
      <c r="EB920" s="224"/>
      <c r="EC920" s="224"/>
      <c r="ED920" s="224"/>
      <c r="EE920" s="224"/>
      <c r="EF920" s="224"/>
      <c r="EG920" s="224"/>
      <c r="EH920" s="224"/>
      <c r="EI920" s="224"/>
      <c r="EJ920" s="224"/>
      <c r="EK920" s="224"/>
      <c r="EL920" s="224"/>
      <c r="EM920" s="224"/>
      <c r="EN920" s="224"/>
      <c r="EO920" s="224"/>
      <c r="EP920" s="224"/>
      <c r="EQ920" s="224"/>
      <c r="ER920" s="224"/>
      <c r="ES920" s="224"/>
      <c r="ET920" s="224"/>
      <c r="EU920" s="224"/>
      <c r="EV920" s="224"/>
      <c r="EW920" s="224"/>
      <c r="EX920" s="224"/>
      <c r="EY920" s="224"/>
      <c r="EZ920" s="224"/>
      <c r="FA920" s="224"/>
      <c r="FB920" s="224"/>
      <c r="FC920" s="224"/>
      <c r="FD920" s="224"/>
      <c r="FE920" s="224"/>
      <c r="FF920" s="224"/>
      <c r="FG920" s="224"/>
      <c r="FH920" s="224"/>
      <c r="FI920" s="224"/>
      <c r="FJ920" s="224"/>
      <c r="FK920" s="224"/>
      <c r="FL920" s="224"/>
      <c r="FM920" s="224"/>
      <c r="FN920" s="224"/>
      <c r="FO920" s="224"/>
      <c r="FP920" s="224"/>
      <c r="FQ920" s="224"/>
      <c r="FR920" s="224"/>
      <c r="FS920" s="224"/>
      <c r="FT920" s="224"/>
      <c r="FU920" s="224"/>
      <c r="FV920" s="224"/>
      <c r="FW920" s="224"/>
      <c r="FX920" s="224"/>
      <c r="FY920" s="224"/>
      <c r="FZ920" s="224"/>
      <c r="GA920" s="224"/>
      <c r="GB920" s="224"/>
      <c r="GC920" s="224"/>
      <c r="GD920" s="224"/>
      <c r="GE920" s="224"/>
      <c r="GF920" s="224"/>
      <c r="GG920" s="224"/>
      <c r="GH920" s="224"/>
      <c r="GI920" s="224"/>
      <c r="GJ920" s="224"/>
      <c r="GK920" s="224"/>
      <c r="GL920" s="224"/>
      <c r="GM920" s="224"/>
      <c r="GN920" s="224"/>
      <c r="GO920" s="224"/>
      <c r="GP920" s="224"/>
      <c r="GQ920" s="224"/>
      <c r="GR920" s="224"/>
      <c r="GS920" s="224"/>
      <c r="GT920" s="224"/>
      <c r="GU920" s="224"/>
      <c r="GV920" s="224"/>
      <c r="GW920" s="224"/>
      <c r="GX920" s="224"/>
      <c r="GY920" s="224"/>
      <c r="GZ920" s="224"/>
      <c r="HA920" s="224"/>
      <c r="HB920" s="224"/>
      <c r="HC920" s="224"/>
      <c r="HD920" s="224"/>
      <c r="HE920" s="224"/>
      <c r="HF920" s="224"/>
      <c r="HG920" s="224"/>
      <c r="HH920" s="224"/>
      <c r="HI920" s="224"/>
      <c r="HJ920" s="224"/>
      <c r="HK920" s="224"/>
      <c r="HL920" s="224"/>
      <c r="HM920" s="224"/>
      <c r="HN920" s="224"/>
      <c r="HO920" s="224"/>
      <c r="HP920" s="224"/>
      <c r="HQ920" s="224"/>
      <c r="HR920" s="224"/>
      <c r="HS920" s="224"/>
      <c r="HT920" s="224"/>
      <c r="HU920" s="224"/>
      <c r="HV920" s="224"/>
      <c r="HW920" s="224"/>
      <c r="HX920" s="224"/>
      <c r="HY920" s="224"/>
      <c r="HZ920" s="224"/>
      <c r="IA920" s="224"/>
      <c r="IB920" s="224"/>
      <c r="IC920" s="224"/>
      <c r="ID920" s="224"/>
      <c r="IE920" s="224"/>
      <c r="IF920" s="224"/>
      <c r="IG920" s="224"/>
      <c r="IH920" s="224"/>
      <c r="II920" s="224"/>
      <c r="IJ920" s="224"/>
      <c r="IK920" s="224"/>
      <c r="IL920" s="224"/>
      <c r="IM920" s="224"/>
      <c r="IN920" s="224"/>
      <c r="IO920" s="224"/>
      <c r="IP920" s="224"/>
      <c r="IQ920" s="224"/>
      <c r="IR920" s="224"/>
      <c r="IS920" s="224"/>
      <c r="IT920" s="224"/>
      <c r="IU920" s="224"/>
      <c r="IV920" s="224"/>
      <c r="IW920" s="224"/>
    </row>
    <row r="921" spans="1:257" s="258" customFormat="1" ht="39" hidden="1" customHeight="1" x14ac:dyDescent="0.25">
      <c r="A921" s="224"/>
      <c r="B921" s="224"/>
      <c r="C921" s="224"/>
      <c r="D921" s="209"/>
      <c r="E921" s="57"/>
      <c r="F921" s="57"/>
      <c r="G921" s="210"/>
      <c r="H921" s="210"/>
      <c r="I921" s="210"/>
      <c r="J921" s="224"/>
      <c r="K921" s="251"/>
      <c r="L921" s="251"/>
      <c r="M921" s="251"/>
      <c r="N921" s="251"/>
      <c r="O921" s="251"/>
      <c r="P921" s="251"/>
      <c r="Q921" s="251"/>
      <c r="R921" s="251"/>
      <c r="S921" s="251"/>
      <c r="T921" s="251"/>
      <c r="U921" s="251"/>
      <c r="V921" s="251"/>
      <c r="W921" s="251"/>
      <c r="X921" s="251"/>
      <c r="Y921" s="251"/>
      <c r="Z921" s="251"/>
      <c r="AA921" s="251"/>
      <c r="AB921" s="251"/>
      <c r="AC921" s="211"/>
      <c r="AD921" s="252"/>
      <c r="AE921" s="252"/>
      <c r="AF921" s="253"/>
      <c r="AG921" s="253"/>
      <c r="AH921" s="254"/>
      <c r="AI921" s="254"/>
      <c r="AJ921" s="255"/>
      <c r="AK921" s="255"/>
      <c r="AL921" s="126"/>
      <c r="AM921" s="224"/>
      <c r="AN921" s="224"/>
      <c r="AO921" s="224"/>
      <c r="AP921" s="224"/>
      <c r="AQ921" s="224"/>
      <c r="AR921" s="224"/>
      <c r="AS921" s="224"/>
      <c r="AT921" s="224"/>
      <c r="AU921" s="224"/>
      <c r="AV921" s="224"/>
      <c r="AW921" s="224"/>
      <c r="AX921" s="224"/>
      <c r="AY921" s="224"/>
      <c r="AZ921" s="224"/>
      <c r="BA921" s="224"/>
      <c r="BB921" s="224"/>
      <c r="BC921" s="224"/>
      <c r="BD921" s="224"/>
      <c r="BE921" s="224"/>
      <c r="BF921" s="224"/>
      <c r="BG921" s="224"/>
      <c r="BH921" s="224"/>
      <c r="BI921" s="224"/>
      <c r="BJ921" s="224"/>
      <c r="BK921" s="224"/>
      <c r="BL921" s="224"/>
      <c r="BM921" s="224"/>
      <c r="BN921" s="224"/>
      <c r="BO921" s="224"/>
      <c r="BP921" s="224"/>
      <c r="BQ921" s="224"/>
      <c r="BR921" s="224"/>
      <c r="BS921" s="224"/>
      <c r="BT921" s="224"/>
      <c r="BU921" s="224"/>
      <c r="BV921" s="224"/>
      <c r="BW921" s="224"/>
      <c r="BX921" s="224"/>
      <c r="BY921" s="224"/>
      <c r="BZ921" s="224"/>
      <c r="CA921" s="224"/>
      <c r="CB921" s="224"/>
      <c r="CC921" s="224"/>
      <c r="CD921" s="224"/>
      <c r="CE921" s="224"/>
      <c r="CF921" s="224"/>
      <c r="CG921" s="224"/>
      <c r="CH921" s="224"/>
      <c r="CI921" s="224"/>
      <c r="CJ921" s="224"/>
      <c r="CK921" s="224"/>
      <c r="CL921" s="224"/>
      <c r="CM921" s="224"/>
      <c r="CN921" s="224"/>
      <c r="CO921" s="224"/>
      <c r="CP921" s="224"/>
      <c r="CQ921" s="224"/>
      <c r="CR921" s="224"/>
      <c r="CS921" s="224"/>
      <c r="CT921" s="224"/>
      <c r="CU921" s="224"/>
      <c r="CV921" s="224"/>
      <c r="CW921" s="224"/>
      <c r="CX921" s="224"/>
      <c r="CY921" s="224"/>
      <c r="CZ921" s="224"/>
      <c r="DA921" s="224"/>
      <c r="DB921" s="224"/>
      <c r="DC921" s="224"/>
      <c r="DD921" s="224"/>
      <c r="DE921" s="224"/>
      <c r="DF921" s="224"/>
      <c r="DG921" s="224"/>
      <c r="DH921" s="224"/>
      <c r="DI921" s="224"/>
      <c r="DJ921" s="224"/>
      <c r="DK921" s="224"/>
      <c r="DL921" s="224"/>
      <c r="DM921" s="224"/>
      <c r="DN921" s="224"/>
      <c r="DO921" s="224"/>
      <c r="DP921" s="224"/>
      <c r="DQ921" s="224"/>
      <c r="DR921" s="224"/>
      <c r="DS921" s="224"/>
      <c r="DT921" s="224"/>
      <c r="DU921" s="224"/>
      <c r="DV921" s="224"/>
      <c r="DW921" s="224"/>
      <c r="DX921" s="224"/>
      <c r="DY921" s="224"/>
      <c r="DZ921" s="224"/>
      <c r="EA921" s="224"/>
      <c r="EB921" s="224"/>
      <c r="EC921" s="224"/>
      <c r="ED921" s="224"/>
      <c r="EE921" s="224"/>
      <c r="EF921" s="224"/>
      <c r="EG921" s="224"/>
      <c r="EH921" s="224"/>
      <c r="EI921" s="224"/>
      <c r="EJ921" s="224"/>
      <c r="EK921" s="224"/>
      <c r="EL921" s="224"/>
      <c r="EM921" s="224"/>
      <c r="EN921" s="224"/>
      <c r="EO921" s="224"/>
      <c r="EP921" s="224"/>
      <c r="EQ921" s="224"/>
      <c r="ER921" s="224"/>
      <c r="ES921" s="224"/>
      <c r="ET921" s="224"/>
      <c r="EU921" s="224"/>
      <c r="EV921" s="224"/>
      <c r="EW921" s="224"/>
      <c r="EX921" s="224"/>
      <c r="EY921" s="224"/>
      <c r="EZ921" s="224"/>
      <c r="FA921" s="224"/>
      <c r="FB921" s="224"/>
      <c r="FC921" s="224"/>
      <c r="FD921" s="224"/>
      <c r="FE921" s="224"/>
      <c r="FF921" s="224"/>
      <c r="FG921" s="224"/>
      <c r="FH921" s="224"/>
      <c r="FI921" s="224"/>
      <c r="FJ921" s="224"/>
      <c r="FK921" s="224"/>
      <c r="FL921" s="224"/>
      <c r="FM921" s="224"/>
      <c r="FN921" s="224"/>
      <c r="FO921" s="224"/>
      <c r="FP921" s="224"/>
      <c r="FQ921" s="224"/>
      <c r="FR921" s="224"/>
      <c r="FS921" s="224"/>
      <c r="FT921" s="224"/>
      <c r="FU921" s="224"/>
      <c r="FV921" s="224"/>
      <c r="FW921" s="224"/>
      <c r="FX921" s="224"/>
      <c r="FY921" s="224"/>
      <c r="FZ921" s="224"/>
      <c r="GA921" s="224"/>
      <c r="GB921" s="224"/>
      <c r="GC921" s="224"/>
      <c r="GD921" s="224"/>
      <c r="GE921" s="224"/>
      <c r="GF921" s="224"/>
      <c r="GG921" s="224"/>
      <c r="GH921" s="224"/>
      <c r="GI921" s="224"/>
      <c r="GJ921" s="224"/>
      <c r="GK921" s="224"/>
      <c r="GL921" s="224"/>
      <c r="GM921" s="224"/>
      <c r="GN921" s="224"/>
      <c r="GO921" s="224"/>
      <c r="GP921" s="224"/>
      <c r="GQ921" s="224"/>
      <c r="GR921" s="224"/>
      <c r="GS921" s="224"/>
      <c r="GT921" s="224"/>
      <c r="GU921" s="224"/>
      <c r="GV921" s="224"/>
      <c r="GW921" s="224"/>
      <c r="GX921" s="224"/>
      <c r="GY921" s="224"/>
      <c r="GZ921" s="224"/>
      <c r="HA921" s="224"/>
      <c r="HB921" s="224"/>
      <c r="HC921" s="224"/>
      <c r="HD921" s="224"/>
      <c r="HE921" s="224"/>
      <c r="HF921" s="224"/>
      <c r="HG921" s="224"/>
      <c r="HH921" s="224"/>
      <c r="HI921" s="224"/>
      <c r="HJ921" s="224"/>
      <c r="HK921" s="224"/>
      <c r="HL921" s="224"/>
      <c r="HM921" s="224"/>
      <c r="HN921" s="224"/>
      <c r="HO921" s="224"/>
      <c r="HP921" s="224"/>
      <c r="HQ921" s="224"/>
      <c r="HR921" s="224"/>
      <c r="HS921" s="224"/>
      <c r="HT921" s="224"/>
      <c r="HU921" s="224"/>
      <c r="HV921" s="224"/>
      <c r="HW921" s="224"/>
      <c r="HX921" s="224"/>
      <c r="HY921" s="224"/>
      <c r="HZ921" s="224"/>
      <c r="IA921" s="224"/>
      <c r="IB921" s="224"/>
      <c r="IC921" s="224"/>
      <c r="ID921" s="224"/>
      <c r="IE921" s="224"/>
      <c r="IF921" s="224"/>
      <c r="IG921" s="224"/>
      <c r="IH921" s="224"/>
      <c r="II921" s="224"/>
      <c r="IJ921" s="224"/>
      <c r="IK921" s="224"/>
      <c r="IL921" s="224"/>
      <c r="IM921" s="224"/>
      <c r="IN921" s="224"/>
      <c r="IO921" s="224"/>
      <c r="IP921" s="224"/>
      <c r="IQ921" s="224"/>
      <c r="IR921" s="224"/>
      <c r="IS921" s="224"/>
      <c r="IT921" s="224"/>
      <c r="IU921" s="224"/>
      <c r="IV921" s="224"/>
      <c r="IW921" s="224"/>
    </row>
    <row r="922" spans="1:257" s="258" customFormat="1" ht="39" hidden="1" customHeight="1" x14ac:dyDescent="0.25">
      <c r="A922" s="224"/>
      <c r="B922" s="224"/>
      <c r="C922" s="224"/>
      <c r="D922" s="209"/>
      <c r="E922" s="57"/>
      <c r="F922" s="57"/>
      <c r="G922" s="210"/>
      <c r="H922" s="210"/>
      <c r="I922" s="210"/>
      <c r="J922" s="224"/>
      <c r="K922" s="251"/>
      <c r="L922" s="251"/>
      <c r="M922" s="251"/>
      <c r="N922" s="251"/>
      <c r="O922" s="251"/>
      <c r="P922" s="251"/>
      <c r="Q922" s="251"/>
      <c r="R922" s="251"/>
      <c r="S922" s="251"/>
      <c r="T922" s="251"/>
      <c r="U922" s="251"/>
      <c r="V922" s="251"/>
      <c r="W922" s="251"/>
      <c r="X922" s="251"/>
      <c r="Y922" s="251"/>
      <c r="Z922" s="251"/>
      <c r="AA922" s="251"/>
      <c r="AB922" s="251"/>
      <c r="AC922" s="211"/>
      <c r="AD922" s="252"/>
      <c r="AE922" s="252"/>
      <c r="AF922" s="253"/>
      <c r="AG922" s="253"/>
      <c r="AH922" s="254"/>
      <c r="AI922" s="254"/>
      <c r="AJ922" s="255"/>
      <c r="AK922" s="255"/>
      <c r="AL922" s="126"/>
      <c r="AM922" s="224"/>
      <c r="AN922" s="224"/>
      <c r="AO922" s="224"/>
      <c r="AP922" s="224"/>
      <c r="AQ922" s="224"/>
      <c r="AR922" s="224"/>
      <c r="AS922" s="224"/>
      <c r="AT922" s="224"/>
      <c r="AU922" s="224"/>
      <c r="AV922" s="224"/>
      <c r="AW922" s="224"/>
      <c r="AX922" s="224"/>
      <c r="AY922" s="224"/>
      <c r="AZ922" s="224"/>
      <c r="BA922" s="224"/>
      <c r="BB922" s="224"/>
      <c r="BC922" s="224"/>
      <c r="BD922" s="224"/>
      <c r="BE922" s="224"/>
      <c r="BF922" s="224"/>
      <c r="BG922" s="224"/>
      <c r="BH922" s="224"/>
      <c r="BI922" s="224"/>
      <c r="BJ922" s="224"/>
      <c r="BK922" s="224"/>
      <c r="BL922" s="224"/>
      <c r="BM922" s="224"/>
      <c r="BN922" s="224"/>
      <c r="BO922" s="224"/>
      <c r="BP922" s="224"/>
      <c r="BQ922" s="224"/>
      <c r="BR922" s="224"/>
      <c r="BS922" s="224"/>
      <c r="BT922" s="224"/>
      <c r="BU922" s="224"/>
      <c r="BV922" s="224"/>
      <c r="BW922" s="224"/>
      <c r="BX922" s="224"/>
      <c r="BY922" s="224"/>
      <c r="BZ922" s="224"/>
      <c r="CA922" s="224"/>
      <c r="CB922" s="224"/>
      <c r="CC922" s="224"/>
      <c r="CD922" s="224"/>
      <c r="CE922" s="224"/>
      <c r="CF922" s="224"/>
      <c r="CG922" s="224"/>
      <c r="CH922" s="224"/>
      <c r="CI922" s="224"/>
      <c r="CJ922" s="224"/>
      <c r="CK922" s="224"/>
      <c r="CL922" s="224"/>
      <c r="CM922" s="224"/>
      <c r="CN922" s="224"/>
      <c r="CO922" s="224"/>
      <c r="CP922" s="224"/>
      <c r="CQ922" s="224"/>
      <c r="CR922" s="224"/>
      <c r="CS922" s="224"/>
      <c r="CT922" s="224"/>
      <c r="CU922" s="224"/>
      <c r="CV922" s="224"/>
      <c r="CW922" s="224"/>
      <c r="CX922" s="224"/>
      <c r="CY922" s="224"/>
      <c r="CZ922" s="224"/>
      <c r="DA922" s="224"/>
      <c r="DB922" s="224"/>
      <c r="DC922" s="224"/>
      <c r="DD922" s="224"/>
      <c r="DE922" s="224"/>
      <c r="DF922" s="224"/>
      <c r="DG922" s="224"/>
      <c r="DH922" s="224"/>
      <c r="DI922" s="224"/>
      <c r="DJ922" s="224"/>
      <c r="DK922" s="224"/>
      <c r="DL922" s="224"/>
      <c r="DM922" s="224"/>
      <c r="DN922" s="224"/>
      <c r="DO922" s="224"/>
      <c r="DP922" s="224"/>
      <c r="DQ922" s="224"/>
      <c r="DR922" s="224"/>
      <c r="DS922" s="224"/>
      <c r="DT922" s="224"/>
      <c r="DU922" s="224"/>
      <c r="DV922" s="224"/>
      <c r="DW922" s="224"/>
      <c r="DX922" s="224"/>
      <c r="DY922" s="224"/>
      <c r="DZ922" s="224"/>
      <c r="EA922" s="224"/>
      <c r="EB922" s="224"/>
      <c r="EC922" s="224"/>
      <c r="ED922" s="224"/>
      <c r="EE922" s="224"/>
      <c r="EF922" s="224"/>
      <c r="EG922" s="224"/>
      <c r="EH922" s="224"/>
      <c r="EI922" s="224"/>
      <c r="EJ922" s="224"/>
      <c r="EK922" s="224"/>
      <c r="EL922" s="224"/>
      <c r="EM922" s="224"/>
      <c r="EN922" s="224"/>
      <c r="EO922" s="224"/>
      <c r="EP922" s="224"/>
      <c r="EQ922" s="224"/>
      <c r="ER922" s="224"/>
      <c r="ES922" s="224"/>
      <c r="ET922" s="224"/>
      <c r="EU922" s="224"/>
      <c r="EV922" s="224"/>
      <c r="EW922" s="224"/>
      <c r="EX922" s="224"/>
      <c r="EY922" s="224"/>
      <c r="EZ922" s="224"/>
      <c r="FA922" s="224"/>
      <c r="FB922" s="224"/>
      <c r="FC922" s="224"/>
      <c r="FD922" s="224"/>
      <c r="FE922" s="224"/>
      <c r="FF922" s="224"/>
      <c r="FG922" s="224"/>
      <c r="FH922" s="224"/>
      <c r="FI922" s="224"/>
      <c r="FJ922" s="224"/>
      <c r="FK922" s="224"/>
      <c r="FL922" s="224"/>
      <c r="FM922" s="224"/>
      <c r="FN922" s="224"/>
      <c r="FO922" s="224"/>
      <c r="FP922" s="224"/>
      <c r="FQ922" s="224"/>
      <c r="FR922" s="224"/>
      <c r="FS922" s="224"/>
      <c r="FT922" s="224"/>
      <c r="FU922" s="224"/>
      <c r="FV922" s="224"/>
      <c r="FW922" s="224"/>
      <c r="FX922" s="224"/>
      <c r="FY922" s="224"/>
      <c r="FZ922" s="224"/>
      <c r="GA922" s="224"/>
      <c r="GB922" s="224"/>
      <c r="GC922" s="224"/>
      <c r="GD922" s="224"/>
      <c r="GE922" s="224"/>
      <c r="GF922" s="224"/>
      <c r="GG922" s="224"/>
      <c r="GH922" s="224"/>
      <c r="GI922" s="224"/>
      <c r="GJ922" s="224"/>
      <c r="GK922" s="224"/>
      <c r="GL922" s="224"/>
      <c r="GM922" s="224"/>
      <c r="GN922" s="224"/>
      <c r="GO922" s="224"/>
      <c r="GP922" s="224"/>
      <c r="GQ922" s="224"/>
      <c r="GR922" s="224"/>
      <c r="GS922" s="224"/>
      <c r="GT922" s="224"/>
      <c r="GU922" s="224"/>
      <c r="GV922" s="224"/>
      <c r="GW922" s="224"/>
      <c r="GX922" s="224"/>
      <c r="GY922" s="224"/>
      <c r="GZ922" s="224"/>
      <c r="HA922" s="224"/>
      <c r="HB922" s="224"/>
      <c r="HC922" s="224"/>
      <c r="HD922" s="224"/>
      <c r="HE922" s="224"/>
      <c r="HF922" s="224"/>
      <c r="HG922" s="224"/>
      <c r="HH922" s="224"/>
      <c r="HI922" s="224"/>
      <c r="HJ922" s="224"/>
      <c r="HK922" s="224"/>
      <c r="HL922" s="224"/>
      <c r="HM922" s="224"/>
      <c r="HN922" s="224"/>
      <c r="HO922" s="224"/>
      <c r="HP922" s="224"/>
      <c r="HQ922" s="224"/>
      <c r="HR922" s="224"/>
      <c r="HS922" s="224"/>
      <c r="HT922" s="224"/>
      <c r="HU922" s="224"/>
      <c r="HV922" s="224"/>
      <c r="HW922" s="224"/>
      <c r="HX922" s="224"/>
      <c r="HY922" s="224"/>
      <c r="HZ922" s="224"/>
      <c r="IA922" s="224"/>
      <c r="IB922" s="224"/>
      <c r="IC922" s="224"/>
      <c r="ID922" s="224"/>
      <c r="IE922" s="224"/>
      <c r="IF922" s="224"/>
      <c r="IG922" s="224"/>
      <c r="IH922" s="224"/>
      <c r="II922" s="224"/>
      <c r="IJ922" s="224"/>
      <c r="IK922" s="224"/>
      <c r="IL922" s="224"/>
      <c r="IM922" s="224"/>
      <c r="IN922" s="224"/>
      <c r="IO922" s="224"/>
      <c r="IP922" s="224"/>
      <c r="IQ922" s="224"/>
      <c r="IR922" s="224"/>
      <c r="IS922" s="224"/>
      <c r="IT922" s="224"/>
      <c r="IU922" s="224"/>
      <c r="IV922" s="224"/>
      <c r="IW922" s="224"/>
    </row>
    <row r="923" spans="1:257" s="258" customFormat="1" ht="39" hidden="1" customHeight="1" x14ac:dyDescent="0.25">
      <c r="A923" s="224"/>
      <c r="B923" s="224"/>
      <c r="C923" s="224"/>
      <c r="D923" s="209"/>
      <c r="E923" s="57"/>
      <c r="F923" s="57"/>
      <c r="G923" s="210"/>
      <c r="H923" s="210"/>
      <c r="I923" s="210"/>
      <c r="J923" s="224"/>
      <c r="K923" s="251"/>
      <c r="L923" s="251"/>
      <c r="M923" s="251"/>
      <c r="N923" s="251"/>
      <c r="O923" s="251"/>
      <c r="P923" s="251"/>
      <c r="Q923" s="251"/>
      <c r="R923" s="251"/>
      <c r="S923" s="251"/>
      <c r="T923" s="251"/>
      <c r="U923" s="251"/>
      <c r="V923" s="251"/>
      <c r="W923" s="251"/>
      <c r="X923" s="251"/>
      <c r="Y923" s="251"/>
      <c r="Z923" s="251"/>
      <c r="AA923" s="251"/>
      <c r="AB923" s="251"/>
      <c r="AC923" s="211"/>
      <c r="AD923" s="252"/>
      <c r="AE923" s="252"/>
      <c r="AF923" s="253"/>
      <c r="AG923" s="253"/>
      <c r="AH923" s="254"/>
      <c r="AI923" s="254"/>
      <c r="AJ923" s="255"/>
      <c r="AK923" s="255"/>
      <c r="AL923" s="126"/>
      <c r="AM923" s="224"/>
      <c r="AN923" s="224"/>
      <c r="AO923" s="224"/>
      <c r="AP923" s="224"/>
      <c r="AQ923" s="224"/>
      <c r="AR923" s="224"/>
      <c r="AS923" s="224"/>
      <c r="AT923" s="224"/>
      <c r="AU923" s="224"/>
      <c r="AV923" s="224"/>
      <c r="AW923" s="224"/>
      <c r="AX923" s="224"/>
      <c r="AY923" s="224"/>
      <c r="AZ923" s="224"/>
      <c r="BA923" s="224"/>
      <c r="BB923" s="224"/>
      <c r="BC923" s="224"/>
      <c r="BD923" s="224"/>
      <c r="BE923" s="224"/>
      <c r="BF923" s="224"/>
      <c r="BG923" s="224"/>
      <c r="BH923" s="224"/>
      <c r="BI923" s="224"/>
      <c r="BJ923" s="224"/>
      <c r="BK923" s="224"/>
      <c r="BL923" s="224"/>
      <c r="BM923" s="224"/>
      <c r="BN923" s="224"/>
      <c r="BO923" s="224"/>
      <c r="BP923" s="224"/>
      <c r="BQ923" s="224"/>
      <c r="BR923" s="224"/>
      <c r="BS923" s="224"/>
      <c r="BT923" s="224"/>
      <c r="BU923" s="224"/>
      <c r="BV923" s="224"/>
      <c r="BW923" s="224"/>
      <c r="BX923" s="224"/>
      <c r="BY923" s="224"/>
      <c r="BZ923" s="224"/>
      <c r="CA923" s="224"/>
      <c r="CB923" s="224"/>
      <c r="CC923" s="224"/>
      <c r="CD923" s="224"/>
      <c r="CE923" s="224"/>
      <c r="CF923" s="224"/>
      <c r="CG923" s="224"/>
      <c r="CH923" s="224"/>
      <c r="CI923" s="224"/>
      <c r="CJ923" s="224"/>
      <c r="CK923" s="224"/>
      <c r="CL923" s="224"/>
      <c r="CM923" s="224"/>
      <c r="CN923" s="224"/>
      <c r="CO923" s="224"/>
      <c r="CP923" s="224"/>
      <c r="CQ923" s="224"/>
      <c r="CR923" s="224"/>
      <c r="CS923" s="224"/>
      <c r="CT923" s="224"/>
      <c r="CU923" s="224"/>
      <c r="CV923" s="224"/>
      <c r="CW923" s="224"/>
      <c r="CX923" s="224"/>
      <c r="CY923" s="224"/>
      <c r="CZ923" s="224"/>
      <c r="DA923" s="224"/>
      <c r="DB923" s="224"/>
      <c r="DC923" s="224"/>
      <c r="DD923" s="224"/>
      <c r="DE923" s="224"/>
      <c r="DF923" s="224"/>
      <c r="DG923" s="224"/>
      <c r="DH923" s="224"/>
      <c r="DI923" s="224"/>
      <c r="DJ923" s="224"/>
      <c r="DK923" s="224"/>
      <c r="DL923" s="224"/>
      <c r="DM923" s="224"/>
      <c r="DN923" s="224"/>
      <c r="DO923" s="224"/>
      <c r="DP923" s="224"/>
      <c r="DQ923" s="224"/>
      <c r="DR923" s="224"/>
      <c r="DS923" s="224"/>
      <c r="DT923" s="224"/>
      <c r="DU923" s="224"/>
      <c r="DV923" s="224"/>
      <c r="DW923" s="224"/>
      <c r="DX923" s="224"/>
      <c r="DY923" s="224"/>
      <c r="DZ923" s="224"/>
      <c r="EA923" s="224"/>
      <c r="EB923" s="224"/>
      <c r="EC923" s="224"/>
      <c r="ED923" s="224"/>
      <c r="EE923" s="224"/>
      <c r="EF923" s="224"/>
      <c r="EG923" s="224"/>
      <c r="EH923" s="224"/>
      <c r="EI923" s="224"/>
      <c r="EJ923" s="224"/>
      <c r="EK923" s="224"/>
      <c r="EL923" s="224"/>
      <c r="EM923" s="224"/>
      <c r="EN923" s="224"/>
      <c r="EO923" s="224"/>
      <c r="EP923" s="224"/>
      <c r="EQ923" s="224"/>
      <c r="ER923" s="224"/>
      <c r="ES923" s="224"/>
      <c r="ET923" s="224"/>
      <c r="EU923" s="224"/>
      <c r="EV923" s="224"/>
      <c r="EW923" s="224"/>
      <c r="EX923" s="224"/>
      <c r="EY923" s="224"/>
      <c r="EZ923" s="224"/>
      <c r="FA923" s="224"/>
      <c r="FB923" s="224"/>
      <c r="FC923" s="224"/>
      <c r="FD923" s="224"/>
      <c r="FE923" s="224"/>
      <c r="FF923" s="224"/>
      <c r="FG923" s="224"/>
      <c r="FH923" s="224"/>
      <c r="FI923" s="224"/>
      <c r="FJ923" s="224"/>
      <c r="FK923" s="224"/>
      <c r="FL923" s="224"/>
      <c r="FM923" s="224"/>
      <c r="FN923" s="224"/>
      <c r="FO923" s="224"/>
      <c r="FP923" s="224"/>
      <c r="FQ923" s="224"/>
      <c r="FR923" s="224"/>
      <c r="FS923" s="224"/>
      <c r="FT923" s="224"/>
      <c r="FU923" s="224"/>
      <c r="FV923" s="224"/>
      <c r="FW923" s="224"/>
      <c r="FX923" s="224"/>
      <c r="FY923" s="224"/>
      <c r="FZ923" s="224"/>
      <c r="GA923" s="224"/>
      <c r="GB923" s="224"/>
      <c r="GC923" s="224"/>
      <c r="GD923" s="224"/>
      <c r="GE923" s="224"/>
      <c r="GF923" s="224"/>
      <c r="GG923" s="224"/>
      <c r="GH923" s="224"/>
      <c r="GI923" s="224"/>
      <c r="GJ923" s="224"/>
      <c r="GK923" s="224"/>
      <c r="GL923" s="224"/>
      <c r="GM923" s="224"/>
      <c r="GN923" s="224"/>
      <c r="GO923" s="224"/>
      <c r="GP923" s="224"/>
      <c r="GQ923" s="224"/>
      <c r="GR923" s="224"/>
      <c r="GS923" s="224"/>
      <c r="GT923" s="224"/>
      <c r="GU923" s="224"/>
      <c r="GV923" s="224"/>
      <c r="GW923" s="224"/>
      <c r="GX923" s="224"/>
      <c r="GY923" s="224"/>
      <c r="GZ923" s="224"/>
      <c r="HA923" s="224"/>
      <c r="HB923" s="224"/>
      <c r="HC923" s="224"/>
      <c r="HD923" s="224"/>
      <c r="HE923" s="224"/>
      <c r="HF923" s="224"/>
      <c r="HG923" s="224"/>
      <c r="HH923" s="224"/>
      <c r="HI923" s="224"/>
      <c r="HJ923" s="224"/>
      <c r="HK923" s="224"/>
      <c r="HL923" s="224"/>
      <c r="HM923" s="224"/>
      <c r="HN923" s="224"/>
      <c r="HO923" s="224"/>
      <c r="HP923" s="224"/>
      <c r="HQ923" s="224"/>
      <c r="HR923" s="224"/>
      <c r="HS923" s="224"/>
      <c r="HT923" s="224"/>
      <c r="HU923" s="224"/>
      <c r="HV923" s="224"/>
      <c r="HW923" s="224"/>
      <c r="HX923" s="224"/>
      <c r="HY923" s="224"/>
      <c r="HZ923" s="224"/>
      <c r="IA923" s="224"/>
      <c r="IB923" s="224"/>
      <c r="IC923" s="224"/>
      <c r="ID923" s="224"/>
      <c r="IE923" s="224"/>
      <c r="IF923" s="224"/>
      <c r="IG923" s="224"/>
      <c r="IH923" s="224"/>
      <c r="II923" s="224"/>
      <c r="IJ923" s="224"/>
      <c r="IK923" s="224"/>
      <c r="IL923" s="224"/>
      <c r="IM923" s="224"/>
      <c r="IN923" s="224"/>
      <c r="IO923" s="224"/>
      <c r="IP923" s="224"/>
      <c r="IQ923" s="224"/>
      <c r="IR923" s="224"/>
      <c r="IS923" s="224"/>
      <c r="IT923" s="224"/>
      <c r="IU923" s="224"/>
      <c r="IV923" s="224"/>
      <c r="IW923" s="224"/>
    </row>
    <row r="924" spans="1:257" s="258" customFormat="1" ht="39" hidden="1" customHeight="1" x14ac:dyDescent="0.25">
      <c r="A924" s="224"/>
      <c r="B924" s="224"/>
      <c r="C924" s="224"/>
      <c r="D924" s="209"/>
      <c r="E924" s="57"/>
      <c r="F924" s="57"/>
      <c r="G924" s="210"/>
      <c r="H924" s="210"/>
      <c r="I924" s="210"/>
      <c r="J924" s="224"/>
      <c r="K924" s="251"/>
      <c r="L924" s="251"/>
      <c r="M924" s="251"/>
      <c r="N924" s="251"/>
      <c r="O924" s="251"/>
      <c r="P924" s="251"/>
      <c r="Q924" s="251"/>
      <c r="R924" s="251"/>
      <c r="S924" s="251"/>
      <c r="T924" s="251"/>
      <c r="U924" s="251"/>
      <c r="V924" s="251"/>
      <c r="W924" s="251"/>
      <c r="X924" s="251"/>
      <c r="Y924" s="251"/>
      <c r="Z924" s="251"/>
      <c r="AA924" s="251"/>
      <c r="AB924" s="251"/>
      <c r="AC924" s="211"/>
      <c r="AD924" s="252"/>
      <c r="AE924" s="252"/>
      <c r="AF924" s="253"/>
      <c r="AG924" s="253"/>
      <c r="AH924" s="254"/>
      <c r="AI924" s="254"/>
      <c r="AJ924" s="255"/>
      <c r="AK924" s="255"/>
      <c r="AL924" s="126"/>
      <c r="AM924" s="224"/>
      <c r="AN924" s="224"/>
      <c r="AO924" s="224"/>
      <c r="AP924" s="224"/>
      <c r="AQ924" s="224"/>
      <c r="AR924" s="224"/>
      <c r="AS924" s="224"/>
      <c r="AT924" s="224"/>
      <c r="AU924" s="224"/>
      <c r="AV924" s="224"/>
      <c r="AW924" s="224"/>
      <c r="AX924" s="224"/>
      <c r="AY924" s="224"/>
      <c r="AZ924" s="224"/>
      <c r="BA924" s="224"/>
      <c r="BB924" s="224"/>
      <c r="BC924" s="224"/>
      <c r="BD924" s="224"/>
      <c r="BE924" s="224"/>
      <c r="BF924" s="224"/>
      <c r="BG924" s="224"/>
      <c r="BH924" s="224"/>
      <c r="BI924" s="224"/>
      <c r="BJ924" s="224"/>
      <c r="BK924" s="224"/>
      <c r="BL924" s="224"/>
      <c r="BM924" s="224"/>
      <c r="BN924" s="224"/>
      <c r="BO924" s="224"/>
      <c r="BP924" s="224"/>
      <c r="BQ924" s="224"/>
      <c r="BR924" s="224"/>
      <c r="BS924" s="224"/>
      <c r="BT924" s="224"/>
      <c r="BU924" s="224"/>
      <c r="BV924" s="224"/>
      <c r="BW924" s="224"/>
      <c r="BX924" s="224"/>
      <c r="BY924" s="224"/>
      <c r="BZ924" s="224"/>
      <c r="CA924" s="224"/>
      <c r="CB924" s="224"/>
      <c r="CC924" s="224"/>
      <c r="CD924" s="224"/>
      <c r="CE924" s="224"/>
      <c r="CF924" s="224"/>
      <c r="CG924" s="224"/>
      <c r="CH924" s="224"/>
      <c r="CI924" s="224"/>
      <c r="CJ924" s="224"/>
      <c r="CK924" s="224"/>
      <c r="CL924" s="224"/>
      <c r="CM924" s="224"/>
      <c r="CN924" s="224"/>
      <c r="CO924" s="224"/>
      <c r="CP924" s="224"/>
      <c r="CQ924" s="224"/>
      <c r="CR924" s="224"/>
      <c r="CS924" s="224"/>
      <c r="CT924" s="224"/>
      <c r="CU924" s="224"/>
      <c r="CV924" s="224"/>
      <c r="CW924" s="224"/>
      <c r="CX924" s="224"/>
      <c r="CY924" s="224"/>
      <c r="CZ924" s="224"/>
      <c r="DA924" s="224"/>
      <c r="DB924" s="224"/>
      <c r="DC924" s="224"/>
      <c r="DD924" s="224"/>
      <c r="DE924" s="224"/>
      <c r="DF924" s="224"/>
      <c r="DG924" s="224"/>
      <c r="DH924" s="224"/>
      <c r="DI924" s="224"/>
      <c r="DJ924" s="224"/>
      <c r="DK924" s="224"/>
      <c r="DL924" s="224"/>
      <c r="DM924" s="224"/>
      <c r="DN924" s="224"/>
      <c r="DO924" s="224"/>
      <c r="DP924" s="224"/>
      <c r="DQ924" s="224"/>
      <c r="DR924" s="224"/>
      <c r="DS924" s="224"/>
      <c r="DT924" s="224"/>
      <c r="DU924" s="224"/>
      <c r="DV924" s="224"/>
      <c r="DW924" s="224"/>
      <c r="DX924" s="224"/>
      <c r="DY924" s="224"/>
      <c r="DZ924" s="224"/>
      <c r="EA924" s="224"/>
      <c r="EB924" s="224"/>
      <c r="EC924" s="224"/>
      <c r="ED924" s="224"/>
      <c r="EE924" s="224"/>
      <c r="EF924" s="224"/>
      <c r="EG924" s="224"/>
      <c r="EH924" s="224"/>
      <c r="EI924" s="224"/>
      <c r="EJ924" s="224"/>
      <c r="EK924" s="224"/>
      <c r="EL924" s="224"/>
      <c r="EM924" s="224"/>
      <c r="EN924" s="224"/>
      <c r="EO924" s="224"/>
      <c r="EP924" s="224"/>
      <c r="EQ924" s="224"/>
      <c r="ER924" s="224"/>
      <c r="ES924" s="224"/>
      <c r="ET924" s="224"/>
      <c r="EU924" s="224"/>
      <c r="EV924" s="224"/>
      <c r="EW924" s="224"/>
      <c r="EX924" s="224"/>
      <c r="EY924" s="224"/>
      <c r="EZ924" s="224"/>
      <c r="FA924" s="224"/>
      <c r="FB924" s="224"/>
      <c r="FC924" s="224"/>
      <c r="FD924" s="224"/>
      <c r="FE924" s="224"/>
      <c r="FF924" s="224"/>
      <c r="FG924" s="224"/>
      <c r="FH924" s="224"/>
      <c r="FI924" s="224"/>
      <c r="FJ924" s="224"/>
      <c r="FK924" s="224"/>
      <c r="FL924" s="224"/>
      <c r="FM924" s="224"/>
      <c r="FN924" s="224"/>
      <c r="FO924" s="224"/>
      <c r="FP924" s="224"/>
      <c r="FQ924" s="224"/>
      <c r="FR924" s="224"/>
      <c r="FS924" s="224"/>
      <c r="FT924" s="224"/>
      <c r="FU924" s="224"/>
      <c r="FV924" s="224"/>
      <c r="FW924" s="224"/>
      <c r="FX924" s="224"/>
      <c r="FY924" s="224"/>
      <c r="FZ924" s="224"/>
      <c r="GA924" s="224"/>
      <c r="GB924" s="224"/>
      <c r="GC924" s="224"/>
      <c r="GD924" s="224"/>
      <c r="GE924" s="224"/>
      <c r="GF924" s="224"/>
      <c r="GG924" s="224"/>
      <c r="GH924" s="224"/>
      <c r="GI924" s="224"/>
      <c r="GJ924" s="224"/>
      <c r="GK924" s="224"/>
      <c r="GL924" s="224"/>
      <c r="GM924" s="224"/>
      <c r="GN924" s="224"/>
      <c r="GO924" s="224"/>
      <c r="GP924" s="224"/>
      <c r="GQ924" s="224"/>
      <c r="GR924" s="224"/>
      <c r="GS924" s="224"/>
      <c r="GT924" s="224"/>
      <c r="GU924" s="224"/>
      <c r="GV924" s="224"/>
      <c r="GW924" s="224"/>
      <c r="GX924" s="224"/>
      <c r="GY924" s="224"/>
      <c r="GZ924" s="224"/>
      <c r="HA924" s="224"/>
      <c r="HB924" s="224"/>
      <c r="HC924" s="224"/>
      <c r="HD924" s="224"/>
      <c r="HE924" s="224"/>
      <c r="HF924" s="224"/>
      <c r="HG924" s="224"/>
      <c r="HH924" s="224"/>
      <c r="HI924" s="224"/>
      <c r="HJ924" s="224"/>
      <c r="HK924" s="224"/>
      <c r="HL924" s="224"/>
      <c r="HM924" s="224"/>
      <c r="HN924" s="224"/>
      <c r="HO924" s="224"/>
      <c r="HP924" s="224"/>
      <c r="HQ924" s="224"/>
      <c r="HR924" s="224"/>
      <c r="HS924" s="224"/>
      <c r="HT924" s="224"/>
      <c r="HU924" s="224"/>
      <c r="HV924" s="224"/>
      <c r="HW924" s="224"/>
      <c r="HX924" s="224"/>
      <c r="HY924" s="224"/>
      <c r="HZ924" s="224"/>
      <c r="IA924" s="224"/>
      <c r="IB924" s="224"/>
      <c r="IC924" s="224"/>
      <c r="ID924" s="224"/>
      <c r="IE924" s="224"/>
      <c r="IF924" s="224"/>
      <c r="IG924" s="224"/>
      <c r="IH924" s="224"/>
      <c r="II924" s="224"/>
      <c r="IJ924" s="224"/>
      <c r="IK924" s="224"/>
      <c r="IL924" s="224"/>
      <c r="IM924" s="224"/>
      <c r="IN924" s="224"/>
      <c r="IO924" s="224"/>
      <c r="IP924" s="224"/>
      <c r="IQ924" s="224"/>
      <c r="IR924" s="224"/>
      <c r="IS924" s="224"/>
      <c r="IT924" s="224"/>
      <c r="IU924" s="224"/>
      <c r="IV924" s="224"/>
      <c r="IW924" s="224"/>
    </row>
    <row r="925" spans="1:257" s="258" customFormat="1" ht="39" hidden="1" customHeight="1" x14ac:dyDescent="0.25">
      <c r="A925" s="224"/>
      <c r="B925" s="224"/>
      <c r="C925" s="224"/>
      <c r="D925" s="209"/>
      <c r="E925" s="57"/>
      <c r="F925" s="57"/>
      <c r="G925" s="210"/>
      <c r="H925" s="210"/>
      <c r="I925" s="210"/>
      <c r="J925" s="224"/>
      <c r="K925" s="251"/>
      <c r="L925" s="251"/>
      <c r="M925" s="251"/>
      <c r="N925" s="251"/>
      <c r="O925" s="251"/>
      <c r="P925" s="251"/>
      <c r="Q925" s="251"/>
      <c r="R925" s="251"/>
      <c r="S925" s="251"/>
      <c r="T925" s="251"/>
      <c r="U925" s="251"/>
      <c r="V925" s="251"/>
      <c r="W925" s="251"/>
      <c r="X925" s="251"/>
      <c r="Y925" s="251"/>
      <c r="Z925" s="251"/>
      <c r="AA925" s="251"/>
      <c r="AB925" s="251"/>
      <c r="AC925" s="211"/>
      <c r="AD925" s="252"/>
      <c r="AE925" s="252"/>
      <c r="AF925" s="253"/>
      <c r="AG925" s="253"/>
      <c r="AH925" s="254"/>
      <c r="AI925" s="254"/>
      <c r="AJ925" s="255"/>
      <c r="AK925" s="255"/>
      <c r="AL925" s="126"/>
      <c r="AM925" s="224"/>
      <c r="AN925" s="224"/>
      <c r="AO925" s="224"/>
      <c r="AP925" s="224"/>
      <c r="AQ925" s="224"/>
      <c r="AR925" s="224"/>
      <c r="AS925" s="224"/>
      <c r="AT925" s="224"/>
      <c r="AU925" s="224"/>
      <c r="AV925" s="224"/>
      <c r="AW925" s="224"/>
      <c r="AX925" s="224"/>
      <c r="AY925" s="224"/>
      <c r="AZ925" s="224"/>
      <c r="BA925" s="224"/>
      <c r="BB925" s="224"/>
      <c r="BC925" s="224"/>
      <c r="BD925" s="224"/>
      <c r="BE925" s="224"/>
      <c r="BF925" s="224"/>
      <c r="BG925" s="224"/>
      <c r="BH925" s="224"/>
      <c r="BI925" s="224"/>
      <c r="BJ925" s="224"/>
      <c r="BK925" s="224"/>
      <c r="BL925" s="224"/>
      <c r="BM925" s="224"/>
      <c r="BN925" s="224"/>
      <c r="BO925" s="224"/>
      <c r="BP925" s="224"/>
      <c r="BQ925" s="224"/>
      <c r="BR925" s="224"/>
      <c r="BS925" s="224"/>
      <c r="BT925" s="224"/>
      <c r="BU925" s="224"/>
      <c r="BV925" s="224"/>
      <c r="BW925" s="224"/>
      <c r="BX925" s="224"/>
      <c r="BY925" s="224"/>
      <c r="BZ925" s="224"/>
      <c r="CA925" s="224"/>
      <c r="CB925" s="224"/>
      <c r="CC925" s="224"/>
      <c r="CD925" s="224"/>
      <c r="CE925" s="224"/>
      <c r="CF925" s="224"/>
      <c r="CG925" s="224"/>
      <c r="CH925" s="224"/>
      <c r="CI925" s="224"/>
      <c r="CJ925" s="224"/>
      <c r="CK925" s="224"/>
      <c r="CL925" s="224"/>
      <c r="CM925" s="224"/>
      <c r="CN925" s="224"/>
      <c r="CO925" s="224"/>
      <c r="CP925" s="224"/>
      <c r="CQ925" s="224"/>
      <c r="CR925" s="224"/>
      <c r="CS925" s="224"/>
      <c r="CT925" s="224"/>
      <c r="CU925" s="224"/>
      <c r="CV925" s="224"/>
      <c r="CW925" s="224"/>
      <c r="CX925" s="224"/>
      <c r="CY925" s="224"/>
      <c r="CZ925" s="224"/>
      <c r="DA925" s="224"/>
      <c r="DB925" s="224"/>
      <c r="DC925" s="224"/>
      <c r="DD925" s="224"/>
      <c r="DE925" s="224"/>
      <c r="DF925" s="224"/>
      <c r="DG925" s="224"/>
      <c r="DH925" s="224"/>
      <c r="DI925" s="224"/>
      <c r="DJ925" s="224"/>
      <c r="DK925" s="224"/>
      <c r="DL925" s="224"/>
      <c r="DM925" s="224"/>
      <c r="DN925" s="224"/>
      <c r="DO925" s="224"/>
      <c r="DP925" s="224"/>
      <c r="DQ925" s="224"/>
      <c r="DR925" s="224"/>
      <c r="DS925" s="224"/>
      <c r="DT925" s="224"/>
      <c r="DU925" s="224"/>
      <c r="DV925" s="224"/>
      <c r="DW925" s="224"/>
      <c r="DX925" s="224"/>
      <c r="DY925" s="224"/>
      <c r="DZ925" s="224"/>
      <c r="EA925" s="224"/>
      <c r="EB925" s="224"/>
      <c r="EC925" s="224"/>
      <c r="ED925" s="224"/>
      <c r="EE925" s="224"/>
      <c r="EF925" s="224"/>
      <c r="EG925" s="224"/>
      <c r="EH925" s="224"/>
      <c r="EI925" s="224"/>
      <c r="EJ925" s="224"/>
      <c r="EK925" s="224"/>
      <c r="EL925" s="224"/>
      <c r="EM925" s="224"/>
      <c r="EN925" s="224"/>
      <c r="EO925" s="224"/>
      <c r="EP925" s="224"/>
      <c r="EQ925" s="224"/>
      <c r="ER925" s="224"/>
      <c r="ES925" s="224"/>
      <c r="ET925" s="224"/>
      <c r="EU925" s="224"/>
      <c r="EV925" s="224"/>
      <c r="EW925" s="224"/>
      <c r="EX925" s="224"/>
      <c r="EY925" s="224"/>
      <c r="EZ925" s="224"/>
      <c r="FA925" s="224"/>
      <c r="FB925" s="224"/>
      <c r="FC925" s="224"/>
      <c r="FD925" s="224"/>
      <c r="FE925" s="224"/>
      <c r="FF925" s="224"/>
      <c r="FG925" s="224"/>
      <c r="FH925" s="224"/>
      <c r="FI925" s="224"/>
      <c r="FJ925" s="224"/>
      <c r="FK925" s="224"/>
      <c r="FL925" s="224"/>
      <c r="FM925" s="224"/>
      <c r="FN925" s="224"/>
      <c r="FO925" s="224"/>
      <c r="FP925" s="224"/>
      <c r="FQ925" s="224"/>
      <c r="FR925" s="224"/>
      <c r="FS925" s="224"/>
      <c r="FT925" s="224"/>
      <c r="FU925" s="224"/>
      <c r="FV925" s="224"/>
      <c r="FW925" s="224"/>
      <c r="FX925" s="224"/>
      <c r="FY925" s="224"/>
      <c r="FZ925" s="224"/>
      <c r="GA925" s="224"/>
      <c r="GB925" s="224"/>
      <c r="GC925" s="224"/>
      <c r="GD925" s="224"/>
      <c r="GE925" s="224"/>
      <c r="GF925" s="224"/>
      <c r="GG925" s="224"/>
      <c r="GH925" s="224"/>
      <c r="GI925" s="224"/>
      <c r="GJ925" s="224"/>
      <c r="GK925" s="224"/>
      <c r="GL925" s="224"/>
      <c r="GM925" s="224"/>
      <c r="GN925" s="224"/>
      <c r="GO925" s="224"/>
      <c r="GP925" s="224"/>
      <c r="GQ925" s="224"/>
      <c r="GR925" s="224"/>
      <c r="GS925" s="224"/>
      <c r="GT925" s="224"/>
      <c r="GU925" s="224"/>
      <c r="GV925" s="224"/>
      <c r="GW925" s="224"/>
      <c r="GX925" s="224"/>
      <c r="GY925" s="224"/>
      <c r="GZ925" s="224"/>
      <c r="HA925" s="224"/>
      <c r="HB925" s="224"/>
      <c r="HC925" s="224"/>
      <c r="HD925" s="224"/>
      <c r="HE925" s="224"/>
      <c r="HF925" s="224"/>
      <c r="HG925" s="224"/>
      <c r="HH925" s="224"/>
      <c r="HI925" s="224"/>
      <c r="HJ925" s="224"/>
      <c r="HK925" s="224"/>
      <c r="HL925" s="224"/>
      <c r="HM925" s="224"/>
      <c r="HN925" s="224"/>
      <c r="HO925" s="224"/>
      <c r="HP925" s="224"/>
      <c r="HQ925" s="224"/>
      <c r="HR925" s="224"/>
      <c r="HS925" s="224"/>
      <c r="HT925" s="224"/>
      <c r="HU925" s="224"/>
      <c r="HV925" s="224"/>
      <c r="HW925" s="224"/>
      <c r="HX925" s="224"/>
      <c r="HY925" s="224"/>
      <c r="HZ925" s="224"/>
      <c r="IA925" s="224"/>
      <c r="IB925" s="224"/>
      <c r="IC925" s="224"/>
      <c r="ID925" s="224"/>
      <c r="IE925" s="224"/>
      <c r="IF925" s="224"/>
      <c r="IG925" s="224"/>
      <c r="IH925" s="224"/>
      <c r="II925" s="224"/>
      <c r="IJ925" s="224"/>
      <c r="IK925" s="224"/>
      <c r="IL925" s="224"/>
      <c r="IM925" s="224"/>
      <c r="IN925" s="224"/>
      <c r="IO925" s="224"/>
      <c r="IP925" s="224"/>
      <c r="IQ925" s="224"/>
      <c r="IR925" s="224"/>
      <c r="IS925" s="224"/>
      <c r="IT925" s="224"/>
      <c r="IU925" s="224"/>
      <c r="IV925" s="224"/>
      <c r="IW925" s="224"/>
    </row>
    <row r="926" spans="1:257" s="258" customFormat="1" ht="39" hidden="1" customHeight="1" x14ac:dyDescent="0.25">
      <c r="A926" s="224"/>
      <c r="B926" s="224"/>
      <c r="C926" s="224"/>
      <c r="D926" s="209"/>
      <c r="E926" s="57"/>
      <c r="F926" s="57"/>
      <c r="G926" s="210"/>
      <c r="H926" s="210"/>
      <c r="I926" s="210"/>
      <c r="J926" s="224"/>
      <c r="K926" s="251"/>
      <c r="L926" s="251"/>
      <c r="M926" s="251"/>
      <c r="N926" s="251"/>
      <c r="O926" s="251"/>
      <c r="P926" s="251"/>
      <c r="Q926" s="251"/>
      <c r="R926" s="251"/>
      <c r="S926" s="251"/>
      <c r="T926" s="251"/>
      <c r="U926" s="251"/>
      <c r="V926" s="251"/>
      <c r="W926" s="251"/>
      <c r="X926" s="251"/>
      <c r="Y926" s="251"/>
      <c r="Z926" s="251"/>
      <c r="AA926" s="251"/>
      <c r="AB926" s="251"/>
      <c r="AC926" s="211"/>
      <c r="AD926" s="252"/>
      <c r="AE926" s="252"/>
      <c r="AF926" s="253"/>
      <c r="AG926" s="253"/>
      <c r="AH926" s="254"/>
      <c r="AI926" s="254"/>
      <c r="AJ926" s="255"/>
      <c r="AK926" s="255"/>
      <c r="AL926" s="126"/>
      <c r="AM926" s="224"/>
      <c r="AN926" s="224"/>
      <c r="AO926" s="224"/>
      <c r="AP926" s="224"/>
      <c r="AQ926" s="224"/>
      <c r="AR926" s="224"/>
      <c r="AS926" s="224"/>
      <c r="AT926" s="224"/>
      <c r="AU926" s="224"/>
      <c r="AV926" s="224"/>
      <c r="AW926" s="224"/>
      <c r="AX926" s="224"/>
      <c r="AY926" s="224"/>
      <c r="AZ926" s="224"/>
      <c r="BA926" s="224"/>
      <c r="BB926" s="224"/>
      <c r="BC926" s="224"/>
      <c r="BD926" s="224"/>
      <c r="BE926" s="224"/>
      <c r="BF926" s="224"/>
      <c r="BG926" s="224"/>
      <c r="BH926" s="224"/>
      <c r="BI926" s="224"/>
      <c r="BJ926" s="224"/>
      <c r="BK926" s="224"/>
      <c r="BL926" s="224"/>
      <c r="BM926" s="224"/>
      <c r="BN926" s="224"/>
      <c r="BO926" s="224"/>
      <c r="BP926" s="224"/>
      <c r="BQ926" s="224"/>
      <c r="BR926" s="224"/>
      <c r="BS926" s="224"/>
      <c r="BT926" s="224"/>
      <c r="BU926" s="224"/>
      <c r="BV926" s="224"/>
      <c r="BW926" s="224"/>
      <c r="BX926" s="224"/>
      <c r="BY926" s="224"/>
      <c r="BZ926" s="224"/>
      <c r="CA926" s="224"/>
      <c r="CB926" s="224"/>
      <c r="CC926" s="224"/>
      <c r="CD926" s="224"/>
      <c r="CE926" s="224"/>
      <c r="CF926" s="224"/>
      <c r="CG926" s="224"/>
      <c r="CH926" s="224"/>
      <c r="CI926" s="224"/>
      <c r="CJ926" s="224"/>
      <c r="CK926" s="224"/>
      <c r="CL926" s="224"/>
      <c r="CM926" s="224"/>
      <c r="CN926" s="224"/>
      <c r="CO926" s="224"/>
      <c r="CP926" s="224"/>
      <c r="CQ926" s="224"/>
      <c r="CR926" s="224"/>
      <c r="CS926" s="224"/>
      <c r="CT926" s="224"/>
      <c r="CU926" s="224"/>
      <c r="CV926" s="224"/>
      <c r="CW926" s="224"/>
      <c r="CX926" s="224"/>
      <c r="CY926" s="224"/>
      <c r="CZ926" s="224"/>
      <c r="DA926" s="224"/>
      <c r="DB926" s="224"/>
      <c r="DC926" s="224"/>
      <c r="DD926" s="224"/>
      <c r="DE926" s="224"/>
      <c r="DF926" s="224"/>
      <c r="DG926" s="224"/>
      <c r="DH926" s="224"/>
      <c r="DI926" s="224"/>
      <c r="DJ926" s="224"/>
      <c r="DK926" s="224"/>
      <c r="DL926" s="224"/>
      <c r="DM926" s="224"/>
      <c r="DN926" s="224"/>
      <c r="DO926" s="224"/>
      <c r="DP926" s="224"/>
      <c r="DQ926" s="224"/>
      <c r="DR926" s="224"/>
      <c r="DS926" s="224"/>
      <c r="DT926" s="224"/>
      <c r="DU926" s="224"/>
      <c r="DV926" s="224"/>
      <c r="DW926" s="224"/>
      <c r="DX926" s="224"/>
      <c r="DY926" s="224"/>
      <c r="DZ926" s="224"/>
      <c r="EA926" s="224"/>
      <c r="EB926" s="224"/>
      <c r="EC926" s="224"/>
      <c r="ED926" s="224"/>
      <c r="EE926" s="224"/>
      <c r="EF926" s="224"/>
      <c r="EG926" s="224"/>
      <c r="EH926" s="224"/>
      <c r="EI926" s="224"/>
      <c r="EJ926" s="224"/>
      <c r="EK926" s="224"/>
      <c r="EL926" s="224"/>
      <c r="EM926" s="224"/>
      <c r="EN926" s="224"/>
      <c r="EO926" s="224"/>
      <c r="EP926" s="224"/>
      <c r="EQ926" s="224"/>
      <c r="ER926" s="224"/>
      <c r="ES926" s="224"/>
      <c r="ET926" s="224"/>
      <c r="EU926" s="224"/>
      <c r="EV926" s="224"/>
      <c r="EW926" s="224"/>
      <c r="EX926" s="224"/>
      <c r="EY926" s="224"/>
      <c r="EZ926" s="224"/>
      <c r="FA926" s="224"/>
      <c r="FB926" s="224"/>
      <c r="FC926" s="224"/>
      <c r="FD926" s="224"/>
      <c r="FE926" s="224"/>
      <c r="FF926" s="224"/>
      <c r="FG926" s="224"/>
      <c r="FH926" s="224"/>
      <c r="FI926" s="224"/>
      <c r="FJ926" s="224"/>
      <c r="FK926" s="224"/>
      <c r="FL926" s="224"/>
      <c r="FM926" s="224"/>
      <c r="FN926" s="224"/>
      <c r="FO926" s="224"/>
      <c r="FP926" s="224"/>
      <c r="FQ926" s="224"/>
      <c r="FR926" s="224"/>
      <c r="FS926" s="224"/>
      <c r="FT926" s="224"/>
      <c r="FU926" s="224"/>
      <c r="FV926" s="224"/>
      <c r="FW926" s="224"/>
      <c r="FX926" s="224"/>
      <c r="FY926" s="224"/>
      <c r="FZ926" s="224"/>
      <c r="GA926" s="224"/>
      <c r="GB926" s="224"/>
      <c r="GC926" s="224"/>
      <c r="GD926" s="224"/>
      <c r="GE926" s="224"/>
      <c r="GF926" s="224"/>
      <c r="GG926" s="224"/>
      <c r="GH926" s="224"/>
      <c r="GI926" s="224"/>
      <c r="GJ926" s="224"/>
      <c r="GK926" s="224"/>
      <c r="GL926" s="224"/>
      <c r="GM926" s="224"/>
      <c r="GN926" s="224"/>
      <c r="GO926" s="224"/>
      <c r="GP926" s="224"/>
      <c r="GQ926" s="224"/>
      <c r="GR926" s="224"/>
      <c r="GS926" s="224"/>
      <c r="GT926" s="224"/>
      <c r="GU926" s="224"/>
      <c r="GV926" s="224"/>
      <c r="GW926" s="224"/>
      <c r="GX926" s="224"/>
      <c r="GY926" s="224"/>
      <c r="GZ926" s="224"/>
      <c r="HA926" s="224"/>
      <c r="HB926" s="224"/>
      <c r="HC926" s="224"/>
      <c r="HD926" s="224"/>
      <c r="HE926" s="224"/>
      <c r="HF926" s="224"/>
      <c r="HG926" s="224"/>
      <c r="HH926" s="224"/>
      <c r="HI926" s="224"/>
      <c r="HJ926" s="224"/>
      <c r="HK926" s="224"/>
      <c r="HL926" s="224"/>
      <c r="HM926" s="224"/>
      <c r="HN926" s="224"/>
      <c r="HO926" s="224"/>
      <c r="HP926" s="224"/>
      <c r="HQ926" s="224"/>
      <c r="HR926" s="224"/>
      <c r="HS926" s="224"/>
      <c r="HT926" s="224"/>
      <c r="HU926" s="224"/>
      <c r="HV926" s="224"/>
      <c r="HW926" s="224"/>
      <c r="HX926" s="224"/>
      <c r="HY926" s="224"/>
      <c r="HZ926" s="224"/>
      <c r="IA926" s="224"/>
      <c r="IB926" s="224"/>
      <c r="IC926" s="224"/>
      <c r="ID926" s="224"/>
      <c r="IE926" s="224"/>
      <c r="IF926" s="224"/>
      <c r="IG926" s="224"/>
      <c r="IH926" s="224"/>
      <c r="II926" s="224"/>
      <c r="IJ926" s="224"/>
      <c r="IK926" s="224"/>
      <c r="IL926" s="224"/>
      <c r="IM926" s="224"/>
      <c r="IN926" s="224"/>
      <c r="IO926" s="224"/>
      <c r="IP926" s="224"/>
      <c r="IQ926" s="224"/>
      <c r="IR926" s="224"/>
      <c r="IS926" s="224"/>
      <c r="IT926" s="224"/>
      <c r="IU926" s="224"/>
      <c r="IV926" s="224"/>
      <c r="IW926" s="224"/>
    </row>
    <row r="927" spans="1:257" s="258" customFormat="1" ht="39" hidden="1" customHeight="1" x14ac:dyDescent="0.25">
      <c r="A927" s="224"/>
      <c r="B927" s="224"/>
      <c r="C927" s="224"/>
      <c r="D927" s="209"/>
      <c r="E927" s="57"/>
      <c r="F927" s="57"/>
      <c r="G927" s="210"/>
      <c r="H927" s="210"/>
      <c r="I927" s="210"/>
      <c r="J927" s="224"/>
      <c r="K927" s="251"/>
      <c r="L927" s="251"/>
      <c r="M927" s="251"/>
      <c r="N927" s="251"/>
      <c r="O927" s="251"/>
      <c r="P927" s="251"/>
      <c r="Q927" s="251"/>
      <c r="R927" s="251"/>
      <c r="S927" s="251"/>
      <c r="T927" s="251"/>
      <c r="U927" s="251"/>
      <c r="V927" s="251"/>
      <c r="W927" s="251"/>
      <c r="X927" s="251"/>
      <c r="Y927" s="251"/>
      <c r="Z927" s="251"/>
      <c r="AA927" s="251"/>
      <c r="AB927" s="251"/>
      <c r="AC927" s="211"/>
      <c r="AD927" s="252"/>
      <c r="AE927" s="252"/>
      <c r="AF927" s="253"/>
      <c r="AG927" s="253"/>
      <c r="AH927" s="254"/>
      <c r="AI927" s="254"/>
      <c r="AJ927" s="255"/>
      <c r="AK927" s="255"/>
      <c r="AL927" s="126"/>
      <c r="AM927" s="224"/>
      <c r="AN927" s="224"/>
      <c r="AO927" s="224"/>
      <c r="AP927" s="224"/>
      <c r="AQ927" s="224"/>
      <c r="AR927" s="224"/>
      <c r="AS927" s="224"/>
      <c r="AT927" s="224"/>
      <c r="AU927" s="224"/>
      <c r="AV927" s="224"/>
      <c r="AW927" s="224"/>
      <c r="AX927" s="224"/>
      <c r="AY927" s="224"/>
      <c r="AZ927" s="224"/>
      <c r="BA927" s="224"/>
      <c r="BB927" s="224"/>
      <c r="BC927" s="224"/>
      <c r="BD927" s="224"/>
      <c r="BE927" s="224"/>
      <c r="BF927" s="224"/>
      <c r="BG927" s="224"/>
      <c r="BH927" s="224"/>
      <c r="BI927" s="224"/>
      <c r="BJ927" s="224"/>
      <c r="BK927" s="224"/>
      <c r="BL927" s="224"/>
      <c r="BM927" s="224"/>
      <c r="BN927" s="224"/>
      <c r="BO927" s="224"/>
      <c r="BP927" s="224"/>
      <c r="BQ927" s="224"/>
      <c r="BR927" s="224"/>
      <c r="BS927" s="224"/>
      <c r="BT927" s="224"/>
      <c r="BU927" s="224"/>
      <c r="BV927" s="224"/>
      <c r="BW927" s="224"/>
      <c r="BX927" s="224"/>
      <c r="BY927" s="224"/>
      <c r="BZ927" s="224"/>
      <c r="CA927" s="224"/>
      <c r="CB927" s="224"/>
      <c r="CC927" s="224"/>
      <c r="CD927" s="224"/>
      <c r="CE927" s="224"/>
      <c r="CF927" s="224"/>
      <c r="CG927" s="224"/>
      <c r="CH927" s="224"/>
      <c r="CI927" s="224"/>
      <c r="CJ927" s="224"/>
      <c r="CK927" s="224"/>
      <c r="CL927" s="224"/>
      <c r="CM927" s="224"/>
      <c r="CN927" s="224"/>
      <c r="CO927" s="224"/>
      <c r="CP927" s="224"/>
      <c r="CQ927" s="224"/>
      <c r="CR927" s="224"/>
      <c r="CS927" s="224"/>
      <c r="CT927" s="224"/>
      <c r="CU927" s="224"/>
      <c r="CV927" s="224"/>
      <c r="CW927" s="224"/>
      <c r="CX927" s="224"/>
      <c r="CY927" s="224"/>
      <c r="CZ927" s="224"/>
      <c r="DA927" s="224"/>
      <c r="DB927" s="224"/>
      <c r="DC927" s="224"/>
      <c r="DD927" s="224"/>
      <c r="DE927" s="224"/>
      <c r="DF927" s="224"/>
      <c r="DG927" s="224"/>
      <c r="DH927" s="224"/>
      <c r="DI927" s="224"/>
      <c r="DJ927" s="224"/>
      <c r="DK927" s="224"/>
      <c r="DL927" s="224"/>
      <c r="DM927" s="224"/>
      <c r="DN927" s="224"/>
      <c r="DO927" s="224"/>
      <c r="DP927" s="224"/>
      <c r="DQ927" s="224"/>
      <c r="DR927" s="224"/>
      <c r="DS927" s="224"/>
      <c r="DT927" s="224"/>
      <c r="DU927" s="224"/>
      <c r="DV927" s="224"/>
      <c r="DW927" s="224"/>
      <c r="DX927" s="224"/>
      <c r="DY927" s="224"/>
      <c r="DZ927" s="224"/>
      <c r="EA927" s="224"/>
      <c r="EB927" s="224"/>
      <c r="EC927" s="224"/>
      <c r="ED927" s="224"/>
      <c r="EE927" s="224"/>
      <c r="EF927" s="224"/>
      <c r="EG927" s="224"/>
      <c r="EH927" s="224"/>
      <c r="EI927" s="224"/>
      <c r="EJ927" s="224"/>
      <c r="EK927" s="224"/>
      <c r="EL927" s="224"/>
      <c r="EM927" s="224"/>
      <c r="EN927" s="224"/>
      <c r="EO927" s="224"/>
      <c r="EP927" s="224"/>
      <c r="EQ927" s="224"/>
      <c r="ER927" s="224"/>
      <c r="ES927" s="224"/>
      <c r="ET927" s="224"/>
      <c r="EU927" s="224"/>
      <c r="EV927" s="224"/>
      <c r="EW927" s="224"/>
      <c r="EX927" s="224"/>
      <c r="EY927" s="224"/>
      <c r="EZ927" s="224"/>
      <c r="FA927" s="224"/>
      <c r="FB927" s="224"/>
      <c r="FC927" s="224"/>
      <c r="FD927" s="224"/>
      <c r="FE927" s="224"/>
      <c r="FF927" s="224"/>
      <c r="FG927" s="224"/>
      <c r="FH927" s="224"/>
      <c r="FI927" s="224"/>
      <c r="FJ927" s="224"/>
      <c r="FK927" s="224"/>
      <c r="FL927" s="224"/>
      <c r="FM927" s="224"/>
      <c r="FN927" s="224"/>
      <c r="FO927" s="224"/>
      <c r="FP927" s="224"/>
      <c r="FQ927" s="224"/>
      <c r="FR927" s="224"/>
      <c r="FS927" s="224"/>
      <c r="FT927" s="224"/>
      <c r="FU927" s="224"/>
      <c r="FV927" s="224"/>
      <c r="FW927" s="224"/>
      <c r="FX927" s="224"/>
      <c r="FY927" s="224"/>
      <c r="FZ927" s="224"/>
      <c r="GA927" s="224"/>
      <c r="GB927" s="224"/>
      <c r="GC927" s="224"/>
      <c r="GD927" s="224"/>
      <c r="GE927" s="224"/>
      <c r="GF927" s="224"/>
      <c r="GG927" s="224"/>
      <c r="GH927" s="224"/>
      <c r="GI927" s="224"/>
      <c r="GJ927" s="224"/>
      <c r="GK927" s="224"/>
      <c r="GL927" s="224"/>
      <c r="GM927" s="224"/>
      <c r="GN927" s="224"/>
      <c r="GO927" s="224"/>
      <c r="GP927" s="224"/>
      <c r="GQ927" s="224"/>
      <c r="GR927" s="224"/>
      <c r="GS927" s="224"/>
      <c r="GT927" s="224"/>
      <c r="GU927" s="224"/>
      <c r="GV927" s="224"/>
      <c r="GW927" s="224"/>
      <c r="GX927" s="224"/>
      <c r="GY927" s="224"/>
      <c r="GZ927" s="224"/>
      <c r="HA927" s="224"/>
      <c r="HB927" s="224"/>
      <c r="HC927" s="224"/>
      <c r="HD927" s="224"/>
      <c r="HE927" s="224"/>
      <c r="HF927" s="224"/>
      <c r="HG927" s="224"/>
      <c r="HH927" s="224"/>
      <c r="HI927" s="224"/>
      <c r="HJ927" s="224"/>
      <c r="HK927" s="224"/>
      <c r="HL927" s="224"/>
      <c r="HM927" s="224"/>
      <c r="HN927" s="224"/>
      <c r="HO927" s="224"/>
      <c r="HP927" s="224"/>
      <c r="HQ927" s="224"/>
      <c r="HR927" s="224"/>
      <c r="HS927" s="224"/>
      <c r="HT927" s="224"/>
      <c r="HU927" s="224"/>
      <c r="HV927" s="224"/>
      <c r="HW927" s="224"/>
      <c r="HX927" s="224"/>
      <c r="HY927" s="224"/>
      <c r="HZ927" s="224"/>
      <c r="IA927" s="224"/>
      <c r="IB927" s="224"/>
      <c r="IC927" s="224"/>
      <c r="ID927" s="224"/>
      <c r="IE927" s="224"/>
      <c r="IF927" s="224"/>
      <c r="IG927" s="224"/>
      <c r="IH927" s="224"/>
      <c r="II927" s="224"/>
      <c r="IJ927" s="224"/>
      <c r="IK927" s="224"/>
      <c r="IL927" s="224"/>
      <c r="IM927" s="224"/>
      <c r="IN927" s="224"/>
      <c r="IO927" s="224"/>
      <c r="IP927" s="224"/>
      <c r="IQ927" s="224"/>
      <c r="IR927" s="224"/>
      <c r="IS927" s="224"/>
      <c r="IT927" s="224"/>
      <c r="IU927" s="224"/>
      <c r="IV927" s="224"/>
      <c r="IW927" s="224"/>
    </row>
    <row r="928" spans="1:257" s="258" customFormat="1" ht="39" hidden="1" customHeight="1" x14ac:dyDescent="0.25">
      <c r="A928" s="224"/>
      <c r="B928" s="224"/>
      <c r="C928" s="224"/>
      <c r="D928" s="209"/>
      <c r="E928" s="57"/>
      <c r="F928" s="57"/>
      <c r="G928" s="210"/>
      <c r="H928" s="210"/>
      <c r="I928" s="210"/>
      <c r="J928" s="224"/>
      <c r="K928" s="251"/>
      <c r="L928" s="251"/>
      <c r="M928" s="251"/>
      <c r="N928" s="251"/>
      <c r="O928" s="251"/>
      <c r="P928" s="251"/>
      <c r="Q928" s="251"/>
      <c r="R928" s="251"/>
      <c r="S928" s="251"/>
      <c r="T928" s="251"/>
      <c r="U928" s="251"/>
      <c r="V928" s="251"/>
      <c r="W928" s="251"/>
      <c r="X928" s="251"/>
      <c r="Y928" s="251"/>
      <c r="Z928" s="251"/>
      <c r="AA928" s="251"/>
      <c r="AB928" s="251"/>
      <c r="AC928" s="211"/>
      <c r="AD928" s="252"/>
      <c r="AE928" s="252"/>
      <c r="AF928" s="253"/>
      <c r="AG928" s="253"/>
      <c r="AH928" s="254"/>
      <c r="AI928" s="254"/>
      <c r="AJ928" s="255"/>
      <c r="AK928" s="255"/>
      <c r="AL928" s="126"/>
      <c r="AM928" s="224"/>
      <c r="AN928" s="224"/>
      <c r="AO928" s="224"/>
      <c r="AP928" s="224"/>
      <c r="AQ928" s="224"/>
      <c r="AR928" s="224"/>
      <c r="AS928" s="224"/>
      <c r="AT928" s="224"/>
      <c r="AU928" s="224"/>
      <c r="AV928" s="224"/>
      <c r="AW928" s="224"/>
      <c r="AX928" s="224"/>
      <c r="AY928" s="224"/>
      <c r="AZ928" s="224"/>
      <c r="BA928" s="224"/>
      <c r="BB928" s="224"/>
      <c r="BC928" s="224"/>
      <c r="BD928" s="224"/>
      <c r="BE928" s="224"/>
      <c r="BF928" s="224"/>
      <c r="BG928" s="224"/>
      <c r="BH928" s="224"/>
      <c r="BI928" s="224"/>
      <c r="BJ928" s="224"/>
      <c r="BK928" s="224"/>
      <c r="BL928" s="224"/>
      <c r="BM928" s="224"/>
      <c r="BN928" s="224"/>
      <c r="BO928" s="224"/>
      <c r="BP928" s="224"/>
      <c r="BQ928" s="224"/>
      <c r="BR928" s="224"/>
      <c r="BS928" s="224"/>
      <c r="BT928" s="224"/>
      <c r="BU928" s="224"/>
      <c r="BV928" s="224"/>
      <c r="BW928" s="224"/>
      <c r="BX928" s="224"/>
      <c r="BY928" s="224"/>
      <c r="BZ928" s="224"/>
      <c r="CA928" s="224"/>
      <c r="CB928" s="224"/>
      <c r="CC928" s="224"/>
      <c r="CD928" s="224"/>
      <c r="CE928" s="224"/>
      <c r="CF928" s="224"/>
      <c r="CG928" s="224"/>
      <c r="CH928" s="224"/>
      <c r="CI928" s="224"/>
      <c r="CJ928" s="224"/>
      <c r="CK928" s="224"/>
      <c r="CL928" s="224"/>
      <c r="CM928" s="224"/>
      <c r="CN928" s="224"/>
      <c r="CO928" s="224"/>
      <c r="CP928" s="224"/>
      <c r="CQ928" s="224"/>
      <c r="CR928" s="224"/>
      <c r="CS928" s="224"/>
      <c r="CT928" s="224"/>
      <c r="CU928" s="224"/>
      <c r="CV928" s="224"/>
      <c r="CW928" s="224"/>
      <c r="CX928" s="224"/>
      <c r="CY928" s="224"/>
      <c r="CZ928" s="224"/>
      <c r="DA928" s="224"/>
      <c r="DB928" s="224"/>
      <c r="DC928" s="224"/>
      <c r="DD928" s="224"/>
      <c r="DE928" s="224"/>
      <c r="DF928" s="224"/>
      <c r="DG928" s="224"/>
      <c r="DH928" s="224"/>
      <c r="DI928" s="224"/>
      <c r="DJ928" s="224"/>
      <c r="DK928" s="224"/>
      <c r="DL928" s="224"/>
      <c r="DM928" s="224"/>
      <c r="DN928" s="224"/>
      <c r="DO928" s="224"/>
      <c r="DP928" s="224"/>
      <c r="DQ928" s="224"/>
      <c r="DR928" s="224"/>
      <c r="DS928" s="224"/>
      <c r="DT928" s="224"/>
      <c r="DU928" s="224"/>
      <c r="DV928" s="224"/>
      <c r="DW928" s="224"/>
      <c r="DX928" s="224"/>
      <c r="DY928" s="224"/>
      <c r="DZ928" s="224"/>
      <c r="EA928" s="224"/>
      <c r="EB928" s="224"/>
      <c r="EC928" s="224"/>
      <c r="ED928" s="224"/>
      <c r="EE928" s="224"/>
      <c r="EF928" s="224"/>
      <c r="EG928" s="224"/>
      <c r="EH928" s="224"/>
      <c r="EI928" s="224"/>
      <c r="EJ928" s="224"/>
      <c r="EK928" s="224"/>
      <c r="EL928" s="224"/>
      <c r="EM928" s="224"/>
      <c r="EN928" s="224"/>
      <c r="EO928" s="224"/>
      <c r="EP928" s="224"/>
      <c r="EQ928" s="224"/>
      <c r="ER928" s="224"/>
      <c r="ES928" s="224"/>
      <c r="ET928" s="224"/>
      <c r="EU928" s="224"/>
      <c r="EV928" s="224"/>
      <c r="EW928" s="224"/>
      <c r="EX928" s="224"/>
      <c r="EY928" s="224"/>
      <c r="EZ928" s="224"/>
      <c r="FA928" s="224"/>
      <c r="FB928" s="224"/>
      <c r="FC928" s="224"/>
      <c r="FD928" s="224"/>
      <c r="FE928" s="224"/>
      <c r="FF928" s="224"/>
      <c r="FG928" s="224"/>
      <c r="FH928" s="224"/>
      <c r="FI928" s="224"/>
      <c r="FJ928" s="224"/>
      <c r="FK928" s="224"/>
      <c r="FL928" s="224"/>
      <c r="FM928" s="224"/>
      <c r="FN928" s="224"/>
      <c r="FO928" s="224"/>
      <c r="FP928" s="224"/>
      <c r="FQ928" s="224"/>
      <c r="FR928" s="224"/>
      <c r="FS928" s="224"/>
      <c r="FT928" s="224"/>
      <c r="FU928" s="224"/>
      <c r="FV928" s="224"/>
      <c r="FW928" s="224"/>
      <c r="FX928" s="224"/>
      <c r="FY928" s="224"/>
      <c r="FZ928" s="224"/>
      <c r="GA928" s="224"/>
      <c r="GB928" s="224"/>
      <c r="GC928" s="224"/>
      <c r="GD928" s="224"/>
      <c r="GE928" s="224"/>
      <c r="GF928" s="224"/>
      <c r="GG928" s="224"/>
      <c r="GH928" s="224"/>
      <c r="GI928" s="224"/>
      <c r="GJ928" s="224"/>
      <c r="GK928" s="224"/>
      <c r="GL928" s="224"/>
      <c r="GM928" s="224"/>
      <c r="GN928" s="224"/>
      <c r="GO928" s="224"/>
      <c r="GP928" s="224"/>
      <c r="GQ928" s="224"/>
      <c r="GR928" s="224"/>
      <c r="GS928" s="224"/>
      <c r="GT928" s="224"/>
      <c r="GU928" s="224"/>
      <c r="GV928" s="224"/>
      <c r="GW928" s="224"/>
      <c r="GX928" s="224"/>
      <c r="GY928" s="224"/>
      <c r="GZ928" s="224"/>
      <c r="HA928" s="224"/>
      <c r="HB928" s="224"/>
      <c r="HC928" s="224"/>
      <c r="HD928" s="224"/>
      <c r="HE928" s="224"/>
      <c r="HF928" s="224"/>
      <c r="HG928" s="224"/>
      <c r="HH928" s="224"/>
      <c r="HI928" s="224"/>
      <c r="HJ928" s="224"/>
      <c r="HK928" s="224"/>
      <c r="HL928" s="224"/>
      <c r="HM928" s="224"/>
      <c r="HN928" s="224"/>
      <c r="HO928" s="224"/>
      <c r="HP928" s="224"/>
      <c r="HQ928" s="224"/>
      <c r="HR928" s="224"/>
      <c r="HS928" s="224"/>
      <c r="HT928" s="224"/>
      <c r="HU928" s="224"/>
      <c r="HV928" s="224"/>
      <c r="HW928" s="224"/>
      <c r="HX928" s="224"/>
      <c r="HY928" s="224"/>
      <c r="HZ928" s="224"/>
      <c r="IA928" s="224"/>
      <c r="IB928" s="224"/>
      <c r="IC928" s="224"/>
      <c r="ID928" s="224"/>
      <c r="IE928" s="224"/>
      <c r="IF928" s="224"/>
      <c r="IG928" s="224"/>
      <c r="IH928" s="224"/>
      <c r="II928" s="224"/>
      <c r="IJ928" s="224"/>
      <c r="IK928" s="224"/>
      <c r="IL928" s="224"/>
      <c r="IM928" s="224"/>
      <c r="IN928" s="224"/>
      <c r="IO928" s="224"/>
      <c r="IP928" s="224"/>
      <c r="IQ928" s="224"/>
      <c r="IR928" s="224"/>
      <c r="IS928" s="224"/>
      <c r="IT928" s="224"/>
      <c r="IU928" s="224"/>
      <c r="IV928" s="224"/>
      <c r="IW928" s="224"/>
    </row>
    <row r="929" spans="1:257" s="258" customFormat="1" ht="39" hidden="1" customHeight="1" x14ac:dyDescent="0.25">
      <c r="A929" s="224"/>
      <c r="B929" s="224"/>
      <c r="C929" s="224"/>
      <c r="D929" s="209"/>
      <c r="E929" s="57"/>
      <c r="F929" s="57"/>
      <c r="G929" s="210"/>
      <c r="H929" s="210"/>
      <c r="I929" s="210"/>
      <c r="J929" s="224"/>
      <c r="K929" s="251"/>
      <c r="L929" s="251"/>
      <c r="M929" s="251"/>
      <c r="N929" s="251"/>
      <c r="O929" s="251"/>
      <c r="P929" s="251"/>
      <c r="Q929" s="251"/>
      <c r="R929" s="251"/>
      <c r="S929" s="251"/>
      <c r="T929" s="251"/>
      <c r="U929" s="251"/>
      <c r="V929" s="251"/>
      <c r="W929" s="251"/>
      <c r="X929" s="251"/>
      <c r="Y929" s="251"/>
      <c r="Z929" s="251"/>
      <c r="AA929" s="251"/>
      <c r="AB929" s="251"/>
      <c r="AC929" s="211"/>
      <c r="AD929" s="252"/>
      <c r="AE929" s="252"/>
      <c r="AF929" s="253"/>
      <c r="AG929" s="253"/>
      <c r="AH929" s="254"/>
      <c r="AI929" s="254"/>
      <c r="AJ929" s="255"/>
      <c r="AK929" s="255"/>
      <c r="AL929" s="126"/>
      <c r="AM929" s="224"/>
      <c r="AN929" s="224"/>
      <c r="AO929" s="224"/>
      <c r="AP929" s="224"/>
      <c r="AQ929" s="224"/>
      <c r="AR929" s="224"/>
      <c r="AS929" s="224"/>
      <c r="AT929" s="224"/>
      <c r="AU929" s="224"/>
      <c r="AV929" s="224"/>
      <c r="AW929" s="224"/>
      <c r="AX929" s="224"/>
      <c r="AY929" s="224"/>
      <c r="AZ929" s="224"/>
      <c r="BA929" s="224"/>
      <c r="BB929" s="224"/>
      <c r="BC929" s="224"/>
      <c r="BD929" s="224"/>
      <c r="BE929" s="224"/>
      <c r="BF929" s="224"/>
      <c r="BG929" s="224"/>
      <c r="BH929" s="224"/>
      <c r="BI929" s="224"/>
      <c r="BJ929" s="224"/>
      <c r="BK929" s="224"/>
      <c r="BL929" s="224"/>
      <c r="BM929" s="224"/>
      <c r="BN929" s="224"/>
      <c r="BO929" s="224"/>
      <c r="BP929" s="224"/>
      <c r="BQ929" s="224"/>
      <c r="BR929" s="224"/>
      <c r="BS929" s="224"/>
      <c r="BT929" s="224"/>
      <c r="BU929" s="224"/>
      <c r="BV929" s="224"/>
      <c r="BW929" s="224"/>
      <c r="BX929" s="224"/>
      <c r="BY929" s="224"/>
      <c r="BZ929" s="224"/>
      <c r="CA929" s="224"/>
      <c r="CB929" s="224"/>
      <c r="CC929" s="224"/>
      <c r="CD929" s="224"/>
      <c r="CE929" s="224"/>
      <c r="CF929" s="224"/>
      <c r="CG929" s="224"/>
      <c r="CH929" s="224"/>
      <c r="CI929" s="224"/>
      <c r="CJ929" s="224"/>
      <c r="CK929" s="224"/>
      <c r="CL929" s="224"/>
      <c r="CM929" s="224"/>
      <c r="CN929" s="224"/>
      <c r="CO929" s="224"/>
      <c r="CP929" s="224"/>
      <c r="CQ929" s="224"/>
      <c r="CR929" s="224"/>
      <c r="CS929" s="224"/>
      <c r="CT929" s="224"/>
      <c r="CU929" s="224"/>
      <c r="CV929" s="224"/>
      <c r="CW929" s="224"/>
      <c r="CX929" s="224"/>
      <c r="CY929" s="224"/>
      <c r="CZ929" s="224"/>
      <c r="DA929" s="224"/>
      <c r="DB929" s="224"/>
      <c r="DC929" s="224"/>
      <c r="DD929" s="224"/>
      <c r="DE929" s="224"/>
      <c r="DF929" s="224"/>
      <c r="DG929" s="224"/>
      <c r="DH929" s="224"/>
      <c r="DI929" s="224"/>
      <c r="DJ929" s="224"/>
      <c r="DK929" s="224"/>
      <c r="DL929" s="224"/>
      <c r="DM929" s="224"/>
      <c r="DN929" s="224"/>
      <c r="DO929" s="224"/>
      <c r="DP929" s="224"/>
      <c r="DQ929" s="224"/>
      <c r="DR929" s="224"/>
      <c r="DS929" s="224"/>
      <c r="DT929" s="224"/>
      <c r="DU929" s="224"/>
      <c r="DV929" s="224"/>
      <c r="DW929" s="224"/>
      <c r="DX929" s="224"/>
      <c r="DY929" s="224"/>
      <c r="DZ929" s="224"/>
      <c r="EA929" s="224"/>
      <c r="EB929" s="224"/>
      <c r="EC929" s="224"/>
      <c r="ED929" s="224"/>
      <c r="EE929" s="224"/>
      <c r="EF929" s="224"/>
      <c r="EG929" s="224"/>
      <c r="EH929" s="224"/>
      <c r="EI929" s="224"/>
      <c r="EJ929" s="224"/>
      <c r="EK929" s="224"/>
      <c r="EL929" s="224"/>
      <c r="EM929" s="224"/>
      <c r="EN929" s="224"/>
      <c r="EO929" s="224"/>
      <c r="EP929" s="224"/>
      <c r="EQ929" s="224"/>
      <c r="ER929" s="224"/>
      <c r="ES929" s="224"/>
      <c r="ET929" s="224"/>
      <c r="EU929" s="224"/>
      <c r="EV929" s="224"/>
      <c r="EW929" s="224"/>
      <c r="EX929" s="224"/>
      <c r="EY929" s="224"/>
      <c r="EZ929" s="224"/>
      <c r="FA929" s="224"/>
      <c r="FB929" s="224"/>
      <c r="FC929" s="224"/>
      <c r="FD929" s="224"/>
      <c r="FE929" s="224"/>
      <c r="FF929" s="224"/>
      <c r="FG929" s="224"/>
      <c r="FH929" s="224"/>
      <c r="FI929" s="224"/>
      <c r="FJ929" s="224"/>
      <c r="FK929" s="224"/>
      <c r="FL929" s="224"/>
      <c r="FM929" s="224"/>
      <c r="FN929" s="224"/>
      <c r="FO929" s="224"/>
      <c r="FP929" s="224"/>
      <c r="FQ929" s="224"/>
      <c r="FR929" s="224"/>
      <c r="FS929" s="224"/>
      <c r="FT929" s="224"/>
      <c r="FU929" s="224"/>
      <c r="FV929" s="224"/>
      <c r="FW929" s="224"/>
      <c r="FX929" s="224"/>
      <c r="FY929" s="224"/>
      <c r="FZ929" s="224"/>
      <c r="GA929" s="224"/>
      <c r="GB929" s="224"/>
      <c r="GC929" s="224"/>
      <c r="GD929" s="224"/>
      <c r="GE929" s="224"/>
      <c r="GF929" s="224"/>
      <c r="GG929" s="224"/>
      <c r="GH929" s="224"/>
      <c r="GI929" s="224"/>
      <c r="GJ929" s="224"/>
      <c r="GK929" s="224"/>
      <c r="GL929" s="224"/>
      <c r="GM929" s="224"/>
      <c r="GN929" s="224"/>
      <c r="GO929" s="224"/>
      <c r="GP929" s="224"/>
      <c r="GQ929" s="224"/>
      <c r="GR929" s="224"/>
      <c r="GS929" s="224"/>
      <c r="GT929" s="224"/>
      <c r="GU929" s="224"/>
      <c r="GV929" s="224"/>
      <c r="GW929" s="224"/>
      <c r="GX929" s="224"/>
      <c r="GY929" s="224"/>
      <c r="GZ929" s="224"/>
      <c r="HA929" s="224"/>
      <c r="HB929" s="224"/>
      <c r="HC929" s="224"/>
      <c r="HD929" s="224"/>
      <c r="HE929" s="224"/>
      <c r="HF929" s="224"/>
      <c r="HG929" s="224"/>
      <c r="HH929" s="224"/>
      <c r="HI929" s="224"/>
      <c r="HJ929" s="224"/>
      <c r="HK929" s="224"/>
      <c r="HL929" s="224"/>
      <c r="HM929" s="224"/>
      <c r="HN929" s="224"/>
      <c r="HO929" s="224"/>
      <c r="HP929" s="224"/>
      <c r="HQ929" s="224"/>
      <c r="HR929" s="224"/>
      <c r="HS929" s="224"/>
      <c r="HT929" s="224"/>
      <c r="HU929" s="224"/>
      <c r="HV929" s="224"/>
      <c r="HW929" s="224"/>
      <c r="HX929" s="224"/>
      <c r="HY929" s="224"/>
      <c r="HZ929" s="224"/>
      <c r="IA929" s="224"/>
      <c r="IB929" s="224"/>
      <c r="IC929" s="224"/>
      <c r="ID929" s="224"/>
      <c r="IE929" s="224"/>
      <c r="IF929" s="224"/>
      <c r="IG929" s="224"/>
      <c r="IH929" s="224"/>
      <c r="II929" s="224"/>
      <c r="IJ929" s="224"/>
      <c r="IK929" s="224"/>
      <c r="IL929" s="224"/>
      <c r="IM929" s="224"/>
      <c r="IN929" s="224"/>
      <c r="IO929" s="224"/>
      <c r="IP929" s="224"/>
      <c r="IQ929" s="224"/>
      <c r="IR929" s="224"/>
      <c r="IS929" s="224"/>
      <c r="IT929" s="224"/>
      <c r="IU929" s="224"/>
      <c r="IV929" s="224"/>
      <c r="IW929" s="224"/>
    </row>
    <row r="930" spans="1:257" s="258" customFormat="1" ht="39" hidden="1" customHeight="1" x14ac:dyDescent="0.25">
      <c r="A930" s="224"/>
      <c r="B930" s="224"/>
      <c r="C930" s="224"/>
      <c r="D930" s="209"/>
      <c r="E930" s="57"/>
      <c r="F930" s="57"/>
      <c r="G930" s="210"/>
      <c r="H930" s="210"/>
      <c r="I930" s="210"/>
      <c r="J930" s="224"/>
      <c r="K930" s="251"/>
      <c r="L930" s="251"/>
      <c r="M930" s="251"/>
      <c r="N930" s="251"/>
      <c r="O930" s="251"/>
      <c r="P930" s="251"/>
      <c r="Q930" s="251"/>
      <c r="R930" s="251"/>
      <c r="S930" s="251"/>
      <c r="T930" s="251"/>
      <c r="U930" s="251"/>
      <c r="V930" s="251"/>
      <c r="W930" s="251"/>
      <c r="X930" s="251"/>
      <c r="Y930" s="251"/>
      <c r="Z930" s="251"/>
      <c r="AA930" s="251"/>
      <c r="AB930" s="251"/>
      <c r="AC930" s="211"/>
      <c r="AD930" s="252"/>
      <c r="AE930" s="252"/>
      <c r="AF930" s="253"/>
      <c r="AG930" s="253"/>
      <c r="AH930" s="254"/>
      <c r="AI930" s="254"/>
      <c r="AJ930" s="255"/>
      <c r="AK930" s="255"/>
      <c r="AL930" s="126"/>
      <c r="AM930" s="224"/>
      <c r="AN930" s="224"/>
      <c r="AO930" s="224"/>
      <c r="AP930" s="224"/>
      <c r="AQ930" s="224"/>
      <c r="AR930" s="224"/>
      <c r="AS930" s="224"/>
      <c r="AT930" s="224"/>
      <c r="AU930" s="224"/>
      <c r="AV930" s="224"/>
      <c r="AW930" s="224"/>
      <c r="AX930" s="224"/>
      <c r="AY930" s="224"/>
      <c r="AZ930" s="224"/>
      <c r="BA930" s="224"/>
      <c r="BB930" s="224"/>
      <c r="BC930" s="224"/>
      <c r="BD930" s="224"/>
      <c r="BE930" s="224"/>
      <c r="BF930" s="224"/>
      <c r="BG930" s="224"/>
      <c r="BH930" s="224"/>
      <c r="BI930" s="224"/>
      <c r="BJ930" s="224"/>
      <c r="BK930" s="224"/>
      <c r="BL930" s="224"/>
      <c r="BM930" s="224"/>
      <c r="BN930" s="224"/>
      <c r="BO930" s="224"/>
      <c r="BP930" s="224"/>
      <c r="BQ930" s="224"/>
      <c r="BR930" s="224"/>
      <c r="BS930" s="224"/>
      <c r="BT930" s="224"/>
      <c r="BU930" s="224"/>
      <c r="BV930" s="224"/>
      <c r="BW930" s="224"/>
      <c r="BX930" s="224"/>
      <c r="BY930" s="224"/>
      <c r="BZ930" s="224"/>
      <c r="CA930" s="224"/>
      <c r="CB930" s="224"/>
      <c r="CC930" s="224"/>
      <c r="CD930" s="224"/>
      <c r="CE930" s="224"/>
      <c r="CF930" s="224"/>
      <c r="CG930" s="224"/>
      <c r="CH930" s="224"/>
      <c r="CI930" s="224"/>
      <c r="CJ930" s="224"/>
      <c r="CK930" s="224"/>
      <c r="CL930" s="224"/>
      <c r="CM930" s="224"/>
      <c r="CN930" s="224"/>
      <c r="CO930" s="224"/>
      <c r="CP930" s="224"/>
      <c r="CQ930" s="224"/>
      <c r="CR930" s="224"/>
      <c r="CS930" s="224"/>
      <c r="CT930" s="224"/>
      <c r="CU930" s="224"/>
      <c r="CV930" s="224"/>
      <c r="CW930" s="224"/>
      <c r="CX930" s="224"/>
      <c r="CY930" s="224"/>
      <c r="CZ930" s="224"/>
      <c r="DA930" s="224"/>
      <c r="DB930" s="224"/>
      <c r="DC930" s="224"/>
      <c r="DD930" s="224"/>
      <c r="DE930" s="224"/>
      <c r="DF930" s="224"/>
      <c r="DG930" s="224"/>
      <c r="DH930" s="224"/>
      <c r="DI930" s="224"/>
      <c r="DJ930" s="224"/>
      <c r="DK930" s="224"/>
      <c r="DL930" s="224"/>
      <c r="DM930" s="224"/>
      <c r="DN930" s="224"/>
      <c r="DO930" s="224"/>
      <c r="DP930" s="224"/>
      <c r="DQ930" s="224"/>
      <c r="DR930" s="224"/>
      <c r="DS930" s="224"/>
      <c r="DT930" s="224"/>
      <c r="DU930" s="224"/>
      <c r="DV930" s="224"/>
      <c r="DW930" s="224"/>
      <c r="DX930" s="224"/>
      <c r="DY930" s="224"/>
      <c r="DZ930" s="224"/>
      <c r="EA930" s="224"/>
      <c r="EB930" s="224"/>
      <c r="EC930" s="224"/>
      <c r="ED930" s="224"/>
      <c r="EE930" s="224"/>
      <c r="EF930" s="224"/>
      <c r="EG930" s="224"/>
      <c r="EH930" s="224"/>
      <c r="EI930" s="224"/>
      <c r="EJ930" s="224"/>
      <c r="EK930" s="224"/>
      <c r="EL930" s="224"/>
      <c r="EM930" s="224"/>
      <c r="EN930" s="224"/>
      <c r="EO930" s="224"/>
      <c r="EP930" s="224"/>
      <c r="EQ930" s="224"/>
      <c r="ER930" s="224"/>
      <c r="ES930" s="224"/>
      <c r="ET930" s="224"/>
      <c r="EU930" s="224"/>
      <c r="EV930" s="224"/>
      <c r="EW930" s="224"/>
      <c r="EX930" s="224"/>
      <c r="EY930" s="224"/>
      <c r="EZ930" s="224"/>
      <c r="FA930" s="224"/>
      <c r="FB930" s="224"/>
      <c r="FC930" s="224"/>
      <c r="FD930" s="224"/>
      <c r="FE930" s="224"/>
      <c r="FF930" s="224"/>
      <c r="FG930" s="224"/>
      <c r="FH930" s="224"/>
      <c r="FI930" s="224"/>
      <c r="FJ930" s="224"/>
      <c r="FK930" s="224"/>
      <c r="FL930" s="224"/>
      <c r="FM930" s="224"/>
      <c r="FN930" s="224"/>
      <c r="FO930" s="224"/>
      <c r="FP930" s="224"/>
      <c r="FQ930" s="224"/>
      <c r="FR930" s="224"/>
      <c r="FS930" s="224"/>
      <c r="FT930" s="224"/>
      <c r="FU930" s="224"/>
      <c r="FV930" s="224"/>
      <c r="FW930" s="224"/>
      <c r="FX930" s="224"/>
      <c r="FY930" s="224"/>
      <c r="FZ930" s="224"/>
      <c r="GA930" s="224"/>
      <c r="GB930" s="224"/>
      <c r="GC930" s="224"/>
      <c r="GD930" s="224"/>
      <c r="GE930" s="224"/>
      <c r="GF930" s="224"/>
      <c r="GG930" s="224"/>
      <c r="GH930" s="224"/>
      <c r="GI930" s="224"/>
      <c r="GJ930" s="224"/>
      <c r="GK930" s="224"/>
      <c r="GL930" s="224"/>
      <c r="GM930" s="224"/>
      <c r="GN930" s="224"/>
      <c r="GO930" s="224"/>
      <c r="GP930" s="224"/>
      <c r="GQ930" s="224"/>
      <c r="GR930" s="224"/>
      <c r="GS930" s="224"/>
      <c r="GT930" s="224"/>
      <c r="GU930" s="224"/>
      <c r="GV930" s="224"/>
      <c r="GW930" s="224"/>
      <c r="GX930" s="224"/>
      <c r="GY930" s="224"/>
      <c r="GZ930" s="224"/>
      <c r="HA930" s="224"/>
      <c r="HB930" s="224"/>
      <c r="HC930" s="224"/>
      <c r="HD930" s="224"/>
      <c r="HE930" s="224"/>
      <c r="HF930" s="224"/>
      <c r="HG930" s="224"/>
      <c r="HH930" s="224"/>
      <c r="HI930" s="224"/>
      <c r="HJ930" s="224"/>
      <c r="HK930" s="224"/>
      <c r="HL930" s="224"/>
      <c r="HM930" s="224"/>
      <c r="HN930" s="224"/>
      <c r="HO930" s="224"/>
      <c r="HP930" s="224"/>
      <c r="HQ930" s="224"/>
      <c r="HR930" s="224"/>
      <c r="HS930" s="224"/>
      <c r="HT930" s="224"/>
      <c r="HU930" s="224"/>
      <c r="HV930" s="224"/>
      <c r="HW930" s="224"/>
      <c r="HX930" s="224"/>
      <c r="HY930" s="224"/>
      <c r="HZ930" s="224"/>
      <c r="IA930" s="224"/>
      <c r="IB930" s="224"/>
      <c r="IC930" s="224"/>
      <c r="ID930" s="224"/>
      <c r="IE930" s="224"/>
      <c r="IF930" s="224"/>
      <c r="IG930" s="224"/>
      <c r="IH930" s="224"/>
      <c r="II930" s="224"/>
      <c r="IJ930" s="224"/>
      <c r="IK930" s="224"/>
      <c r="IL930" s="224"/>
      <c r="IM930" s="224"/>
      <c r="IN930" s="224"/>
      <c r="IO930" s="224"/>
      <c r="IP930" s="224"/>
      <c r="IQ930" s="224"/>
      <c r="IR930" s="224"/>
      <c r="IS930" s="224"/>
      <c r="IT930" s="224"/>
      <c r="IU930" s="224"/>
      <c r="IV930" s="224"/>
      <c r="IW930" s="224"/>
    </row>
    <row r="931" spans="1:257" s="258" customFormat="1" ht="39" hidden="1" customHeight="1" x14ac:dyDescent="0.25">
      <c r="A931" s="224"/>
      <c r="B931" s="224"/>
      <c r="C931" s="224"/>
      <c r="D931" s="209"/>
      <c r="E931" s="57"/>
      <c r="F931" s="57"/>
      <c r="G931" s="210"/>
      <c r="H931" s="210"/>
      <c r="I931" s="210"/>
      <c r="J931" s="224"/>
      <c r="K931" s="251"/>
      <c r="L931" s="251"/>
      <c r="M931" s="251"/>
      <c r="N931" s="251"/>
      <c r="O931" s="251"/>
      <c r="P931" s="251"/>
      <c r="Q931" s="251"/>
      <c r="R931" s="251"/>
      <c r="S931" s="251"/>
      <c r="T931" s="251"/>
      <c r="U931" s="251"/>
      <c r="V931" s="251"/>
      <c r="W931" s="251"/>
      <c r="X931" s="251"/>
      <c r="Y931" s="251"/>
      <c r="Z931" s="251"/>
      <c r="AA931" s="251"/>
      <c r="AB931" s="251"/>
      <c r="AC931" s="211"/>
      <c r="AD931" s="252"/>
      <c r="AE931" s="252"/>
      <c r="AF931" s="253"/>
      <c r="AG931" s="253"/>
      <c r="AH931" s="254"/>
      <c r="AI931" s="254"/>
      <c r="AJ931" s="255"/>
      <c r="AK931" s="255"/>
      <c r="AL931" s="126"/>
      <c r="AM931" s="224"/>
      <c r="AN931" s="224"/>
      <c r="AO931" s="224"/>
      <c r="AP931" s="224"/>
      <c r="AQ931" s="224"/>
      <c r="AR931" s="224"/>
      <c r="AS931" s="224"/>
      <c r="AT931" s="224"/>
      <c r="AU931" s="224"/>
      <c r="AV931" s="224"/>
      <c r="AW931" s="224"/>
      <c r="AX931" s="224"/>
      <c r="AY931" s="224"/>
      <c r="AZ931" s="224"/>
      <c r="BA931" s="224"/>
      <c r="BB931" s="224"/>
      <c r="BC931" s="224"/>
      <c r="BD931" s="224"/>
      <c r="BE931" s="224"/>
      <c r="BF931" s="224"/>
      <c r="BG931" s="224"/>
      <c r="BH931" s="224"/>
      <c r="BI931" s="224"/>
      <c r="BJ931" s="224"/>
      <c r="BK931" s="224"/>
      <c r="BL931" s="224"/>
      <c r="BM931" s="224"/>
      <c r="BN931" s="224"/>
      <c r="BO931" s="224"/>
      <c r="BP931" s="224"/>
      <c r="BQ931" s="224"/>
      <c r="BR931" s="224"/>
      <c r="BS931" s="224"/>
      <c r="BT931" s="224"/>
      <c r="BU931" s="224"/>
      <c r="BV931" s="224"/>
      <c r="BW931" s="224"/>
      <c r="BX931" s="224"/>
      <c r="BY931" s="224"/>
      <c r="BZ931" s="224"/>
      <c r="CA931" s="224"/>
      <c r="CB931" s="224"/>
      <c r="CC931" s="224"/>
      <c r="CD931" s="224"/>
      <c r="CE931" s="224"/>
      <c r="CF931" s="224"/>
      <c r="CG931" s="224"/>
      <c r="CH931" s="224"/>
      <c r="CI931" s="224"/>
      <c r="CJ931" s="224"/>
      <c r="CK931" s="224"/>
      <c r="CL931" s="224"/>
      <c r="CM931" s="224"/>
      <c r="CN931" s="224"/>
      <c r="CO931" s="224"/>
      <c r="CP931" s="224"/>
      <c r="CQ931" s="224"/>
      <c r="CR931" s="224"/>
      <c r="CS931" s="224"/>
      <c r="CT931" s="224"/>
      <c r="CU931" s="224"/>
      <c r="CV931" s="224"/>
      <c r="CW931" s="224"/>
      <c r="CX931" s="224"/>
      <c r="CY931" s="224"/>
      <c r="CZ931" s="224"/>
      <c r="DA931" s="224"/>
      <c r="DB931" s="224"/>
      <c r="DC931" s="224"/>
      <c r="DD931" s="224"/>
      <c r="DE931" s="224"/>
      <c r="DF931" s="224"/>
      <c r="DG931" s="224"/>
      <c r="DH931" s="224"/>
      <c r="DI931" s="224"/>
      <c r="DJ931" s="224"/>
      <c r="DK931" s="224"/>
      <c r="DL931" s="224"/>
      <c r="DM931" s="224"/>
      <c r="DN931" s="224"/>
      <c r="DO931" s="224"/>
      <c r="DP931" s="224"/>
      <c r="DQ931" s="224"/>
      <c r="DR931" s="224"/>
      <c r="DS931" s="224"/>
      <c r="DT931" s="224"/>
      <c r="DU931" s="224"/>
      <c r="DV931" s="224"/>
      <c r="DW931" s="224"/>
      <c r="DX931" s="224"/>
      <c r="DY931" s="224"/>
      <c r="DZ931" s="224"/>
      <c r="EA931" s="224"/>
      <c r="EB931" s="224"/>
      <c r="EC931" s="224"/>
      <c r="ED931" s="224"/>
      <c r="EE931" s="224"/>
      <c r="EF931" s="224"/>
      <c r="EG931" s="224"/>
      <c r="EH931" s="224"/>
      <c r="EI931" s="224"/>
      <c r="EJ931" s="224"/>
      <c r="EK931" s="224"/>
      <c r="EL931" s="224"/>
      <c r="EM931" s="224"/>
      <c r="EN931" s="224"/>
      <c r="EO931" s="224"/>
      <c r="EP931" s="224"/>
      <c r="EQ931" s="224"/>
      <c r="ER931" s="224"/>
      <c r="ES931" s="224"/>
      <c r="ET931" s="224"/>
      <c r="EU931" s="224"/>
      <c r="EV931" s="224"/>
      <c r="EW931" s="224"/>
      <c r="EX931" s="224"/>
      <c r="EY931" s="224"/>
      <c r="EZ931" s="224"/>
      <c r="FA931" s="224"/>
      <c r="FB931" s="224"/>
      <c r="FC931" s="224"/>
      <c r="FD931" s="224"/>
      <c r="FE931" s="224"/>
      <c r="FF931" s="224"/>
      <c r="FG931" s="224"/>
      <c r="FH931" s="224"/>
      <c r="FI931" s="224"/>
      <c r="FJ931" s="224"/>
      <c r="FK931" s="224"/>
      <c r="FL931" s="224"/>
      <c r="FM931" s="224"/>
      <c r="FN931" s="224"/>
      <c r="FO931" s="224"/>
      <c r="FP931" s="224"/>
      <c r="FQ931" s="224"/>
      <c r="FR931" s="224"/>
      <c r="FS931" s="224"/>
      <c r="FT931" s="224"/>
      <c r="FU931" s="224"/>
      <c r="FV931" s="224"/>
      <c r="FW931" s="224"/>
      <c r="FX931" s="224"/>
      <c r="FY931" s="224"/>
      <c r="FZ931" s="224"/>
      <c r="GA931" s="224"/>
      <c r="GB931" s="224"/>
      <c r="GC931" s="224"/>
      <c r="GD931" s="224"/>
      <c r="GE931" s="224"/>
      <c r="GF931" s="224"/>
      <c r="GG931" s="224"/>
      <c r="GH931" s="224"/>
      <c r="GI931" s="224"/>
      <c r="GJ931" s="224"/>
      <c r="GK931" s="224"/>
      <c r="GL931" s="224"/>
      <c r="GM931" s="224"/>
      <c r="GN931" s="224"/>
      <c r="GO931" s="224"/>
      <c r="GP931" s="224"/>
      <c r="GQ931" s="224"/>
      <c r="GR931" s="224"/>
      <c r="GS931" s="224"/>
      <c r="GT931" s="224"/>
      <c r="GU931" s="224"/>
      <c r="GV931" s="224"/>
      <c r="GW931" s="224"/>
      <c r="GX931" s="224"/>
      <c r="GY931" s="224"/>
      <c r="GZ931" s="224"/>
      <c r="HA931" s="224"/>
      <c r="HB931" s="224"/>
      <c r="HC931" s="224"/>
      <c r="HD931" s="224"/>
      <c r="HE931" s="224"/>
      <c r="HF931" s="224"/>
      <c r="HG931" s="224"/>
      <c r="HH931" s="224"/>
      <c r="HI931" s="224"/>
      <c r="HJ931" s="224"/>
      <c r="HK931" s="224"/>
      <c r="HL931" s="224"/>
      <c r="HM931" s="224"/>
      <c r="HN931" s="224"/>
      <c r="HO931" s="224"/>
      <c r="HP931" s="224"/>
      <c r="HQ931" s="224"/>
      <c r="HR931" s="224"/>
      <c r="HS931" s="224"/>
      <c r="HT931" s="224"/>
      <c r="HU931" s="224"/>
      <c r="HV931" s="224"/>
      <c r="HW931" s="224"/>
      <c r="HX931" s="224"/>
      <c r="HY931" s="224"/>
      <c r="HZ931" s="224"/>
      <c r="IA931" s="224"/>
      <c r="IB931" s="224"/>
      <c r="IC931" s="224"/>
      <c r="ID931" s="224"/>
      <c r="IE931" s="224"/>
      <c r="IF931" s="224"/>
      <c r="IG931" s="224"/>
      <c r="IH931" s="224"/>
      <c r="II931" s="224"/>
      <c r="IJ931" s="224"/>
      <c r="IK931" s="224"/>
      <c r="IL931" s="224"/>
      <c r="IM931" s="224"/>
      <c r="IN931" s="224"/>
      <c r="IO931" s="224"/>
      <c r="IP931" s="224"/>
      <c r="IQ931" s="224"/>
      <c r="IR931" s="224"/>
      <c r="IS931" s="224"/>
      <c r="IT931" s="224"/>
      <c r="IU931" s="224"/>
      <c r="IV931" s="224"/>
      <c r="IW931" s="224"/>
    </row>
    <row r="932" spans="1:257" s="258" customFormat="1" ht="39" hidden="1" customHeight="1" x14ac:dyDescent="0.25">
      <c r="A932" s="224"/>
      <c r="B932" s="224"/>
      <c r="C932" s="224"/>
      <c r="D932" s="209"/>
      <c r="E932" s="57"/>
      <c r="F932" s="57"/>
      <c r="G932" s="210"/>
      <c r="H932" s="210"/>
      <c r="I932" s="210"/>
      <c r="J932" s="224"/>
      <c r="K932" s="251"/>
      <c r="L932" s="251"/>
      <c r="M932" s="251"/>
      <c r="N932" s="251"/>
      <c r="O932" s="251"/>
      <c r="P932" s="251"/>
      <c r="Q932" s="251"/>
      <c r="R932" s="251"/>
      <c r="S932" s="251"/>
      <c r="T932" s="251"/>
      <c r="U932" s="251"/>
      <c r="V932" s="251"/>
      <c r="W932" s="251"/>
      <c r="X932" s="251"/>
      <c r="Y932" s="251"/>
      <c r="Z932" s="251"/>
      <c r="AA932" s="251"/>
      <c r="AB932" s="251"/>
      <c r="AC932" s="211"/>
      <c r="AD932" s="252"/>
      <c r="AE932" s="252"/>
      <c r="AF932" s="253"/>
      <c r="AG932" s="253"/>
      <c r="AH932" s="254"/>
      <c r="AI932" s="254"/>
      <c r="AJ932" s="255"/>
      <c r="AK932" s="255"/>
      <c r="AL932" s="126"/>
      <c r="AM932" s="224"/>
      <c r="AN932" s="224"/>
      <c r="AO932" s="224"/>
      <c r="AP932" s="224"/>
      <c r="AQ932" s="224"/>
      <c r="AR932" s="224"/>
      <c r="AS932" s="224"/>
      <c r="AT932" s="224"/>
      <c r="AU932" s="224"/>
      <c r="AV932" s="224"/>
      <c r="AW932" s="224"/>
      <c r="AX932" s="224"/>
      <c r="AY932" s="224"/>
      <c r="AZ932" s="224"/>
      <c r="BA932" s="224"/>
      <c r="BB932" s="224"/>
      <c r="BC932" s="224"/>
      <c r="BD932" s="224"/>
      <c r="BE932" s="224"/>
      <c r="BF932" s="224"/>
      <c r="BG932" s="224"/>
      <c r="BH932" s="224"/>
      <c r="BI932" s="224"/>
      <c r="BJ932" s="224"/>
      <c r="BK932" s="224"/>
      <c r="BL932" s="224"/>
      <c r="BM932" s="224"/>
      <c r="BN932" s="224"/>
      <c r="BO932" s="224"/>
      <c r="BP932" s="224"/>
      <c r="BQ932" s="224"/>
      <c r="BR932" s="224"/>
      <c r="BS932" s="224"/>
      <c r="BT932" s="224"/>
      <c r="BU932" s="224"/>
      <c r="BV932" s="224"/>
      <c r="BW932" s="224"/>
      <c r="BX932" s="224"/>
      <c r="BY932" s="224"/>
      <c r="BZ932" s="224"/>
      <c r="CA932" s="224"/>
      <c r="CB932" s="224"/>
      <c r="CC932" s="224"/>
      <c r="CD932" s="224"/>
      <c r="CE932" s="224"/>
      <c r="CF932" s="224"/>
      <c r="CG932" s="224"/>
      <c r="CH932" s="224"/>
      <c r="CI932" s="224"/>
      <c r="CJ932" s="224"/>
      <c r="CK932" s="224"/>
      <c r="CL932" s="224"/>
      <c r="CM932" s="224"/>
      <c r="CN932" s="224"/>
      <c r="CO932" s="224"/>
      <c r="CP932" s="224"/>
      <c r="CQ932" s="224"/>
      <c r="CR932" s="224"/>
      <c r="CS932" s="224"/>
      <c r="CT932" s="224"/>
      <c r="CU932" s="224"/>
      <c r="CV932" s="224"/>
      <c r="CW932" s="224"/>
      <c r="CX932" s="224"/>
      <c r="CY932" s="224"/>
      <c r="CZ932" s="224"/>
      <c r="DA932" s="224"/>
      <c r="DB932" s="224"/>
      <c r="DC932" s="224"/>
      <c r="DD932" s="224"/>
      <c r="DE932" s="224"/>
      <c r="DF932" s="224"/>
      <c r="DG932" s="224"/>
      <c r="DH932" s="224"/>
      <c r="DI932" s="224"/>
      <c r="DJ932" s="224"/>
      <c r="DK932" s="224"/>
      <c r="DL932" s="224"/>
      <c r="DM932" s="224"/>
      <c r="DN932" s="224"/>
      <c r="DO932" s="224"/>
      <c r="DP932" s="224"/>
      <c r="DQ932" s="224"/>
      <c r="DR932" s="224"/>
      <c r="DS932" s="224"/>
      <c r="DT932" s="224"/>
      <c r="DU932" s="224"/>
      <c r="DV932" s="224"/>
      <c r="DW932" s="224"/>
      <c r="DX932" s="224"/>
      <c r="DY932" s="224"/>
      <c r="DZ932" s="224"/>
      <c r="EA932" s="224"/>
      <c r="EB932" s="224"/>
      <c r="EC932" s="224"/>
      <c r="ED932" s="224"/>
      <c r="EE932" s="224"/>
      <c r="EF932" s="224"/>
      <c r="EG932" s="224"/>
      <c r="EH932" s="224"/>
      <c r="EI932" s="224"/>
      <c r="EJ932" s="224"/>
      <c r="EK932" s="224"/>
      <c r="EL932" s="224"/>
      <c r="EM932" s="224"/>
      <c r="EN932" s="224"/>
      <c r="EO932" s="224"/>
      <c r="EP932" s="224"/>
      <c r="EQ932" s="224"/>
      <c r="ER932" s="224"/>
      <c r="ES932" s="224"/>
      <c r="ET932" s="224"/>
      <c r="EU932" s="224"/>
      <c r="EV932" s="224"/>
      <c r="EW932" s="224"/>
      <c r="EX932" s="224"/>
      <c r="EY932" s="224"/>
      <c r="EZ932" s="224"/>
      <c r="FA932" s="224"/>
      <c r="FB932" s="224"/>
      <c r="FC932" s="224"/>
      <c r="FD932" s="224"/>
      <c r="FE932" s="224"/>
      <c r="FF932" s="224"/>
      <c r="FG932" s="224"/>
      <c r="FH932" s="224"/>
      <c r="FI932" s="224"/>
      <c r="FJ932" s="224"/>
      <c r="FK932" s="224"/>
      <c r="FL932" s="224"/>
      <c r="FM932" s="224"/>
      <c r="FN932" s="224"/>
      <c r="FO932" s="224"/>
      <c r="FP932" s="224"/>
      <c r="FQ932" s="224"/>
      <c r="FR932" s="224"/>
      <c r="FS932" s="224"/>
      <c r="FT932" s="224"/>
      <c r="FU932" s="224"/>
      <c r="FV932" s="224"/>
      <c r="FW932" s="224"/>
      <c r="FX932" s="224"/>
      <c r="FY932" s="224"/>
      <c r="FZ932" s="224"/>
      <c r="GA932" s="224"/>
      <c r="GB932" s="224"/>
      <c r="GC932" s="224"/>
      <c r="GD932" s="224"/>
      <c r="GE932" s="224"/>
      <c r="GF932" s="224"/>
      <c r="GG932" s="224"/>
      <c r="GH932" s="224"/>
      <c r="GI932" s="224"/>
      <c r="GJ932" s="224"/>
      <c r="GK932" s="224"/>
      <c r="GL932" s="224"/>
      <c r="GM932" s="224"/>
      <c r="GN932" s="224"/>
      <c r="GO932" s="224"/>
      <c r="GP932" s="224"/>
      <c r="GQ932" s="224"/>
      <c r="GR932" s="224"/>
      <c r="GS932" s="224"/>
      <c r="GT932" s="224"/>
      <c r="GU932" s="224"/>
      <c r="GV932" s="224"/>
      <c r="GW932" s="224"/>
      <c r="GX932" s="224"/>
      <c r="GY932" s="224"/>
      <c r="GZ932" s="224"/>
      <c r="HA932" s="224"/>
      <c r="HB932" s="224"/>
      <c r="HC932" s="224"/>
      <c r="HD932" s="224"/>
      <c r="HE932" s="224"/>
      <c r="HF932" s="224"/>
      <c r="HG932" s="224"/>
      <c r="HH932" s="224"/>
      <c r="HI932" s="224"/>
      <c r="HJ932" s="224"/>
      <c r="HK932" s="224"/>
      <c r="HL932" s="224"/>
      <c r="HM932" s="224"/>
      <c r="HN932" s="224"/>
      <c r="HO932" s="224"/>
      <c r="HP932" s="224"/>
      <c r="HQ932" s="224"/>
      <c r="HR932" s="224"/>
      <c r="HS932" s="224"/>
      <c r="HT932" s="224"/>
      <c r="HU932" s="224"/>
      <c r="HV932" s="224"/>
      <c r="HW932" s="224"/>
      <c r="HX932" s="224"/>
      <c r="HY932" s="224"/>
      <c r="HZ932" s="224"/>
      <c r="IA932" s="224"/>
      <c r="IB932" s="224"/>
      <c r="IC932" s="224"/>
      <c r="ID932" s="224"/>
      <c r="IE932" s="224"/>
      <c r="IF932" s="224"/>
      <c r="IG932" s="224"/>
      <c r="IH932" s="224"/>
      <c r="II932" s="224"/>
      <c r="IJ932" s="224"/>
      <c r="IK932" s="224"/>
      <c r="IL932" s="224"/>
      <c r="IM932" s="224"/>
      <c r="IN932" s="224"/>
      <c r="IO932" s="224"/>
      <c r="IP932" s="224"/>
      <c r="IQ932" s="224"/>
      <c r="IR932" s="224"/>
      <c r="IS932" s="224"/>
      <c r="IT932" s="224"/>
      <c r="IU932" s="224"/>
      <c r="IV932" s="224"/>
      <c r="IW932" s="224"/>
    </row>
    <row r="933" spans="1:257" s="258" customFormat="1" ht="39" hidden="1" customHeight="1" x14ac:dyDescent="0.25">
      <c r="A933" s="224"/>
      <c r="B933" s="224"/>
      <c r="C933" s="224"/>
      <c r="D933" s="209"/>
      <c r="E933" s="57"/>
      <c r="F933" s="57"/>
      <c r="G933" s="210"/>
      <c r="H933" s="210"/>
      <c r="I933" s="210"/>
      <c r="J933" s="224"/>
      <c r="K933" s="251"/>
      <c r="L933" s="251"/>
      <c r="M933" s="251"/>
      <c r="N933" s="251"/>
      <c r="O933" s="251"/>
      <c r="P933" s="251"/>
      <c r="Q933" s="251"/>
      <c r="R933" s="251"/>
      <c r="S933" s="251"/>
      <c r="T933" s="251"/>
      <c r="U933" s="251"/>
      <c r="V933" s="251"/>
      <c r="W933" s="251"/>
      <c r="X933" s="251"/>
      <c r="Y933" s="251"/>
      <c r="Z933" s="251"/>
      <c r="AA933" s="251"/>
      <c r="AB933" s="251"/>
      <c r="AC933" s="211"/>
      <c r="AD933" s="252"/>
      <c r="AE933" s="252"/>
      <c r="AF933" s="253"/>
      <c r="AG933" s="253"/>
      <c r="AH933" s="254"/>
      <c r="AI933" s="254"/>
      <c r="AJ933" s="255"/>
      <c r="AK933" s="255"/>
      <c r="AL933" s="126"/>
      <c r="AM933" s="224"/>
      <c r="AN933" s="224"/>
      <c r="AO933" s="224"/>
      <c r="AP933" s="224"/>
      <c r="AQ933" s="224"/>
      <c r="AR933" s="224"/>
      <c r="AS933" s="224"/>
      <c r="AT933" s="224"/>
      <c r="AU933" s="224"/>
      <c r="AV933" s="224"/>
      <c r="AW933" s="224"/>
      <c r="AX933" s="224"/>
      <c r="AY933" s="224"/>
      <c r="AZ933" s="224"/>
      <c r="BA933" s="224"/>
      <c r="BB933" s="224"/>
      <c r="BC933" s="224"/>
      <c r="BD933" s="224"/>
      <c r="BE933" s="224"/>
      <c r="BF933" s="224"/>
      <c r="BG933" s="224"/>
      <c r="BH933" s="224"/>
      <c r="BI933" s="224"/>
      <c r="BJ933" s="224"/>
      <c r="BK933" s="224"/>
      <c r="BL933" s="224"/>
      <c r="BM933" s="224"/>
      <c r="BN933" s="224"/>
      <c r="BO933" s="224"/>
      <c r="BP933" s="224"/>
      <c r="BQ933" s="224"/>
      <c r="BR933" s="224"/>
      <c r="BS933" s="224"/>
      <c r="BT933" s="224"/>
      <c r="BU933" s="224"/>
      <c r="BV933" s="224"/>
      <c r="BW933" s="224"/>
      <c r="BX933" s="224"/>
      <c r="BY933" s="224"/>
      <c r="BZ933" s="224"/>
      <c r="CA933" s="224"/>
      <c r="CB933" s="224"/>
      <c r="CC933" s="224"/>
      <c r="CD933" s="224"/>
      <c r="CE933" s="224"/>
      <c r="CF933" s="224"/>
      <c r="CG933" s="224"/>
      <c r="CH933" s="224"/>
      <c r="CI933" s="224"/>
      <c r="CJ933" s="224"/>
      <c r="CK933" s="224"/>
      <c r="CL933" s="224"/>
      <c r="CM933" s="224"/>
      <c r="CN933" s="224"/>
      <c r="CO933" s="224"/>
      <c r="CP933" s="224"/>
      <c r="CQ933" s="224"/>
      <c r="CR933" s="224"/>
      <c r="CS933" s="224"/>
      <c r="CT933" s="224"/>
      <c r="CU933" s="224"/>
      <c r="CV933" s="224"/>
      <c r="CW933" s="224"/>
      <c r="CX933" s="224"/>
      <c r="CY933" s="224"/>
      <c r="CZ933" s="224"/>
      <c r="DA933" s="224"/>
      <c r="DB933" s="224"/>
      <c r="DC933" s="224"/>
      <c r="DD933" s="224"/>
      <c r="DE933" s="224"/>
      <c r="DF933" s="224"/>
      <c r="DG933" s="224"/>
      <c r="DH933" s="224"/>
      <c r="DI933" s="224"/>
      <c r="DJ933" s="224"/>
      <c r="DK933" s="224"/>
      <c r="DL933" s="224"/>
      <c r="DM933" s="224"/>
      <c r="DN933" s="224"/>
      <c r="DO933" s="224"/>
      <c r="DP933" s="224"/>
      <c r="DQ933" s="224"/>
      <c r="DR933" s="224"/>
      <c r="DS933" s="224"/>
      <c r="DT933" s="224"/>
      <c r="DU933" s="224"/>
      <c r="DV933" s="224"/>
      <c r="DW933" s="224"/>
      <c r="DX933" s="224"/>
      <c r="DY933" s="224"/>
      <c r="DZ933" s="224"/>
      <c r="EA933" s="224"/>
      <c r="EB933" s="224"/>
      <c r="EC933" s="224"/>
      <c r="ED933" s="224"/>
      <c r="EE933" s="224"/>
      <c r="EF933" s="224"/>
      <c r="EG933" s="224"/>
      <c r="EH933" s="224"/>
      <c r="EI933" s="224"/>
      <c r="EJ933" s="224"/>
      <c r="EK933" s="224"/>
      <c r="EL933" s="224"/>
      <c r="EM933" s="224"/>
      <c r="EN933" s="224"/>
      <c r="EO933" s="224"/>
      <c r="EP933" s="224"/>
      <c r="EQ933" s="224"/>
      <c r="ER933" s="224"/>
      <c r="ES933" s="224"/>
      <c r="ET933" s="224"/>
      <c r="EU933" s="224"/>
      <c r="EV933" s="224"/>
      <c r="EW933" s="224"/>
      <c r="EX933" s="224"/>
      <c r="EY933" s="224"/>
      <c r="EZ933" s="224"/>
      <c r="FA933" s="224"/>
      <c r="FB933" s="224"/>
      <c r="FC933" s="224"/>
      <c r="FD933" s="224"/>
      <c r="FE933" s="224"/>
      <c r="FF933" s="224"/>
      <c r="FG933" s="224"/>
      <c r="FH933" s="224"/>
      <c r="FI933" s="224"/>
      <c r="FJ933" s="224"/>
      <c r="FK933" s="224"/>
      <c r="FL933" s="224"/>
      <c r="FM933" s="224"/>
      <c r="FN933" s="224"/>
      <c r="FO933" s="224"/>
      <c r="FP933" s="224"/>
      <c r="FQ933" s="224"/>
      <c r="FR933" s="224"/>
      <c r="FS933" s="224"/>
      <c r="FT933" s="224"/>
      <c r="FU933" s="224"/>
      <c r="FV933" s="224"/>
      <c r="FW933" s="224"/>
      <c r="FX933" s="224"/>
      <c r="FY933" s="224"/>
      <c r="FZ933" s="224"/>
      <c r="GA933" s="224"/>
      <c r="GB933" s="224"/>
      <c r="GC933" s="224"/>
      <c r="GD933" s="224"/>
      <c r="GE933" s="224"/>
      <c r="GF933" s="224"/>
      <c r="GG933" s="224"/>
      <c r="GH933" s="224"/>
      <c r="GI933" s="224"/>
      <c r="GJ933" s="224"/>
      <c r="GK933" s="224"/>
      <c r="GL933" s="224"/>
      <c r="GM933" s="224"/>
      <c r="GN933" s="224"/>
      <c r="GO933" s="224"/>
      <c r="GP933" s="224"/>
      <c r="GQ933" s="224"/>
      <c r="GR933" s="224"/>
      <c r="GS933" s="224"/>
      <c r="GT933" s="224"/>
      <c r="GU933" s="224"/>
      <c r="GV933" s="224"/>
      <c r="GW933" s="224"/>
      <c r="GX933" s="224"/>
      <c r="GY933" s="224"/>
      <c r="GZ933" s="224"/>
      <c r="HA933" s="224"/>
      <c r="HB933" s="224"/>
      <c r="HC933" s="224"/>
      <c r="HD933" s="224"/>
      <c r="HE933" s="224"/>
      <c r="HF933" s="224"/>
      <c r="HG933" s="224"/>
      <c r="HH933" s="224"/>
      <c r="HI933" s="224"/>
      <c r="HJ933" s="224"/>
      <c r="HK933" s="224"/>
      <c r="HL933" s="224"/>
      <c r="HM933" s="224"/>
      <c r="HN933" s="224"/>
      <c r="HO933" s="224"/>
      <c r="HP933" s="224"/>
      <c r="HQ933" s="224"/>
      <c r="HR933" s="224"/>
      <c r="HS933" s="224"/>
      <c r="HT933" s="224"/>
      <c r="HU933" s="224"/>
      <c r="HV933" s="224"/>
      <c r="HW933" s="224"/>
      <c r="HX933" s="224"/>
      <c r="HY933" s="224"/>
      <c r="HZ933" s="224"/>
      <c r="IA933" s="224"/>
      <c r="IB933" s="224"/>
      <c r="IC933" s="224"/>
      <c r="ID933" s="224"/>
      <c r="IE933" s="224"/>
      <c r="IF933" s="224"/>
      <c r="IG933" s="224"/>
      <c r="IH933" s="224"/>
      <c r="II933" s="224"/>
      <c r="IJ933" s="224"/>
      <c r="IK933" s="224"/>
      <c r="IL933" s="224"/>
      <c r="IM933" s="224"/>
      <c r="IN933" s="224"/>
      <c r="IO933" s="224"/>
      <c r="IP933" s="224"/>
      <c r="IQ933" s="224"/>
      <c r="IR933" s="224"/>
      <c r="IS933" s="224"/>
      <c r="IT933" s="224"/>
      <c r="IU933" s="224"/>
      <c r="IV933" s="224"/>
      <c r="IW933" s="224"/>
    </row>
    <row r="934" spans="1:257" s="258" customFormat="1" ht="39" hidden="1" customHeight="1" x14ac:dyDescent="0.25">
      <c r="A934" s="224"/>
      <c r="B934" s="224"/>
      <c r="C934" s="224"/>
      <c r="D934" s="209"/>
      <c r="E934" s="57"/>
      <c r="F934" s="57"/>
      <c r="G934" s="210"/>
      <c r="H934" s="210"/>
      <c r="I934" s="210"/>
      <c r="J934" s="224"/>
      <c r="K934" s="251"/>
      <c r="L934" s="251"/>
      <c r="M934" s="251"/>
      <c r="N934" s="251"/>
      <c r="O934" s="251"/>
      <c r="P934" s="251"/>
      <c r="Q934" s="251"/>
      <c r="R934" s="251"/>
      <c r="S934" s="251"/>
      <c r="T934" s="251"/>
      <c r="U934" s="251"/>
      <c r="V934" s="251"/>
      <c r="W934" s="251"/>
      <c r="X934" s="251"/>
      <c r="Y934" s="251"/>
      <c r="Z934" s="251"/>
      <c r="AA934" s="251"/>
      <c r="AB934" s="251"/>
      <c r="AC934" s="211"/>
      <c r="AD934" s="252"/>
      <c r="AE934" s="252"/>
      <c r="AF934" s="253"/>
      <c r="AG934" s="253"/>
      <c r="AH934" s="254"/>
      <c r="AI934" s="254"/>
      <c r="AJ934" s="255"/>
      <c r="AK934" s="255"/>
      <c r="AL934" s="126"/>
      <c r="AM934" s="224"/>
      <c r="AN934" s="224"/>
      <c r="AO934" s="224"/>
      <c r="AP934" s="224"/>
      <c r="AQ934" s="224"/>
      <c r="AR934" s="224"/>
      <c r="AS934" s="224"/>
      <c r="AT934" s="224"/>
      <c r="AU934" s="224"/>
      <c r="AV934" s="224"/>
      <c r="AW934" s="224"/>
      <c r="AX934" s="224"/>
      <c r="AY934" s="224"/>
      <c r="AZ934" s="224"/>
      <c r="BA934" s="224"/>
      <c r="BB934" s="224"/>
      <c r="BC934" s="224"/>
      <c r="BD934" s="224"/>
      <c r="BE934" s="224"/>
      <c r="BF934" s="224"/>
      <c r="BG934" s="224"/>
      <c r="BH934" s="224"/>
      <c r="BI934" s="224"/>
      <c r="BJ934" s="224"/>
      <c r="BK934" s="224"/>
      <c r="BL934" s="224"/>
      <c r="BM934" s="224"/>
      <c r="BN934" s="224"/>
      <c r="BO934" s="224"/>
      <c r="BP934" s="224"/>
      <c r="BQ934" s="224"/>
      <c r="BR934" s="224"/>
      <c r="BS934" s="224"/>
      <c r="BT934" s="224"/>
      <c r="BU934" s="224"/>
      <c r="BV934" s="224"/>
      <c r="BW934" s="224"/>
      <c r="BX934" s="224"/>
      <c r="BY934" s="224"/>
      <c r="BZ934" s="224"/>
      <c r="CA934" s="224"/>
      <c r="CB934" s="224"/>
      <c r="CC934" s="224"/>
      <c r="CD934" s="224"/>
      <c r="CE934" s="224"/>
      <c r="CF934" s="224"/>
      <c r="CG934" s="224"/>
      <c r="CH934" s="224"/>
      <c r="CI934" s="224"/>
      <c r="CJ934" s="224"/>
      <c r="CK934" s="224"/>
      <c r="CL934" s="224"/>
      <c r="CM934" s="224"/>
      <c r="CN934" s="224"/>
      <c r="CO934" s="224"/>
      <c r="CP934" s="224"/>
      <c r="CQ934" s="224"/>
      <c r="CR934" s="224"/>
      <c r="CS934" s="224"/>
      <c r="CT934" s="224"/>
      <c r="CU934" s="224"/>
      <c r="CV934" s="224"/>
      <c r="CW934" s="224"/>
      <c r="CX934" s="224"/>
      <c r="CY934" s="224"/>
      <c r="CZ934" s="224"/>
      <c r="DA934" s="224"/>
      <c r="DB934" s="224"/>
      <c r="DC934" s="224"/>
      <c r="DD934" s="224"/>
      <c r="DE934" s="224"/>
      <c r="DF934" s="224"/>
      <c r="DG934" s="224"/>
      <c r="DH934" s="224"/>
      <c r="DI934" s="224"/>
      <c r="DJ934" s="224"/>
      <c r="DK934" s="224"/>
      <c r="DL934" s="224"/>
      <c r="DM934" s="224"/>
      <c r="DN934" s="224"/>
      <c r="DO934" s="224"/>
      <c r="DP934" s="224"/>
      <c r="DQ934" s="224"/>
      <c r="DR934" s="224"/>
      <c r="DS934" s="224"/>
      <c r="DT934" s="224"/>
      <c r="DU934" s="224"/>
      <c r="DV934" s="224"/>
      <c r="DW934" s="224"/>
      <c r="DX934" s="224"/>
      <c r="DY934" s="224"/>
      <c r="DZ934" s="224"/>
      <c r="EA934" s="224"/>
      <c r="EB934" s="224"/>
      <c r="EC934" s="224"/>
      <c r="ED934" s="224"/>
      <c r="EE934" s="224"/>
      <c r="EF934" s="224"/>
      <c r="EG934" s="224"/>
      <c r="EH934" s="224"/>
      <c r="EI934" s="224"/>
      <c r="EJ934" s="224"/>
      <c r="EK934" s="224"/>
      <c r="EL934" s="224"/>
      <c r="EM934" s="224"/>
      <c r="EN934" s="224"/>
      <c r="EO934" s="224"/>
      <c r="EP934" s="224"/>
      <c r="EQ934" s="224"/>
      <c r="ER934" s="224"/>
      <c r="ES934" s="224"/>
      <c r="ET934" s="224"/>
      <c r="EU934" s="224"/>
      <c r="EV934" s="224"/>
      <c r="EW934" s="224"/>
      <c r="EX934" s="224"/>
      <c r="EY934" s="224"/>
      <c r="EZ934" s="224"/>
      <c r="FA934" s="224"/>
      <c r="FB934" s="224"/>
      <c r="FC934" s="224"/>
      <c r="FD934" s="224"/>
      <c r="FE934" s="224"/>
      <c r="FF934" s="224"/>
      <c r="FG934" s="224"/>
      <c r="FH934" s="224"/>
      <c r="FI934" s="224"/>
      <c r="FJ934" s="224"/>
      <c r="FK934" s="224"/>
      <c r="FL934" s="224"/>
      <c r="FM934" s="224"/>
      <c r="FN934" s="224"/>
      <c r="FO934" s="224"/>
      <c r="FP934" s="224"/>
      <c r="FQ934" s="224"/>
      <c r="FR934" s="224"/>
      <c r="FS934" s="224"/>
      <c r="FT934" s="224"/>
      <c r="FU934" s="224"/>
      <c r="FV934" s="224"/>
      <c r="FW934" s="224"/>
      <c r="FX934" s="224"/>
      <c r="FY934" s="224"/>
      <c r="FZ934" s="224"/>
      <c r="GA934" s="224"/>
      <c r="GB934" s="224"/>
      <c r="GC934" s="224"/>
      <c r="GD934" s="224"/>
      <c r="GE934" s="224"/>
      <c r="GF934" s="224"/>
      <c r="GG934" s="224"/>
      <c r="GH934" s="224"/>
      <c r="GI934" s="224"/>
      <c r="GJ934" s="224"/>
      <c r="GK934" s="224"/>
      <c r="GL934" s="224"/>
      <c r="GM934" s="224"/>
      <c r="GN934" s="224"/>
      <c r="GO934" s="224"/>
      <c r="GP934" s="224"/>
      <c r="GQ934" s="224"/>
      <c r="GR934" s="224"/>
      <c r="GS934" s="224"/>
      <c r="GT934" s="224"/>
      <c r="GU934" s="224"/>
      <c r="GV934" s="224"/>
      <c r="GW934" s="224"/>
      <c r="GX934" s="224"/>
      <c r="GY934" s="224"/>
      <c r="GZ934" s="224"/>
      <c r="HA934" s="224"/>
      <c r="HB934" s="224"/>
      <c r="HC934" s="224"/>
      <c r="HD934" s="224"/>
      <c r="HE934" s="224"/>
      <c r="HF934" s="224"/>
      <c r="HG934" s="224"/>
      <c r="HH934" s="224"/>
      <c r="HI934" s="224"/>
      <c r="HJ934" s="224"/>
      <c r="HK934" s="224"/>
      <c r="HL934" s="224"/>
      <c r="HM934" s="224"/>
      <c r="HN934" s="224"/>
      <c r="HO934" s="224"/>
      <c r="HP934" s="224"/>
      <c r="HQ934" s="224"/>
      <c r="HR934" s="224"/>
      <c r="HS934" s="224"/>
      <c r="HT934" s="224"/>
      <c r="HU934" s="224"/>
      <c r="HV934" s="224"/>
      <c r="HW934" s="224"/>
      <c r="HX934" s="224"/>
      <c r="HY934" s="224"/>
      <c r="HZ934" s="224"/>
      <c r="IA934" s="224"/>
      <c r="IB934" s="224"/>
      <c r="IC934" s="224"/>
      <c r="ID934" s="224"/>
      <c r="IE934" s="224"/>
      <c r="IF934" s="224"/>
      <c r="IG934" s="224"/>
      <c r="IH934" s="224"/>
      <c r="II934" s="224"/>
      <c r="IJ934" s="224"/>
      <c r="IK934" s="224"/>
      <c r="IL934" s="224"/>
      <c r="IM934" s="224"/>
      <c r="IN934" s="224"/>
      <c r="IO934" s="224"/>
      <c r="IP934" s="224"/>
      <c r="IQ934" s="224"/>
      <c r="IR934" s="224"/>
      <c r="IS934" s="224"/>
      <c r="IT934" s="224"/>
      <c r="IU934" s="224"/>
      <c r="IV934" s="224"/>
      <c r="IW934" s="224"/>
    </row>
    <row r="935" spans="1:257" s="258" customFormat="1" ht="39" hidden="1" customHeight="1" x14ac:dyDescent="0.25">
      <c r="A935" s="224"/>
      <c r="B935" s="224"/>
      <c r="C935" s="224"/>
      <c r="D935" s="209"/>
      <c r="E935" s="57"/>
      <c r="F935" s="57"/>
      <c r="G935" s="210"/>
      <c r="H935" s="210"/>
      <c r="I935" s="210"/>
      <c r="J935" s="224"/>
      <c r="K935" s="251"/>
      <c r="L935" s="251"/>
      <c r="M935" s="251"/>
      <c r="N935" s="251"/>
      <c r="O935" s="251"/>
      <c r="P935" s="251"/>
      <c r="Q935" s="251"/>
      <c r="R935" s="251"/>
      <c r="S935" s="251"/>
      <c r="T935" s="251"/>
      <c r="U935" s="251"/>
      <c r="V935" s="251"/>
      <c r="W935" s="251"/>
      <c r="X935" s="251"/>
      <c r="Y935" s="251"/>
      <c r="Z935" s="251"/>
      <c r="AA935" s="251"/>
      <c r="AB935" s="251"/>
      <c r="AC935" s="211"/>
      <c r="AD935" s="252"/>
      <c r="AE935" s="252"/>
      <c r="AF935" s="253"/>
      <c r="AG935" s="253"/>
      <c r="AH935" s="254"/>
      <c r="AI935" s="254"/>
      <c r="AJ935" s="255"/>
      <c r="AK935" s="255"/>
      <c r="AL935" s="126"/>
      <c r="AM935" s="224"/>
      <c r="AN935" s="224"/>
      <c r="AO935" s="224"/>
      <c r="AP935" s="224"/>
      <c r="AQ935" s="224"/>
      <c r="AR935" s="224"/>
      <c r="AS935" s="224"/>
      <c r="AT935" s="224"/>
      <c r="AU935" s="224"/>
      <c r="AV935" s="224"/>
      <c r="AW935" s="224"/>
      <c r="AX935" s="224"/>
      <c r="AY935" s="224"/>
      <c r="AZ935" s="224"/>
      <c r="BA935" s="224"/>
      <c r="BB935" s="224"/>
      <c r="BC935" s="224"/>
      <c r="BD935" s="224"/>
      <c r="BE935" s="224"/>
      <c r="BF935" s="224"/>
      <c r="BG935" s="224"/>
      <c r="BH935" s="224"/>
      <c r="BI935" s="224"/>
      <c r="BJ935" s="224"/>
      <c r="BK935" s="224"/>
      <c r="BL935" s="224"/>
      <c r="BM935" s="224"/>
      <c r="BN935" s="224"/>
      <c r="BO935" s="224"/>
      <c r="BP935" s="224"/>
      <c r="BQ935" s="224"/>
      <c r="BR935" s="224"/>
      <c r="BS935" s="224"/>
      <c r="BT935" s="224"/>
      <c r="BU935" s="224"/>
      <c r="BV935" s="224"/>
      <c r="BW935" s="224"/>
      <c r="BX935" s="224"/>
      <c r="BY935" s="224"/>
      <c r="BZ935" s="224"/>
      <c r="CA935" s="224"/>
      <c r="CB935" s="224"/>
      <c r="CC935" s="224"/>
      <c r="CD935" s="224"/>
      <c r="CE935" s="224"/>
      <c r="CF935" s="224"/>
      <c r="CG935" s="224"/>
      <c r="CH935" s="224"/>
      <c r="CI935" s="224"/>
      <c r="CJ935" s="224"/>
      <c r="CK935" s="224"/>
      <c r="CL935" s="224"/>
      <c r="CM935" s="224"/>
      <c r="CN935" s="224"/>
      <c r="CO935" s="224"/>
      <c r="CP935" s="224"/>
      <c r="CQ935" s="224"/>
      <c r="CR935" s="224"/>
      <c r="CS935" s="224"/>
      <c r="CT935" s="224"/>
      <c r="CU935" s="224"/>
      <c r="CV935" s="224"/>
      <c r="CW935" s="224"/>
      <c r="CX935" s="224"/>
      <c r="CY935" s="224"/>
      <c r="CZ935" s="224"/>
      <c r="DA935" s="224"/>
      <c r="DB935" s="224"/>
      <c r="DC935" s="224"/>
      <c r="DD935" s="224"/>
      <c r="DE935" s="224"/>
      <c r="DF935" s="224"/>
      <c r="DG935" s="224"/>
      <c r="DH935" s="224"/>
      <c r="DI935" s="224"/>
      <c r="DJ935" s="224"/>
      <c r="DK935" s="224"/>
      <c r="DL935" s="224"/>
      <c r="DM935" s="224"/>
      <c r="DN935" s="224"/>
      <c r="DO935" s="224"/>
      <c r="DP935" s="224"/>
      <c r="DQ935" s="224"/>
      <c r="DR935" s="224"/>
      <c r="DS935" s="224"/>
      <c r="DT935" s="224"/>
      <c r="DU935" s="224"/>
      <c r="DV935" s="224"/>
      <c r="DW935" s="224"/>
      <c r="DX935" s="224"/>
      <c r="DY935" s="224"/>
      <c r="DZ935" s="224"/>
      <c r="EA935" s="224"/>
      <c r="EB935" s="224"/>
      <c r="EC935" s="224"/>
      <c r="ED935" s="224"/>
      <c r="EE935" s="224"/>
      <c r="EF935" s="224"/>
      <c r="EG935" s="224"/>
      <c r="EH935" s="224"/>
      <c r="EI935" s="224"/>
      <c r="EJ935" s="224"/>
      <c r="EK935" s="224"/>
      <c r="EL935" s="224"/>
      <c r="EM935" s="224"/>
      <c r="EN935" s="224"/>
      <c r="EO935" s="224"/>
      <c r="EP935" s="224"/>
      <c r="EQ935" s="224"/>
      <c r="ER935" s="224"/>
      <c r="ES935" s="224"/>
      <c r="ET935" s="224"/>
      <c r="EU935" s="224"/>
      <c r="EV935" s="224"/>
      <c r="EW935" s="224"/>
      <c r="EX935" s="224"/>
      <c r="EY935" s="224"/>
      <c r="EZ935" s="224"/>
      <c r="FA935" s="224"/>
      <c r="FB935" s="224"/>
      <c r="FC935" s="224"/>
      <c r="FD935" s="224"/>
      <c r="FE935" s="224"/>
      <c r="FF935" s="224"/>
      <c r="FG935" s="224"/>
      <c r="FH935" s="224"/>
      <c r="FI935" s="224"/>
      <c r="FJ935" s="224"/>
      <c r="FK935" s="224"/>
      <c r="FL935" s="224"/>
      <c r="FM935" s="224"/>
      <c r="FN935" s="224"/>
      <c r="FO935" s="224"/>
      <c r="FP935" s="224"/>
      <c r="FQ935" s="224"/>
      <c r="FR935" s="224"/>
      <c r="FS935" s="224"/>
      <c r="FT935" s="224"/>
      <c r="FU935" s="224"/>
      <c r="FV935" s="224"/>
      <c r="FW935" s="224"/>
      <c r="FX935" s="224"/>
      <c r="FY935" s="224"/>
      <c r="FZ935" s="224"/>
      <c r="GA935" s="224"/>
      <c r="GB935" s="224"/>
      <c r="GC935" s="224"/>
      <c r="GD935" s="224"/>
      <c r="GE935" s="224"/>
      <c r="GF935" s="224"/>
      <c r="GG935" s="224"/>
      <c r="GH935" s="224"/>
      <c r="GI935" s="224"/>
      <c r="GJ935" s="224"/>
      <c r="GK935" s="224"/>
      <c r="GL935" s="224"/>
      <c r="GM935" s="224"/>
      <c r="GN935" s="224"/>
      <c r="GO935" s="224"/>
      <c r="GP935" s="224"/>
      <c r="GQ935" s="224"/>
      <c r="GR935" s="224"/>
      <c r="GS935" s="224"/>
      <c r="GT935" s="224"/>
      <c r="GU935" s="224"/>
      <c r="GV935" s="224"/>
      <c r="GW935" s="224"/>
      <c r="GX935" s="224"/>
      <c r="GY935" s="224"/>
      <c r="GZ935" s="224"/>
      <c r="HA935" s="224"/>
      <c r="HB935" s="224"/>
      <c r="HC935" s="224"/>
      <c r="HD935" s="224"/>
      <c r="HE935" s="224"/>
      <c r="HF935" s="224"/>
      <c r="HG935" s="224"/>
      <c r="HH935" s="224"/>
      <c r="HI935" s="224"/>
      <c r="HJ935" s="224"/>
      <c r="HK935" s="224"/>
      <c r="HL935" s="224"/>
      <c r="HM935" s="224"/>
      <c r="HN935" s="224"/>
      <c r="HO935" s="224"/>
      <c r="HP935" s="224"/>
      <c r="HQ935" s="224"/>
      <c r="HR935" s="224"/>
      <c r="HS935" s="224"/>
      <c r="HT935" s="224"/>
      <c r="HU935" s="224"/>
      <c r="HV935" s="224"/>
      <c r="HW935" s="224"/>
      <c r="HX935" s="224"/>
      <c r="HY935" s="224"/>
      <c r="HZ935" s="224"/>
      <c r="IA935" s="224"/>
      <c r="IB935" s="224"/>
      <c r="IC935" s="224"/>
      <c r="ID935" s="224"/>
      <c r="IE935" s="224"/>
      <c r="IF935" s="224"/>
      <c r="IG935" s="224"/>
      <c r="IH935" s="224"/>
      <c r="II935" s="224"/>
      <c r="IJ935" s="224"/>
      <c r="IK935" s="224"/>
      <c r="IL935" s="224"/>
      <c r="IM935" s="224"/>
      <c r="IN935" s="224"/>
      <c r="IO935" s="224"/>
      <c r="IP935" s="224"/>
      <c r="IQ935" s="224"/>
      <c r="IR935" s="224"/>
      <c r="IS935" s="224"/>
      <c r="IT935" s="224"/>
      <c r="IU935" s="224"/>
      <c r="IV935" s="224"/>
      <c r="IW935" s="224"/>
    </row>
    <row r="936" spans="1:257" s="258" customFormat="1" ht="39" hidden="1" customHeight="1" x14ac:dyDescent="0.25">
      <c r="A936" s="224"/>
      <c r="B936" s="224"/>
      <c r="C936" s="224"/>
      <c r="D936" s="209"/>
      <c r="E936" s="57"/>
      <c r="F936" s="57"/>
      <c r="G936" s="210"/>
      <c r="H936" s="210"/>
      <c r="I936" s="210"/>
      <c r="J936" s="224"/>
      <c r="K936" s="251"/>
      <c r="L936" s="251"/>
      <c r="M936" s="251"/>
      <c r="N936" s="251"/>
      <c r="O936" s="251"/>
      <c r="P936" s="251"/>
      <c r="Q936" s="251"/>
      <c r="R936" s="251"/>
      <c r="S936" s="251"/>
      <c r="T936" s="251"/>
      <c r="U936" s="251"/>
      <c r="V936" s="251"/>
      <c r="W936" s="251"/>
      <c r="X936" s="251"/>
      <c r="Y936" s="251"/>
      <c r="Z936" s="251"/>
      <c r="AA936" s="251"/>
      <c r="AB936" s="251"/>
      <c r="AC936" s="211"/>
      <c r="AD936" s="252"/>
      <c r="AE936" s="252"/>
      <c r="AF936" s="253"/>
      <c r="AG936" s="253"/>
      <c r="AH936" s="254"/>
      <c r="AI936" s="254"/>
      <c r="AJ936" s="255"/>
      <c r="AK936" s="255"/>
      <c r="AL936" s="126"/>
      <c r="AM936" s="224"/>
      <c r="AN936" s="224"/>
      <c r="AO936" s="224"/>
      <c r="AP936" s="224"/>
      <c r="AQ936" s="224"/>
      <c r="AR936" s="224"/>
      <c r="AS936" s="224"/>
      <c r="AT936" s="224"/>
      <c r="AU936" s="224"/>
      <c r="AV936" s="224"/>
      <c r="AW936" s="224"/>
      <c r="AX936" s="224"/>
      <c r="AY936" s="224"/>
      <c r="AZ936" s="224"/>
      <c r="BA936" s="224"/>
      <c r="BB936" s="224"/>
      <c r="BC936" s="224"/>
      <c r="BD936" s="224"/>
      <c r="BE936" s="224"/>
      <c r="BF936" s="224"/>
      <c r="BG936" s="224"/>
      <c r="BH936" s="224"/>
      <c r="BI936" s="224"/>
      <c r="BJ936" s="224"/>
      <c r="BK936" s="224"/>
      <c r="BL936" s="224"/>
      <c r="BM936" s="224"/>
      <c r="BN936" s="224"/>
      <c r="BO936" s="224"/>
      <c r="BP936" s="224"/>
      <c r="BQ936" s="224"/>
      <c r="BR936" s="224"/>
      <c r="BS936" s="224"/>
      <c r="BT936" s="224"/>
      <c r="BU936" s="224"/>
      <c r="BV936" s="224"/>
      <c r="BW936" s="224"/>
      <c r="BX936" s="224"/>
      <c r="BY936" s="224"/>
      <c r="BZ936" s="224"/>
      <c r="CA936" s="224"/>
      <c r="CB936" s="224"/>
      <c r="CC936" s="224"/>
      <c r="CD936" s="224"/>
      <c r="CE936" s="224"/>
      <c r="CF936" s="224"/>
      <c r="CG936" s="224"/>
      <c r="CH936" s="224"/>
      <c r="CI936" s="224"/>
      <c r="CJ936" s="224"/>
      <c r="CK936" s="224"/>
      <c r="CL936" s="224"/>
      <c r="CM936" s="224"/>
      <c r="CN936" s="224"/>
      <c r="CO936" s="224"/>
      <c r="CP936" s="224"/>
      <c r="CQ936" s="224"/>
      <c r="CR936" s="224"/>
      <c r="CS936" s="224"/>
      <c r="CT936" s="224"/>
      <c r="CU936" s="224"/>
      <c r="CV936" s="224"/>
      <c r="CW936" s="224"/>
      <c r="CX936" s="224"/>
      <c r="CY936" s="224"/>
      <c r="CZ936" s="224"/>
      <c r="DA936" s="224"/>
      <c r="DB936" s="224"/>
      <c r="DC936" s="224"/>
      <c r="DD936" s="224"/>
      <c r="DE936" s="224"/>
      <c r="DF936" s="224"/>
      <c r="DG936" s="224"/>
      <c r="DH936" s="224"/>
      <c r="DI936" s="224"/>
      <c r="DJ936" s="224"/>
      <c r="DK936" s="224"/>
      <c r="DL936" s="224"/>
      <c r="DM936" s="224"/>
      <c r="DN936" s="224"/>
      <c r="DO936" s="224"/>
      <c r="DP936" s="224"/>
      <c r="DQ936" s="224"/>
      <c r="DR936" s="224"/>
      <c r="DS936" s="224"/>
      <c r="DT936" s="224"/>
      <c r="DU936" s="224"/>
      <c r="DV936" s="224"/>
      <c r="DW936" s="224"/>
      <c r="DX936" s="224"/>
      <c r="DY936" s="224"/>
      <c r="DZ936" s="224"/>
      <c r="EA936" s="224"/>
      <c r="EB936" s="224"/>
      <c r="EC936" s="224"/>
      <c r="ED936" s="224"/>
      <c r="EE936" s="224"/>
      <c r="EF936" s="224"/>
      <c r="EG936" s="224"/>
      <c r="EH936" s="224"/>
      <c r="EI936" s="224"/>
      <c r="EJ936" s="224"/>
      <c r="EK936" s="224"/>
      <c r="EL936" s="224"/>
      <c r="EM936" s="224"/>
      <c r="EN936" s="224"/>
      <c r="EO936" s="224"/>
      <c r="EP936" s="224"/>
      <c r="EQ936" s="224"/>
      <c r="ER936" s="224"/>
      <c r="ES936" s="224"/>
      <c r="ET936" s="224"/>
      <c r="EU936" s="224"/>
      <c r="EV936" s="224"/>
      <c r="EW936" s="224"/>
      <c r="EX936" s="224"/>
      <c r="EY936" s="224"/>
      <c r="EZ936" s="224"/>
      <c r="FA936" s="224"/>
      <c r="FB936" s="224"/>
      <c r="FC936" s="224"/>
      <c r="FD936" s="224"/>
      <c r="FE936" s="224"/>
      <c r="FF936" s="224"/>
      <c r="FG936" s="224"/>
      <c r="FH936" s="224"/>
      <c r="FI936" s="224"/>
      <c r="FJ936" s="224"/>
      <c r="FK936" s="224"/>
      <c r="FL936" s="224"/>
      <c r="FM936" s="224"/>
      <c r="FN936" s="224"/>
      <c r="FO936" s="224"/>
      <c r="FP936" s="224"/>
      <c r="FQ936" s="224"/>
      <c r="FR936" s="224"/>
      <c r="FS936" s="224"/>
      <c r="FT936" s="224"/>
      <c r="FU936" s="224"/>
      <c r="FV936" s="224"/>
      <c r="FW936" s="224"/>
      <c r="FX936" s="224"/>
      <c r="FY936" s="224"/>
      <c r="FZ936" s="224"/>
      <c r="GA936" s="224"/>
      <c r="GB936" s="224"/>
      <c r="GC936" s="224"/>
      <c r="GD936" s="224"/>
      <c r="GE936" s="224"/>
      <c r="GF936" s="224"/>
      <c r="GG936" s="224"/>
      <c r="GH936" s="224"/>
      <c r="GI936" s="224"/>
      <c r="GJ936" s="224"/>
      <c r="GK936" s="224"/>
      <c r="GL936" s="224"/>
      <c r="GM936" s="224"/>
      <c r="GN936" s="224"/>
      <c r="GO936" s="224"/>
      <c r="GP936" s="224"/>
      <c r="GQ936" s="224"/>
      <c r="GR936" s="224"/>
      <c r="GS936" s="224"/>
      <c r="GT936" s="224"/>
      <c r="GU936" s="224"/>
      <c r="GV936" s="224"/>
      <c r="GW936" s="224"/>
      <c r="GX936" s="224"/>
      <c r="GY936" s="224"/>
      <c r="GZ936" s="224"/>
      <c r="HA936" s="224"/>
      <c r="HB936" s="224"/>
      <c r="HC936" s="224"/>
      <c r="HD936" s="224"/>
      <c r="HE936" s="224"/>
      <c r="HF936" s="224"/>
      <c r="HG936" s="224"/>
      <c r="HH936" s="224"/>
      <c r="HI936" s="224"/>
      <c r="HJ936" s="224"/>
      <c r="HK936" s="224"/>
      <c r="HL936" s="224"/>
      <c r="HM936" s="224"/>
      <c r="HN936" s="224"/>
      <c r="HO936" s="224"/>
      <c r="HP936" s="224"/>
      <c r="HQ936" s="224"/>
      <c r="HR936" s="224"/>
      <c r="HS936" s="224"/>
      <c r="HT936" s="224"/>
      <c r="HU936" s="224"/>
      <c r="HV936" s="224"/>
      <c r="HW936" s="224"/>
      <c r="HX936" s="224"/>
      <c r="HY936" s="224"/>
      <c r="HZ936" s="224"/>
      <c r="IA936" s="224"/>
      <c r="IB936" s="224"/>
      <c r="IC936" s="224"/>
      <c r="ID936" s="224"/>
      <c r="IE936" s="224"/>
      <c r="IF936" s="224"/>
      <c r="IG936" s="224"/>
      <c r="IH936" s="224"/>
      <c r="II936" s="224"/>
      <c r="IJ936" s="224"/>
      <c r="IK936" s="224"/>
      <c r="IL936" s="224"/>
      <c r="IM936" s="224"/>
      <c r="IN936" s="224"/>
      <c r="IO936" s="224"/>
      <c r="IP936" s="224"/>
      <c r="IQ936" s="224"/>
      <c r="IR936" s="224"/>
      <c r="IS936" s="224"/>
      <c r="IT936" s="224"/>
      <c r="IU936" s="224"/>
      <c r="IV936" s="224"/>
      <c r="IW936" s="224"/>
    </row>
    <row r="937" spans="1:257" s="258" customFormat="1" ht="39" hidden="1" customHeight="1" x14ac:dyDescent="0.25">
      <c r="A937" s="224"/>
      <c r="B937" s="224"/>
      <c r="C937" s="224"/>
      <c r="D937" s="209"/>
      <c r="E937" s="57"/>
      <c r="F937" s="57"/>
      <c r="G937" s="210"/>
      <c r="H937" s="210"/>
      <c r="I937" s="210"/>
      <c r="J937" s="224"/>
      <c r="K937" s="251"/>
      <c r="L937" s="251"/>
      <c r="M937" s="251"/>
      <c r="N937" s="251"/>
      <c r="O937" s="251"/>
      <c r="P937" s="251"/>
      <c r="Q937" s="251"/>
      <c r="R937" s="251"/>
      <c r="S937" s="251"/>
      <c r="T937" s="251"/>
      <c r="U937" s="251"/>
      <c r="V937" s="251"/>
      <c r="W937" s="251"/>
      <c r="X937" s="251"/>
      <c r="Y937" s="251"/>
      <c r="Z937" s="251"/>
      <c r="AA937" s="251"/>
      <c r="AB937" s="251"/>
      <c r="AC937" s="211"/>
      <c r="AD937" s="252"/>
      <c r="AE937" s="252"/>
      <c r="AF937" s="253"/>
      <c r="AG937" s="253"/>
      <c r="AH937" s="254"/>
      <c r="AI937" s="254"/>
      <c r="AJ937" s="255"/>
      <c r="AK937" s="255"/>
      <c r="AL937" s="126"/>
      <c r="AM937" s="224"/>
      <c r="AN937" s="224"/>
      <c r="AO937" s="224"/>
      <c r="AP937" s="224"/>
      <c r="AQ937" s="224"/>
      <c r="AR937" s="224"/>
      <c r="AS937" s="224"/>
      <c r="AT937" s="224"/>
      <c r="AU937" s="224"/>
      <c r="AV937" s="224"/>
      <c r="AW937" s="224"/>
      <c r="AX937" s="224"/>
      <c r="AY937" s="224"/>
      <c r="AZ937" s="224"/>
      <c r="BA937" s="224"/>
      <c r="BB937" s="224"/>
      <c r="BC937" s="224"/>
      <c r="BD937" s="224"/>
      <c r="BE937" s="224"/>
      <c r="BF937" s="224"/>
      <c r="BG937" s="224"/>
      <c r="BH937" s="224"/>
      <c r="BI937" s="224"/>
      <c r="BJ937" s="224"/>
      <c r="BK937" s="224"/>
      <c r="BL937" s="224"/>
      <c r="BM937" s="224"/>
      <c r="BN937" s="224"/>
      <c r="BO937" s="224"/>
      <c r="BP937" s="224"/>
      <c r="BQ937" s="224"/>
      <c r="BR937" s="224"/>
      <c r="BS937" s="224"/>
      <c r="BT937" s="224"/>
      <c r="BU937" s="224"/>
      <c r="BV937" s="224"/>
      <c r="BW937" s="224"/>
      <c r="BX937" s="224"/>
      <c r="BY937" s="224"/>
      <c r="BZ937" s="224"/>
      <c r="CA937" s="224"/>
      <c r="CB937" s="224"/>
      <c r="CC937" s="224"/>
      <c r="CD937" s="224"/>
      <c r="CE937" s="224"/>
      <c r="CF937" s="224"/>
      <c r="CG937" s="224"/>
      <c r="CH937" s="224"/>
      <c r="CI937" s="224"/>
      <c r="CJ937" s="224"/>
      <c r="CK937" s="224"/>
      <c r="CL937" s="224"/>
      <c r="CM937" s="224"/>
      <c r="CN937" s="224"/>
      <c r="CO937" s="224"/>
      <c r="CP937" s="224"/>
      <c r="CQ937" s="224"/>
      <c r="CR937" s="224"/>
      <c r="CS937" s="224"/>
      <c r="CT937" s="224"/>
      <c r="CU937" s="224"/>
      <c r="CV937" s="224"/>
      <c r="CW937" s="224"/>
      <c r="CX937" s="224"/>
      <c r="CY937" s="224"/>
      <c r="CZ937" s="224"/>
      <c r="DA937" s="224"/>
      <c r="DB937" s="224"/>
      <c r="DC937" s="224"/>
      <c r="DD937" s="224"/>
      <c r="DE937" s="224"/>
      <c r="DF937" s="224"/>
      <c r="DG937" s="224"/>
      <c r="DH937" s="224"/>
      <c r="DI937" s="224"/>
      <c r="DJ937" s="224"/>
      <c r="DK937" s="224"/>
      <c r="DL937" s="224"/>
      <c r="DM937" s="224"/>
      <c r="DN937" s="224"/>
      <c r="DO937" s="224"/>
      <c r="DP937" s="224"/>
      <c r="DQ937" s="224"/>
      <c r="DR937" s="224"/>
      <c r="DS937" s="224"/>
      <c r="DT937" s="224"/>
      <c r="DU937" s="224"/>
      <c r="DV937" s="224"/>
      <c r="DW937" s="224"/>
      <c r="DX937" s="224"/>
      <c r="DY937" s="224"/>
      <c r="DZ937" s="224"/>
      <c r="EA937" s="224"/>
      <c r="EB937" s="224"/>
      <c r="EC937" s="224"/>
      <c r="ED937" s="224"/>
      <c r="EE937" s="224"/>
      <c r="EF937" s="224"/>
      <c r="EG937" s="224"/>
      <c r="EH937" s="224"/>
      <c r="EI937" s="224"/>
      <c r="EJ937" s="224"/>
      <c r="EK937" s="224"/>
      <c r="EL937" s="224"/>
      <c r="EM937" s="224"/>
      <c r="EN937" s="224"/>
      <c r="EO937" s="224"/>
      <c r="EP937" s="224"/>
      <c r="EQ937" s="224"/>
      <c r="ER937" s="224"/>
      <c r="ES937" s="224"/>
      <c r="ET937" s="224"/>
      <c r="EU937" s="224"/>
      <c r="EV937" s="224"/>
      <c r="EW937" s="224"/>
      <c r="EX937" s="224"/>
      <c r="EY937" s="224"/>
      <c r="EZ937" s="224"/>
      <c r="FA937" s="224"/>
      <c r="FB937" s="224"/>
      <c r="FC937" s="224"/>
      <c r="FD937" s="224"/>
      <c r="FE937" s="224"/>
      <c r="FF937" s="224"/>
      <c r="FG937" s="224"/>
      <c r="FH937" s="224"/>
      <c r="FI937" s="224"/>
      <c r="FJ937" s="224"/>
      <c r="FK937" s="224"/>
      <c r="FL937" s="224"/>
      <c r="FM937" s="224"/>
      <c r="FN937" s="224"/>
      <c r="FO937" s="224"/>
      <c r="FP937" s="224"/>
      <c r="FQ937" s="224"/>
      <c r="FR937" s="224"/>
      <c r="FS937" s="224"/>
      <c r="FT937" s="224"/>
      <c r="FU937" s="224"/>
      <c r="FV937" s="224"/>
      <c r="FW937" s="224"/>
      <c r="FX937" s="224"/>
      <c r="FY937" s="224"/>
      <c r="FZ937" s="224"/>
      <c r="GA937" s="224"/>
      <c r="GB937" s="224"/>
      <c r="GC937" s="224"/>
      <c r="GD937" s="224"/>
      <c r="GE937" s="224"/>
      <c r="GF937" s="224"/>
      <c r="GG937" s="224"/>
      <c r="GH937" s="224"/>
      <c r="GI937" s="224"/>
      <c r="GJ937" s="224"/>
      <c r="GK937" s="224"/>
      <c r="GL937" s="224"/>
      <c r="GM937" s="224"/>
      <c r="GN937" s="224"/>
      <c r="GO937" s="224"/>
      <c r="GP937" s="224"/>
      <c r="GQ937" s="224"/>
      <c r="GR937" s="224"/>
      <c r="GS937" s="224"/>
      <c r="GT937" s="224"/>
      <c r="GU937" s="224"/>
      <c r="GV937" s="224"/>
      <c r="GW937" s="224"/>
      <c r="GX937" s="224"/>
      <c r="GY937" s="224"/>
      <c r="GZ937" s="224"/>
      <c r="HA937" s="224"/>
      <c r="HB937" s="224"/>
      <c r="HC937" s="224"/>
      <c r="HD937" s="224"/>
      <c r="HE937" s="224"/>
      <c r="HF937" s="224"/>
      <c r="HG937" s="224"/>
      <c r="HH937" s="224"/>
      <c r="HI937" s="224"/>
      <c r="HJ937" s="224"/>
      <c r="HK937" s="224"/>
      <c r="HL937" s="224"/>
      <c r="HM937" s="224"/>
      <c r="HN937" s="224"/>
      <c r="HO937" s="224"/>
      <c r="HP937" s="224"/>
      <c r="HQ937" s="224"/>
      <c r="HR937" s="224"/>
      <c r="HS937" s="224"/>
      <c r="HT937" s="224"/>
      <c r="HU937" s="224"/>
      <c r="HV937" s="224"/>
      <c r="HW937" s="224"/>
      <c r="HX937" s="224"/>
      <c r="HY937" s="224"/>
      <c r="HZ937" s="224"/>
      <c r="IA937" s="224"/>
      <c r="IB937" s="224"/>
      <c r="IC937" s="224"/>
      <c r="ID937" s="224"/>
      <c r="IE937" s="224"/>
      <c r="IF937" s="224"/>
      <c r="IG937" s="224"/>
      <c r="IH937" s="224"/>
      <c r="II937" s="224"/>
      <c r="IJ937" s="224"/>
      <c r="IK937" s="224"/>
      <c r="IL937" s="224"/>
      <c r="IM937" s="224"/>
      <c r="IN937" s="224"/>
      <c r="IO937" s="224"/>
      <c r="IP937" s="224"/>
      <c r="IQ937" s="224"/>
      <c r="IR937" s="224"/>
      <c r="IS937" s="224"/>
      <c r="IT937" s="224"/>
      <c r="IU937" s="224"/>
      <c r="IV937" s="224"/>
      <c r="IW937" s="224"/>
    </row>
    <row r="938" spans="1:257" s="258" customFormat="1" ht="39" hidden="1" customHeight="1" x14ac:dyDescent="0.25">
      <c r="A938" s="224"/>
      <c r="B938" s="224"/>
      <c r="C938" s="224"/>
      <c r="D938" s="209"/>
      <c r="E938" s="57"/>
      <c r="F938" s="57"/>
      <c r="G938" s="210"/>
      <c r="H938" s="210"/>
      <c r="I938" s="210"/>
      <c r="J938" s="224"/>
      <c r="K938" s="251"/>
      <c r="L938" s="251"/>
      <c r="M938" s="251"/>
      <c r="N938" s="251"/>
      <c r="O938" s="251"/>
      <c r="P938" s="251"/>
      <c r="Q938" s="251"/>
      <c r="R938" s="251"/>
      <c r="S938" s="251"/>
      <c r="T938" s="251"/>
      <c r="U938" s="251"/>
      <c r="V938" s="251"/>
      <c r="W938" s="251"/>
      <c r="X938" s="251"/>
      <c r="Y938" s="251"/>
      <c r="Z938" s="251"/>
      <c r="AA938" s="251"/>
      <c r="AB938" s="251"/>
      <c r="AC938" s="211"/>
      <c r="AD938" s="252"/>
      <c r="AE938" s="252"/>
      <c r="AF938" s="253"/>
      <c r="AG938" s="253"/>
      <c r="AH938" s="254"/>
      <c r="AI938" s="254"/>
      <c r="AJ938" s="255"/>
      <c r="AK938" s="255"/>
      <c r="AL938" s="126"/>
      <c r="AM938" s="224"/>
      <c r="AN938" s="224"/>
      <c r="AO938" s="224"/>
      <c r="AP938" s="224"/>
      <c r="AQ938" s="224"/>
      <c r="AR938" s="224"/>
      <c r="AS938" s="224"/>
      <c r="AT938" s="224"/>
      <c r="AU938" s="224"/>
      <c r="AV938" s="224"/>
      <c r="AW938" s="224"/>
      <c r="AX938" s="224"/>
      <c r="AY938" s="224"/>
      <c r="AZ938" s="224"/>
      <c r="BA938" s="224"/>
      <c r="BB938" s="224"/>
      <c r="BC938" s="224"/>
      <c r="BD938" s="224"/>
      <c r="BE938" s="224"/>
      <c r="BF938" s="224"/>
      <c r="BG938" s="224"/>
      <c r="BH938" s="224"/>
      <c r="BI938" s="224"/>
      <c r="BJ938" s="224"/>
      <c r="BK938" s="224"/>
      <c r="BL938" s="224"/>
      <c r="BM938" s="224"/>
      <c r="BN938" s="224"/>
      <c r="BO938" s="224"/>
      <c r="BP938" s="224"/>
      <c r="BQ938" s="224"/>
      <c r="BR938" s="224"/>
      <c r="BS938" s="224"/>
      <c r="BT938" s="224"/>
      <c r="BU938" s="224"/>
      <c r="BV938" s="224"/>
      <c r="BW938" s="224"/>
      <c r="BX938" s="224"/>
      <c r="BY938" s="224"/>
      <c r="BZ938" s="224"/>
      <c r="CA938" s="224"/>
      <c r="CB938" s="224"/>
      <c r="CC938" s="224"/>
      <c r="CD938" s="224"/>
      <c r="CE938" s="224"/>
      <c r="CF938" s="224"/>
      <c r="CG938" s="224"/>
      <c r="CH938" s="224"/>
      <c r="CI938" s="224"/>
      <c r="CJ938" s="224"/>
      <c r="CK938" s="224"/>
      <c r="CL938" s="224"/>
      <c r="CM938" s="224"/>
      <c r="CN938" s="224"/>
      <c r="CO938" s="224"/>
      <c r="CP938" s="224"/>
      <c r="CQ938" s="224"/>
      <c r="CR938" s="224"/>
      <c r="CS938" s="224"/>
      <c r="CT938" s="224"/>
      <c r="CU938" s="224"/>
      <c r="CV938" s="224"/>
      <c r="CW938" s="224"/>
      <c r="CX938" s="224"/>
      <c r="CY938" s="224"/>
      <c r="CZ938" s="224"/>
      <c r="DA938" s="224"/>
      <c r="DB938" s="224"/>
      <c r="DC938" s="224"/>
      <c r="DD938" s="224"/>
      <c r="DE938" s="224"/>
      <c r="DF938" s="224"/>
      <c r="DG938" s="224"/>
      <c r="DH938" s="224"/>
      <c r="DI938" s="224"/>
      <c r="DJ938" s="224"/>
      <c r="DK938" s="224"/>
      <c r="DL938" s="224"/>
      <c r="DM938" s="224"/>
      <c r="DN938" s="224"/>
      <c r="DO938" s="224"/>
      <c r="DP938" s="224"/>
      <c r="DQ938" s="224"/>
      <c r="DR938" s="224"/>
      <c r="DS938" s="224"/>
      <c r="DT938" s="224"/>
      <c r="DU938" s="224"/>
      <c r="DV938" s="224"/>
      <c r="DW938" s="224"/>
      <c r="DX938" s="224"/>
      <c r="DY938" s="224"/>
      <c r="DZ938" s="224"/>
      <c r="EA938" s="224"/>
      <c r="EB938" s="224"/>
      <c r="EC938" s="224"/>
      <c r="ED938" s="224"/>
      <c r="EE938" s="224"/>
      <c r="EF938" s="224"/>
      <c r="EG938" s="224"/>
      <c r="EH938" s="224"/>
      <c r="EI938" s="224"/>
      <c r="EJ938" s="224"/>
      <c r="EK938" s="224"/>
      <c r="EL938" s="224"/>
      <c r="EM938" s="224"/>
      <c r="EN938" s="224"/>
      <c r="EO938" s="224"/>
      <c r="EP938" s="224"/>
      <c r="EQ938" s="224"/>
      <c r="ER938" s="224"/>
      <c r="ES938" s="224"/>
      <c r="ET938" s="224"/>
      <c r="EU938" s="224"/>
      <c r="EV938" s="224"/>
      <c r="EW938" s="224"/>
      <c r="EX938" s="224"/>
      <c r="EY938" s="224"/>
      <c r="EZ938" s="224"/>
      <c r="FA938" s="224"/>
      <c r="FB938" s="224"/>
      <c r="FC938" s="224"/>
      <c r="FD938" s="224"/>
      <c r="FE938" s="224"/>
      <c r="FF938" s="224"/>
      <c r="FG938" s="224"/>
      <c r="FH938" s="224"/>
      <c r="FI938" s="224"/>
      <c r="FJ938" s="224"/>
      <c r="FK938" s="224"/>
      <c r="FL938" s="224"/>
      <c r="FM938" s="224"/>
      <c r="FN938" s="224"/>
      <c r="FO938" s="224"/>
      <c r="FP938" s="224"/>
      <c r="FQ938" s="224"/>
      <c r="FR938" s="224"/>
      <c r="FS938" s="224"/>
      <c r="FT938" s="224"/>
      <c r="FU938" s="224"/>
      <c r="FV938" s="224"/>
      <c r="FW938" s="224"/>
      <c r="FX938" s="224"/>
      <c r="FY938" s="224"/>
      <c r="FZ938" s="224"/>
      <c r="GA938" s="224"/>
      <c r="GB938" s="224"/>
      <c r="GC938" s="224"/>
      <c r="GD938" s="224"/>
      <c r="GE938" s="224"/>
      <c r="GF938" s="224"/>
      <c r="GG938" s="224"/>
      <c r="GH938" s="224"/>
      <c r="GI938" s="224"/>
      <c r="GJ938" s="224"/>
      <c r="GK938" s="224"/>
      <c r="GL938" s="224"/>
      <c r="GM938" s="224"/>
      <c r="GN938" s="224"/>
      <c r="GO938" s="224"/>
      <c r="GP938" s="224"/>
      <c r="GQ938" s="224"/>
      <c r="GR938" s="224"/>
      <c r="GS938" s="224"/>
      <c r="GT938" s="224"/>
      <c r="GU938" s="224"/>
      <c r="GV938" s="224"/>
      <c r="GW938" s="224"/>
      <c r="GX938" s="224"/>
      <c r="GY938" s="224"/>
      <c r="GZ938" s="224"/>
      <c r="HA938" s="224"/>
      <c r="HB938" s="224"/>
      <c r="HC938" s="224"/>
      <c r="HD938" s="224"/>
      <c r="HE938" s="224"/>
      <c r="HF938" s="224"/>
      <c r="HG938" s="224"/>
      <c r="HH938" s="224"/>
      <c r="HI938" s="224"/>
      <c r="HJ938" s="224"/>
      <c r="HK938" s="224"/>
      <c r="HL938" s="224"/>
      <c r="HM938" s="224"/>
      <c r="HN938" s="224"/>
      <c r="HO938" s="224"/>
      <c r="HP938" s="224"/>
      <c r="HQ938" s="224"/>
      <c r="HR938" s="224"/>
      <c r="HS938" s="224"/>
      <c r="HT938" s="224"/>
      <c r="HU938" s="224"/>
      <c r="HV938" s="224"/>
      <c r="HW938" s="224"/>
      <c r="HX938" s="224"/>
      <c r="HY938" s="224"/>
      <c r="HZ938" s="224"/>
      <c r="IA938" s="224"/>
      <c r="IB938" s="224"/>
      <c r="IC938" s="224"/>
      <c r="ID938" s="224"/>
      <c r="IE938" s="224"/>
      <c r="IF938" s="224"/>
      <c r="IG938" s="224"/>
      <c r="IH938" s="224"/>
      <c r="II938" s="224"/>
      <c r="IJ938" s="224"/>
      <c r="IK938" s="224"/>
      <c r="IL938" s="224"/>
      <c r="IM938" s="224"/>
      <c r="IN938" s="224"/>
      <c r="IO938" s="224"/>
      <c r="IP938" s="224"/>
      <c r="IQ938" s="224"/>
      <c r="IR938" s="224"/>
      <c r="IS938" s="224"/>
      <c r="IT938" s="224"/>
      <c r="IU938" s="224"/>
      <c r="IV938" s="224"/>
      <c r="IW938" s="224"/>
    </row>
    <row r="939" spans="1:257" s="258" customFormat="1" ht="39" hidden="1" customHeight="1" x14ac:dyDescent="0.25">
      <c r="A939" s="224"/>
      <c r="B939" s="224"/>
      <c r="C939" s="224"/>
      <c r="D939" s="209"/>
      <c r="E939" s="57"/>
      <c r="F939" s="57"/>
      <c r="G939" s="210"/>
      <c r="H939" s="210"/>
      <c r="I939" s="210"/>
      <c r="J939" s="224"/>
      <c r="K939" s="251"/>
      <c r="L939" s="251"/>
      <c r="M939" s="251"/>
      <c r="N939" s="251"/>
      <c r="O939" s="251"/>
      <c r="P939" s="251"/>
      <c r="Q939" s="251"/>
      <c r="R939" s="251"/>
      <c r="S939" s="251"/>
      <c r="T939" s="251"/>
      <c r="U939" s="251"/>
      <c r="V939" s="251"/>
      <c r="W939" s="251"/>
      <c r="X939" s="251"/>
      <c r="Y939" s="251"/>
      <c r="Z939" s="251"/>
      <c r="AA939" s="251"/>
      <c r="AB939" s="251"/>
      <c r="AC939" s="211"/>
      <c r="AD939" s="252"/>
      <c r="AE939" s="252"/>
      <c r="AF939" s="253"/>
      <c r="AG939" s="253"/>
      <c r="AH939" s="254"/>
      <c r="AI939" s="254"/>
      <c r="AJ939" s="255"/>
      <c r="AK939" s="255"/>
      <c r="AL939" s="126"/>
      <c r="AM939" s="224"/>
      <c r="AN939" s="224"/>
      <c r="AO939" s="224"/>
      <c r="AP939" s="224"/>
      <c r="AQ939" s="224"/>
      <c r="AR939" s="224"/>
      <c r="AS939" s="224"/>
      <c r="AT939" s="224"/>
      <c r="AU939" s="224"/>
      <c r="AV939" s="224"/>
      <c r="AW939" s="224"/>
      <c r="AX939" s="224"/>
      <c r="AY939" s="224"/>
      <c r="AZ939" s="224"/>
      <c r="BA939" s="224"/>
      <c r="BB939" s="224"/>
      <c r="BC939" s="224"/>
      <c r="BD939" s="224"/>
      <c r="BE939" s="224"/>
      <c r="BF939" s="224"/>
      <c r="BG939" s="224"/>
      <c r="BH939" s="224"/>
      <c r="BI939" s="224"/>
      <c r="BJ939" s="224"/>
      <c r="BK939" s="224"/>
      <c r="BL939" s="224"/>
      <c r="BM939" s="224"/>
      <c r="BN939" s="224"/>
      <c r="BO939" s="224"/>
      <c r="BP939" s="224"/>
      <c r="BQ939" s="224"/>
      <c r="BR939" s="224"/>
      <c r="BS939" s="224"/>
      <c r="BT939" s="224"/>
      <c r="BU939" s="224"/>
      <c r="BV939" s="224"/>
      <c r="BW939" s="224"/>
      <c r="BX939" s="224"/>
      <c r="BY939" s="224"/>
      <c r="BZ939" s="224"/>
      <c r="CA939" s="224"/>
      <c r="CB939" s="224"/>
      <c r="CC939" s="224"/>
      <c r="CD939" s="224"/>
      <c r="CE939" s="224"/>
      <c r="CF939" s="224"/>
      <c r="CG939" s="224"/>
      <c r="CH939" s="224"/>
      <c r="CI939" s="224"/>
      <c r="CJ939" s="224"/>
      <c r="CK939" s="224"/>
      <c r="CL939" s="224"/>
      <c r="CM939" s="224"/>
      <c r="CN939" s="224"/>
      <c r="CO939" s="224"/>
      <c r="CP939" s="224"/>
      <c r="CQ939" s="224"/>
      <c r="CR939" s="224"/>
      <c r="CS939" s="224"/>
      <c r="CT939" s="224"/>
      <c r="CU939" s="224"/>
      <c r="CV939" s="224"/>
      <c r="CW939" s="224"/>
      <c r="CX939" s="224"/>
      <c r="CY939" s="224"/>
      <c r="CZ939" s="224"/>
      <c r="DA939" s="224"/>
      <c r="DB939" s="224"/>
      <c r="DC939" s="224"/>
      <c r="DD939" s="224"/>
      <c r="DE939" s="224"/>
      <c r="DF939" s="224"/>
      <c r="DG939" s="224"/>
      <c r="DH939" s="224"/>
      <c r="DI939" s="224"/>
      <c r="DJ939" s="224"/>
      <c r="DK939" s="224"/>
      <c r="DL939" s="224"/>
      <c r="DM939" s="224"/>
      <c r="DN939" s="224"/>
      <c r="DO939" s="224"/>
      <c r="DP939" s="224"/>
      <c r="DQ939" s="224"/>
      <c r="DR939" s="224"/>
      <c r="DS939" s="224"/>
      <c r="DT939" s="224"/>
      <c r="DU939" s="224"/>
      <c r="DV939" s="224"/>
      <c r="DW939" s="224"/>
      <c r="DX939" s="224"/>
      <c r="DY939" s="224"/>
      <c r="DZ939" s="224"/>
      <c r="EA939" s="224"/>
      <c r="EB939" s="224"/>
      <c r="EC939" s="224"/>
      <c r="ED939" s="224"/>
      <c r="EE939" s="224"/>
      <c r="EF939" s="224"/>
      <c r="EG939" s="224"/>
      <c r="EH939" s="224"/>
      <c r="EI939" s="224"/>
      <c r="EJ939" s="224"/>
      <c r="EK939" s="224"/>
      <c r="EL939" s="224"/>
      <c r="EM939" s="224"/>
      <c r="EN939" s="224"/>
      <c r="EO939" s="224"/>
      <c r="EP939" s="224"/>
      <c r="EQ939" s="224"/>
      <c r="ER939" s="224"/>
      <c r="ES939" s="224"/>
      <c r="ET939" s="224"/>
      <c r="EU939" s="224"/>
      <c r="EV939" s="224"/>
      <c r="EW939" s="224"/>
      <c r="EX939" s="224"/>
      <c r="EY939" s="224"/>
      <c r="EZ939" s="224"/>
      <c r="FA939" s="224"/>
      <c r="FB939" s="224"/>
      <c r="FC939" s="224"/>
      <c r="FD939" s="224"/>
      <c r="FE939" s="224"/>
      <c r="FF939" s="224"/>
      <c r="FG939" s="224"/>
      <c r="FH939" s="224"/>
      <c r="FI939" s="224"/>
      <c r="FJ939" s="224"/>
      <c r="FK939" s="224"/>
      <c r="FL939" s="224"/>
      <c r="FM939" s="224"/>
      <c r="FN939" s="224"/>
      <c r="FO939" s="224"/>
      <c r="FP939" s="224"/>
      <c r="FQ939" s="224"/>
      <c r="FR939" s="224"/>
      <c r="FS939" s="224"/>
      <c r="FT939" s="224"/>
      <c r="FU939" s="224"/>
      <c r="FV939" s="224"/>
      <c r="FW939" s="224"/>
      <c r="FX939" s="224"/>
      <c r="FY939" s="224"/>
      <c r="FZ939" s="224"/>
      <c r="GA939" s="224"/>
      <c r="GB939" s="224"/>
      <c r="GC939" s="224"/>
      <c r="GD939" s="224"/>
      <c r="GE939" s="224"/>
      <c r="GF939" s="224"/>
      <c r="GG939" s="224"/>
      <c r="GH939" s="224"/>
      <c r="GI939" s="224"/>
      <c r="GJ939" s="224"/>
      <c r="GK939" s="224"/>
      <c r="GL939" s="224"/>
      <c r="GM939" s="224"/>
      <c r="GN939" s="224"/>
      <c r="GO939" s="224"/>
      <c r="GP939" s="224"/>
      <c r="GQ939" s="224"/>
      <c r="GR939" s="224"/>
      <c r="GS939" s="224"/>
      <c r="GT939" s="224"/>
      <c r="GU939" s="224"/>
      <c r="GV939" s="224"/>
      <c r="GW939" s="224"/>
      <c r="GX939" s="224"/>
      <c r="GY939" s="224"/>
      <c r="GZ939" s="224"/>
      <c r="HA939" s="224"/>
      <c r="HB939" s="224"/>
      <c r="HC939" s="224"/>
      <c r="HD939" s="224"/>
      <c r="HE939" s="224"/>
      <c r="HF939" s="224"/>
      <c r="HG939" s="224"/>
      <c r="HH939" s="224"/>
      <c r="HI939" s="224"/>
      <c r="HJ939" s="224"/>
      <c r="HK939" s="224"/>
      <c r="HL939" s="224"/>
      <c r="HM939" s="224"/>
      <c r="HN939" s="224"/>
      <c r="HO939" s="224"/>
      <c r="HP939" s="224"/>
      <c r="HQ939" s="224"/>
      <c r="HR939" s="224"/>
      <c r="HS939" s="224"/>
      <c r="HT939" s="224"/>
      <c r="HU939" s="224"/>
      <c r="HV939" s="224"/>
      <c r="HW939" s="224"/>
      <c r="HX939" s="224"/>
      <c r="HY939" s="224"/>
      <c r="HZ939" s="224"/>
      <c r="IA939" s="224"/>
      <c r="IB939" s="224"/>
      <c r="IC939" s="224"/>
      <c r="ID939" s="224"/>
      <c r="IE939" s="224"/>
      <c r="IF939" s="224"/>
      <c r="IG939" s="224"/>
      <c r="IH939" s="224"/>
      <c r="II939" s="224"/>
      <c r="IJ939" s="224"/>
      <c r="IK939" s="224"/>
      <c r="IL939" s="224"/>
      <c r="IM939" s="224"/>
      <c r="IN939" s="224"/>
      <c r="IO939" s="224"/>
      <c r="IP939" s="224"/>
      <c r="IQ939" s="224"/>
      <c r="IR939" s="224"/>
      <c r="IS939" s="224"/>
      <c r="IT939" s="224"/>
      <c r="IU939" s="224"/>
      <c r="IV939" s="224"/>
      <c r="IW939" s="224"/>
    </row>
    <row r="940" spans="1:257" s="258" customFormat="1" ht="39" hidden="1" customHeight="1" x14ac:dyDescent="0.25">
      <c r="A940" s="224"/>
      <c r="B940" s="224"/>
      <c r="C940" s="224"/>
      <c r="D940" s="209"/>
      <c r="E940" s="57"/>
      <c r="F940" s="57"/>
      <c r="G940" s="210"/>
      <c r="H940" s="210"/>
      <c r="I940" s="210"/>
      <c r="J940" s="224"/>
      <c r="K940" s="251"/>
      <c r="L940" s="251"/>
      <c r="M940" s="251"/>
      <c r="N940" s="251"/>
      <c r="O940" s="251"/>
      <c r="P940" s="251"/>
      <c r="Q940" s="251"/>
      <c r="R940" s="251"/>
      <c r="S940" s="251"/>
      <c r="T940" s="251"/>
      <c r="U940" s="251"/>
      <c r="V940" s="251"/>
      <c r="W940" s="251"/>
      <c r="X940" s="251"/>
      <c r="Y940" s="251"/>
      <c r="Z940" s="251"/>
      <c r="AA940" s="251"/>
      <c r="AB940" s="251"/>
      <c r="AC940" s="211"/>
      <c r="AD940" s="252"/>
      <c r="AE940" s="252"/>
      <c r="AF940" s="253"/>
      <c r="AG940" s="253"/>
      <c r="AH940" s="254"/>
      <c r="AI940" s="254"/>
      <c r="AJ940" s="255"/>
      <c r="AK940" s="255"/>
      <c r="AL940" s="126"/>
      <c r="AM940" s="224"/>
      <c r="AN940" s="224"/>
      <c r="AO940" s="224"/>
      <c r="AP940" s="224"/>
      <c r="AQ940" s="224"/>
      <c r="AR940" s="224"/>
      <c r="AS940" s="224"/>
      <c r="AT940" s="224"/>
      <c r="AU940" s="224"/>
      <c r="AV940" s="224"/>
      <c r="AW940" s="224"/>
      <c r="AX940" s="224"/>
      <c r="AY940" s="224"/>
      <c r="AZ940" s="224"/>
      <c r="BA940" s="224"/>
      <c r="BB940" s="224"/>
      <c r="BC940" s="224"/>
      <c r="BD940" s="224"/>
      <c r="BE940" s="224"/>
      <c r="BF940" s="224"/>
      <c r="BG940" s="224"/>
      <c r="BH940" s="224"/>
      <c r="BI940" s="224"/>
      <c r="BJ940" s="224"/>
      <c r="BK940" s="224"/>
      <c r="BL940" s="224"/>
      <c r="BM940" s="224"/>
      <c r="BN940" s="224"/>
      <c r="BO940" s="224"/>
      <c r="BP940" s="224"/>
      <c r="BQ940" s="224"/>
      <c r="BR940" s="224"/>
      <c r="BS940" s="224"/>
      <c r="BT940" s="224"/>
      <c r="BU940" s="224"/>
      <c r="BV940" s="224"/>
      <c r="BW940" s="224"/>
      <c r="BX940" s="224"/>
      <c r="BY940" s="224"/>
      <c r="BZ940" s="224"/>
      <c r="CA940" s="224"/>
      <c r="CB940" s="224"/>
      <c r="CC940" s="224"/>
      <c r="CD940" s="224"/>
      <c r="CE940" s="224"/>
      <c r="CF940" s="224"/>
      <c r="CG940" s="224"/>
      <c r="CH940" s="224"/>
      <c r="CI940" s="224"/>
      <c r="CJ940" s="224"/>
      <c r="CK940" s="224"/>
      <c r="CL940" s="224"/>
      <c r="CM940" s="224"/>
      <c r="CN940" s="224"/>
      <c r="CO940" s="224"/>
      <c r="CP940" s="224"/>
      <c r="CQ940" s="224"/>
      <c r="CR940" s="224"/>
      <c r="CS940" s="224"/>
      <c r="CT940" s="224"/>
      <c r="CU940" s="224"/>
      <c r="CV940" s="224"/>
      <c r="CW940" s="224"/>
      <c r="CX940" s="224"/>
      <c r="CY940" s="224"/>
      <c r="CZ940" s="224"/>
      <c r="DA940" s="224"/>
      <c r="DB940" s="224"/>
      <c r="DC940" s="224"/>
      <c r="DD940" s="224"/>
      <c r="DE940" s="224"/>
      <c r="DF940" s="224"/>
      <c r="DG940" s="224"/>
      <c r="DH940" s="224"/>
      <c r="DI940" s="224"/>
      <c r="DJ940" s="224"/>
      <c r="DK940" s="224"/>
      <c r="DL940" s="224"/>
      <c r="DM940" s="224"/>
      <c r="DN940" s="224"/>
      <c r="DO940" s="224"/>
      <c r="DP940" s="224"/>
      <c r="DQ940" s="224"/>
      <c r="DR940" s="224"/>
      <c r="DS940" s="224"/>
      <c r="DT940" s="224"/>
      <c r="DU940" s="224"/>
      <c r="DV940" s="224"/>
      <c r="DW940" s="224"/>
      <c r="DX940" s="224"/>
      <c r="DY940" s="224"/>
      <c r="DZ940" s="224"/>
      <c r="EA940" s="224"/>
      <c r="EB940" s="224"/>
      <c r="EC940" s="224"/>
      <c r="ED940" s="224"/>
      <c r="EE940" s="224"/>
      <c r="EF940" s="224"/>
      <c r="EG940" s="224"/>
      <c r="EH940" s="224"/>
      <c r="EI940" s="224"/>
      <c r="EJ940" s="224"/>
      <c r="EK940" s="224"/>
      <c r="EL940" s="224"/>
      <c r="EM940" s="224"/>
      <c r="EN940" s="224"/>
      <c r="EO940" s="224"/>
      <c r="EP940" s="224"/>
      <c r="EQ940" s="224"/>
      <c r="ER940" s="224"/>
      <c r="ES940" s="224"/>
      <c r="ET940" s="224"/>
      <c r="EU940" s="224"/>
      <c r="EV940" s="224"/>
      <c r="EW940" s="224"/>
      <c r="EX940" s="224"/>
      <c r="EY940" s="224"/>
      <c r="EZ940" s="224"/>
      <c r="FA940" s="224"/>
      <c r="FB940" s="224"/>
      <c r="FC940" s="224"/>
      <c r="FD940" s="224"/>
      <c r="FE940" s="224"/>
      <c r="FF940" s="224"/>
      <c r="FG940" s="224"/>
      <c r="FH940" s="224"/>
      <c r="FI940" s="224"/>
      <c r="FJ940" s="224"/>
      <c r="FK940" s="224"/>
      <c r="FL940" s="224"/>
      <c r="FM940" s="224"/>
      <c r="FN940" s="224"/>
      <c r="FO940" s="224"/>
      <c r="FP940" s="224"/>
      <c r="FQ940" s="224"/>
      <c r="FR940" s="224"/>
      <c r="FS940" s="224"/>
      <c r="FT940" s="224"/>
      <c r="FU940" s="224"/>
      <c r="FV940" s="224"/>
      <c r="FW940" s="224"/>
      <c r="FX940" s="224"/>
      <c r="FY940" s="224"/>
      <c r="FZ940" s="224"/>
      <c r="GA940" s="224"/>
      <c r="GB940" s="224"/>
      <c r="GC940" s="224"/>
      <c r="GD940" s="224"/>
      <c r="GE940" s="224"/>
      <c r="GF940" s="224"/>
      <c r="GG940" s="224"/>
      <c r="GH940" s="224"/>
      <c r="GI940" s="224"/>
      <c r="GJ940" s="224"/>
      <c r="GK940" s="224"/>
      <c r="GL940" s="224"/>
      <c r="GM940" s="224"/>
      <c r="GN940" s="224"/>
      <c r="GO940" s="224"/>
      <c r="GP940" s="224"/>
      <c r="GQ940" s="224"/>
      <c r="GR940" s="224"/>
      <c r="GS940" s="224"/>
      <c r="GT940" s="224"/>
      <c r="GU940" s="224"/>
      <c r="GV940" s="224"/>
      <c r="GW940" s="224"/>
      <c r="GX940" s="224"/>
      <c r="GY940" s="224"/>
      <c r="GZ940" s="224"/>
      <c r="HA940" s="224"/>
      <c r="HB940" s="224"/>
      <c r="HC940" s="224"/>
      <c r="HD940" s="224"/>
      <c r="HE940" s="224"/>
      <c r="HF940" s="224"/>
      <c r="HG940" s="224"/>
      <c r="HH940" s="224"/>
      <c r="HI940" s="224"/>
      <c r="HJ940" s="224"/>
      <c r="HK940" s="224"/>
      <c r="HL940" s="224"/>
      <c r="HM940" s="224"/>
      <c r="HN940" s="224"/>
      <c r="HO940" s="224"/>
      <c r="HP940" s="224"/>
      <c r="HQ940" s="224"/>
      <c r="HR940" s="224"/>
      <c r="HS940" s="224"/>
      <c r="HT940" s="224"/>
      <c r="HU940" s="224"/>
      <c r="HV940" s="224"/>
      <c r="HW940" s="224"/>
      <c r="HX940" s="224"/>
      <c r="HY940" s="224"/>
      <c r="HZ940" s="224"/>
      <c r="IA940" s="224"/>
      <c r="IB940" s="224"/>
      <c r="IC940" s="224"/>
      <c r="ID940" s="224"/>
      <c r="IE940" s="224"/>
      <c r="IF940" s="224"/>
      <c r="IG940" s="224"/>
      <c r="IH940" s="224"/>
      <c r="II940" s="224"/>
      <c r="IJ940" s="224"/>
      <c r="IK940" s="224"/>
      <c r="IL940" s="224"/>
      <c r="IM940" s="224"/>
      <c r="IN940" s="224"/>
      <c r="IO940" s="224"/>
      <c r="IP940" s="224"/>
      <c r="IQ940" s="224"/>
      <c r="IR940" s="224"/>
      <c r="IS940" s="224"/>
      <c r="IT940" s="224"/>
      <c r="IU940" s="224"/>
      <c r="IV940" s="224"/>
      <c r="IW940" s="224"/>
    </row>
    <row r="941" spans="1:257" s="258" customFormat="1" ht="39" hidden="1" customHeight="1" x14ac:dyDescent="0.25">
      <c r="A941" s="224"/>
      <c r="B941" s="224"/>
      <c r="C941" s="224"/>
      <c r="D941" s="209"/>
      <c r="E941" s="57"/>
      <c r="F941" s="57"/>
      <c r="G941" s="210"/>
      <c r="H941" s="210"/>
      <c r="I941" s="210"/>
      <c r="J941" s="224"/>
      <c r="K941" s="251"/>
      <c r="L941" s="251"/>
      <c r="M941" s="251"/>
      <c r="N941" s="251"/>
      <c r="O941" s="251"/>
      <c r="P941" s="251"/>
      <c r="Q941" s="251"/>
      <c r="R941" s="251"/>
      <c r="S941" s="251"/>
      <c r="T941" s="251"/>
      <c r="U941" s="251"/>
      <c r="V941" s="251"/>
      <c r="W941" s="251"/>
      <c r="X941" s="251"/>
      <c r="Y941" s="251"/>
      <c r="Z941" s="251"/>
      <c r="AA941" s="251"/>
      <c r="AB941" s="251"/>
      <c r="AC941" s="211"/>
      <c r="AD941" s="252"/>
      <c r="AE941" s="252"/>
      <c r="AF941" s="253"/>
      <c r="AG941" s="253"/>
      <c r="AH941" s="254"/>
      <c r="AI941" s="254"/>
      <c r="AJ941" s="255"/>
      <c r="AK941" s="255"/>
      <c r="AL941" s="126"/>
      <c r="AM941" s="224"/>
      <c r="AN941" s="224"/>
      <c r="AO941" s="224"/>
      <c r="AP941" s="224"/>
      <c r="AQ941" s="224"/>
      <c r="AR941" s="224"/>
      <c r="AS941" s="224"/>
      <c r="AT941" s="224"/>
      <c r="AU941" s="224"/>
      <c r="AV941" s="224"/>
      <c r="AW941" s="224"/>
      <c r="AX941" s="224"/>
      <c r="AY941" s="224"/>
      <c r="AZ941" s="224"/>
      <c r="BA941" s="224"/>
      <c r="BB941" s="224"/>
      <c r="BC941" s="224"/>
      <c r="BD941" s="224"/>
      <c r="BE941" s="224"/>
      <c r="BF941" s="224"/>
      <c r="BG941" s="224"/>
      <c r="BH941" s="224"/>
      <c r="BI941" s="224"/>
      <c r="BJ941" s="224"/>
      <c r="BK941" s="224"/>
      <c r="BL941" s="224"/>
      <c r="BM941" s="224"/>
      <c r="BN941" s="224"/>
      <c r="BO941" s="224"/>
      <c r="BP941" s="224"/>
      <c r="BQ941" s="224"/>
      <c r="BR941" s="224"/>
      <c r="BS941" s="224"/>
      <c r="BT941" s="224"/>
      <c r="BU941" s="224"/>
      <c r="BV941" s="224"/>
      <c r="BW941" s="224"/>
      <c r="BX941" s="224"/>
      <c r="BY941" s="224"/>
      <c r="BZ941" s="224"/>
      <c r="CA941" s="224"/>
      <c r="CB941" s="224"/>
      <c r="CC941" s="224"/>
      <c r="CD941" s="224"/>
      <c r="CE941" s="224"/>
      <c r="CF941" s="224"/>
      <c r="CG941" s="224"/>
      <c r="CH941" s="224"/>
      <c r="CI941" s="224"/>
      <c r="CJ941" s="224"/>
      <c r="CK941" s="224"/>
      <c r="CL941" s="224"/>
      <c r="CM941" s="224"/>
      <c r="CN941" s="224"/>
      <c r="CO941" s="224"/>
      <c r="CP941" s="224"/>
      <c r="CQ941" s="224"/>
      <c r="CR941" s="224"/>
      <c r="CS941" s="224"/>
      <c r="CT941" s="224"/>
      <c r="CU941" s="224"/>
      <c r="CV941" s="224"/>
      <c r="CW941" s="224"/>
      <c r="CX941" s="224"/>
      <c r="CY941" s="224"/>
      <c r="CZ941" s="224"/>
      <c r="DA941" s="224"/>
      <c r="DB941" s="224"/>
      <c r="DC941" s="224"/>
      <c r="DD941" s="224"/>
      <c r="DE941" s="224"/>
      <c r="DF941" s="224"/>
      <c r="DG941" s="224"/>
      <c r="DH941" s="224"/>
      <c r="DI941" s="224"/>
      <c r="DJ941" s="224"/>
      <c r="DK941" s="224"/>
      <c r="DL941" s="224"/>
      <c r="DM941" s="224"/>
      <c r="DN941" s="224"/>
      <c r="DO941" s="224"/>
      <c r="DP941" s="224"/>
      <c r="DQ941" s="224"/>
      <c r="DR941" s="224"/>
      <c r="DS941" s="224"/>
      <c r="DT941" s="224"/>
      <c r="DU941" s="224"/>
      <c r="DV941" s="224"/>
      <c r="DW941" s="224"/>
      <c r="DX941" s="224"/>
      <c r="DY941" s="224"/>
      <c r="DZ941" s="224"/>
      <c r="EA941" s="224"/>
      <c r="EB941" s="224"/>
      <c r="EC941" s="224"/>
      <c r="ED941" s="224"/>
      <c r="EE941" s="224"/>
      <c r="EF941" s="224"/>
      <c r="EG941" s="224"/>
      <c r="EH941" s="224"/>
      <c r="EI941" s="224"/>
      <c r="EJ941" s="224"/>
      <c r="EK941" s="224"/>
      <c r="EL941" s="224"/>
      <c r="EM941" s="224"/>
      <c r="EN941" s="224"/>
      <c r="EO941" s="224"/>
      <c r="EP941" s="224"/>
      <c r="EQ941" s="224"/>
      <c r="ER941" s="224"/>
      <c r="ES941" s="224"/>
      <c r="ET941" s="224"/>
      <c r="EU941" s="224"/>
      <c r="EV941" s="224"/>
      <c r="EW941" s="224"/>
      <c r="EX941" s="224"/>
      <c r="EY941" s="224"/>
      <c r="EZ941" s="224"/>
      <c r="FA941" s="224"/>
      <c r="FB941" s="224"/>
      <c r="FC941" s="224"/>
      <c r="FD941" s="224"/>
      <c r="FE941" s="224"/>
      <c r="FF941" s="224"/>
      <c r="FG941" s="224"/>
      <c r="FH941" s="224"/>
      <c r="FI941" s="224"/>
      <c r="FJ941" s="224"/>
      <c r="FK941" s="224"/>
      <c r="FL941" s="224"/>
      <c r="FM941" s="224"/>
      <c r="FN941" s="224"/>
      <c r="FO941" s="224"/>
      <c r="FP941" s="224"/>
      <c r="FQ941" s="224"/>
      <c r="FR941" s="224"/>
      <c r="FS941" s="224"/>
      <c r="FT941" s="224"/>
      <c r="FU941" s="224"/>
      <c r="FV941" s="224"/>
      <c r="FW941" s="224"/>
      <c r="FX941" s="224"/>
      <c r="FY941" s="224"/>
      <c r="FZ941" s="224"/>
      <c r="GA941" s="224"/>
      <c r="GB941" s="224"/>
      <c r="GC941" s="224"/>
      <c r="GD941" s="224"/>
      <c r="GE941" s="224"/>
      <c r="GF941" s="224"/>
      <c r="GG941" s="224"/>
      <c r="GH941" s="224"/>
      <c r="GI941" s="224"/>
      <c r="GJ941" s="224"/>
      <c r="GK941" s="224"/>
      <c r="GL941" s="224"/>
      <c r="GM941" s="224"/>
      <c r="GN941" s="224"/>
      <c r="GO941" s="224"/>
      <c r="GP941" s="224"/>
      <c r="GQ941" s="224"/>
      <c r="GR941" s="224"/>
      <c r="GS941" s="224"/>
      <c r="GT941" s="224"/>
      <c r="GU941" s="224"/>
      <c r="GV941" s="224"/>
      <c r="GW941" s="224"/>
      <c r="GX941" s="224"/>
      <c r="GY941" s="224"/>
      <c r="GZ941" s="224"/>
      <c r="HA941" s="224"/>
      <c r="HB941" s="224"/>
      <c r="HC941" s="224"/>
      <c r="HD941" s="224"/>
      <c r="HE941" s="224"/>
      <c r="HF941" s="224"/>
      <c r="HG941" s="224"/>
      <c r="HH941" s="224"/>
      <c r="HI941" s="224"/>
      <c r="HJ941" s="224"/>
      <c r="HK941" s="224"/>
      <c r="HL941" s="224"/>
      <c r="HM941" s="224"/>
      <c r="HN941" s="224"/>
      <c r="HO941" s="224"/>
      <c r="HP941" s="224"/>
      <c r="HQ941" s="224"/>
      <c r="HR941" s="224"/>
      <c r="HS941" s="224"/>
      <c r="HT941" s="224"/>
      <c r="HU941" s="224"/>
      <c r="HV941" s="224"/>
      <c r="HW941" s="224"/>
      <c r="HX941" s="224"/>
      <c r="HY941" s="224"/>
      <c r="HZ941" s="224"/>
      <c r="IA941" s="224"/>
      <c r="IB941" s="224"/>
      <c r="IC941" s="224"/>
      <c r="ID941" s="224"/>
      <c r="IE941" s="224"/>
      <c r="IF941" s="224"/>
      <c r="IG941" s="224"/>
      <c r="IH941" s="224"/>
      <c r="II941" s="224"/>
      <c r="IJ941" s="224"/>
      <c r="IK941" s="224"/>
      <c r="IL941" s="224"/>
      <c r="IM941" s="224"/>
      <c r="IN941" s="224"/>
      <c r="IO941" s="224"/>
      <c r="IP941" s="224"/>
      <c r="IQ941" s="224"/>
      <c r="IR941" s="224"/>
      <c r="IS941" s="224"/>
      <c r="IT941" s="224"/>
      <c r="IU941" s="224"/>
      <c r="IV941" s="224"/>
      <c r="IW941" s="224"/>
    </row>
    <row r="942" spans="1:257" s="258" customFormat="1" ht="39" hidden="1" customHeight="1" x14ac:dyDescent="0.25">
      <c r="A942" s="224"/>
      <c r="B942" s="224"/>
      <c r="C942" s="224"/>
      <c r="D942" s="209"/>
      <c r="E942" s="57"/>
      <c r="F942" s="57"/>
      <c r="G942" s="210"/>
      <c r="H942" s="210"/>
      <c r="I942" s="210"/>
      <c r="J942" s="224"/>
      <c r="K942" s="251"/>
      <c r="L942" s="251"/>
      <c r="M942" s="251"/>
      <c r="N942" s="251"/>
      <c r="O942" s="251"/>
      <c r="P942" s="251"/>
      <c r="Q942" s="251"/>
      <c r="R942" s="251"/>
      <c r="S942" s="251"/>
      <c r="T942" s="251"/>
      <c r="U942" s="251"/>
      <c r="V942" s="251"/>
      <c r="W942" s="251"/>
      <c r="X942" s="251"/>
      <c r="Y942" s="251"/>
      <c r="Z942" s="251"/>
      <c r="AA942" s="251"/>
      <c r="AB942" s="251"/>
      <c r="AC942" s="211"/>
      <c r="AD942" s="252"/>
      <c r="AE942" s="252"/>
      <c r="AF942" s="253"/>
      <c r="AG942" s="253"/>
      <c r="AH942" s="254"/>
      <c r="AI942" s="254"/>
      <c r="AJ942" s="255"/>
      <c r="AK942" s="255"/>
      <c r="AL942" s="126"/>
      <c r="AM942" s="224"/>
      <c r="AN942" s="224"/>
      <c r="AO942" s="224"/>
      <c r="AP942" s="224"/>
      <c r="AQ942" s="224"/>
      <c r="AR942" s="224"/>
      <c r="AS942" s="224"/>
      <c r="AT942" s="224"/>
      <c r="AU942" s="224"/>
      <c r="AV942" s="224"/>
      <c r="AW942" s="224"/>
      <c r="AX942" s="224"/>
      <c r="AY942" s="224"/>
      <c r="AZ942" s="224"/>
      <c r="BA942" s="224"/>
      <c r="BB942" s="224"/>
      <c r="BC942" s="224"/>
      <c r="BD942" s="224"/>
      <c r="BE942" s="224"/>
      <c r="BF942" s="224"/>
      <c r="BG942" s="224"/>
      <c r="BH942" s="224"/>
      <c r="BI942" s="224"/>
      <c r="BJ942" s="224"/>
      <c r="BK942" s="224"/>
      <c r="BL942" s="224"/>
      <c r="BM942" s="224"/>
      <c r="BN942" s="224"/>
      <c r="BO942" s="224"/>
      <c r="BP942" s="224"/>
      <c r="BQ942" s="224"/>
      <c r="BR942" s="224"/>
      <c r="BS942" s="224"/>
      <c r="BT942" s="224"/>
      <c r="BU942" s="224"/>
      <c r="BV942" s="224"/>
      <c r="BW942" s="224"/>
      <c r="BX942" s="224"/>
      <c r="BY942" s="224"/>
      <c r="BZ942" s="224"/>
      <c r="CA942" s="224"/>
      <c r="CB942" s="224"/>
      <c r="CC942" s="224"/>
      <c r="CD942" s="224"/>
      <c r="CE942" s="224"/>
      <c r="CF942" s="224"/>
      <c r="CG942" s="224"/>
      <c r="CH942" s="224"/>
      <c r="CI942" s="224"/>
      <c r="CJ942" s="224"/>
      <c r="CK942" s="224"/>
      <c r="CL942" s="224"/>
      <c r="CM942" s="224"/>
      <c r="CN942" s="224"/>
      <c r="CO942" s="224"/>
      <c r="CP942" s="224"/>
      <c r="CQ942" s="224"/>
      <c r="CR942" s="224"/>
      <c r="CS942" s="224"/>
      <c r="CT942" s="224"/>
      <c r="CU942" s="224"/>
      <c r="CV942" s="224"/>
      <c r="CW942" s="224"/>
      <c r="CX942" s="224"/>
      <c r="CY942" s="224"/>
      <c r="CZ942" s="224"/>
      <c r="DA942" s="224"/>
      <c r="DB942" s="224"/>
      <c r="DC942" s="224"/>
      <c r="DD942" s="224"/>
      <c r="DE942" s="224"/>
      <c r="DF942" s="224"/>
      <c r="DG942" s="224"/>
      <c r="DH942" s="224"/>
      <c r="DI942" s="224"/>
      <c r="DJ942" s="224"/>
      <c r="DK942" s="224"/>
      <c r="DL942" s="224"/>
      <c r="DM942" s="224"/>
      <c r="DN942" s="224"/>
      <c r="DO942" s="224"/>
      <c r="DP942" s="224"/>
      <c r="DQ942" s="224"/>
      <c r="DR942" s="224"/>
      <c r="DS942" s="224"/>
      <c r="DT942" s="224"/>
      <c r="DU942" s="224"/>
      <c r="DV942" s="224"/>
      <c r="DW942" s="224"/>
      <c r="DX942" s="224"/>
      <c r="DY942" s="224"/>
      <c r="DZ942" s="224"/>
      <c r="EA942" s="224"/>
      <c r="EB942" s="224"/>
      <c r="EC942" s="224"/>
      <c r="ED942" s="224"/>
      <c r="EE942" s="224"/>
      <c r="EF942" s="224"/>
      <c r="EG942" s="224"/>
      <c r="EH942" s="224"/>
      <c r="EI942" s="224"/>
      <c r="EJ942" s="224"/>
      <c r="EK942" s="224"/>
      <c r="EL942" s="224"/>
      <c r="EM942" s="224"/>
      <c r="EN942" s="224"/>
      <c r="EO942" s="224"/>
      <c r="EP942" s="224"/>
      <c r="EQ942" s="224"/>
      <c r="ER942" s="224"/>
      <c r="ES942" s="224"/>
      <c r="ET942" s="224"/>
      <c r="EU942" s="224"/>
      <c r="EV942" s="224"/>
      <c r="EW942" s="224"/>
      <c r="EX942" s="224"/>
      <c r="EY942" s="224"/>
      <c r="EZ942" s="224"/>
      <c r="FA942" s="224"/>
      <c r="FB942" s="224"/>
      <c r="FC942" s="224"/>
      <c r="FD942" s="224"/>
      <c r="FE942" s="224"/>
      <c r="FF942" s="224"/>
      <c r="FG942" s="224"/>
      <c r="FH942" s="224"/>
      <c r="FI942" s="224"/>
      <c r="FJ942" s="224"/>
      <c r="FK942" s="224"/>
      <c r="FL942" s="224"/>
      <c r="FM942" s="224"/>
      <c r="FN942" s="224"/>
      <c r="FO942" s="224"/>
      <c r="FP942" s="224"/>
      <c r="FQ942" s="224"/>
      <c r="FR942" s="224"/>
      <c r="FS942" s="224"/>
      <c r="FT942" s="224"/>
      <c r="FU942" s="224"/>
      <c r="FV942" s="224"/>
      <c r="FW942" s="224"/>
      <c r="FX942" s="224"/>
      <c r="FY942" s="224"/>
      <c r="FZ942" s="224"/>
      <c r="GA942" s="224"/>
      <c r="GB942" s="224"/>
      <c r="GC942" s="224"/>
      <c r="GD942" s="224"/>
      <c r="GE942" s="224"/>
      <c r="GF942" s="224"/>
      <c r="GG942" s="224"/>
      <c r="GH942" s="224"/>
      <c r="GI942" s="224"/>
      <c r="GJ942" s="224"/>
      <c r="GK942" s="224"/>
      <c r="GL942" s="224"/>
      <c r="GM942" s="224"/>
      <c r="GN942" s="224"/>
      <c r="GO942" s="224"/>
      <c r="GP942" s="224"/>
      <c r="GQ942" s="224"/>
      <c r="GR942" s="224"/>
      <c r="GS942" s="224"/>
      <c r="GT942" s="224"/>
      <c r="GU942" s="224"/>
      <c r="GV942" s="224"/>
      <c r="GW942" s="224"/>
      <c r="GX942" s="224"/>
      <c r="GY942" s="224"/>
      <c r="GZ942" s="224"/>
      <c r="HA942" s="224"/>
      <c r="HB942" s="224"/>
      <c r="HC942" s="224"/>
      <c r="HD942" s="224"/>
      <c r="HE942" s="224"/>
      <c r="HF942" s="224"/>
      <c r="HG942" s="224"/>
      <c r="HH942" s="224"/>
      <c r="HI942" s="224"/>
      <c r="HJ942" s="224"/>
      <c r="HK942" s="224"/>
      <c r="HL942" s="224"/>
      <c r="HM942" s="224"/>
      <c r="HN942" s="224"/>
      <c r="HO942" s="224"/>
      <c r="HP942" s="224"/>
      <c r="HQ942" s="224"/>
      <c r="HR942" s="224"/>
      <c r="HS942" s="224"/>
      <c r="HT942" s="224"/>
      <c r="HU942" s="224"/>
      <c r="HV942" s="224"/>
      <c r="HW942" s="224"/>
      <c r="HX942" s="224"/>
      <c r="HY942" s="224"/>
      <c r="HZ942" s="224"/>
      <c r="IA942" s="224"/>
      <c r="IB942" s="224"/>
      <c r="IC942" s="224"/>
      <c r="ID942" s="224"/>
      <c r="IE942" s="224"/>
      <c r="IF942" s="224"/>
      <c r="IG942" s="224"/>
      <c r="IH942" s="224"/>
      <c r="II942" s="224"/>
      <c r="IJ942" s="224"/>
      <c r="IK942" s="224"/>
      <c r="IL942" s="224"/>
      <c r="IM942" s="224"/>
      <c r="IN942" s="224"/>
      <c r="IO942" s="224"/>
      <c r="IP942" s="224"/>
      <c r="IQ942" s="224"/>
      <c r="IR942" s="224"/>
      <c r="IS942" s="224"/>
      <c r="IT942" s="224"/>
      <c r="IU942" s="224"/>
      <c r="IV942" s="224"/>
      <c r="IW942" s="224"/>
    </row>
    <row r="943" spans="1:257" s="258" customFormat="1" ht="39" hidden="1" customHeight="1" x14ac:dyDescent="0.25">
      <c r="A943" s="224"/>
      <c r="B943" s="224"/>
      <c r="C943" s="224"/>
      <c r="D943" s="209"/>
      <c r="E943" s="57"/>
      <c r="F943" s="57"/>
      <c r="G943" s="210"/>
      <c r="H943" s="210"/>
      <c r="I943" s="210"/>
      <c r="J943" s="224"/>
      <c r="K943" s="251"/>
      <c r="L943" s="251"/>
      <c r="M943" s="251"/>
      <c r="N943" s="251"/>
      <c r="O943" s="251"/>
      <c r="P943" s="251"/>
      <c r="Q943" s="251"/>
      <c r="R943" s="251"/>
      <c r="S943" s="251"/>
      <c r="T943" s="251"/>
      <c r="U943" s="251"/>
      <c r="V943" s="251"/>
      <c r="W943" s="251"/>
      <c r="X943" s="251"/>
      <c r="Y943" s="251"/>
      <c r="Z943" s="251"/>
      <c r="AA943" s="251"/>
      <c r="AB943" s="251"/>
      <c r="AC943" s="211"/>
      <c r="AD943" s="252"/>
      <c r="AE943" s="252"/>
      <c r="AF943" s="253"/>
      <c r="AG943" s="253"/>
      <c r="AH943" s="254"/>
      <c r="AI943" s="254"/>
      <c r="AJ943" s="255"/>
      <c r="AK943" s="255"/>
      <c r="AL943" s="126"/>
      <c r="AM943" s="224"/>
      <c r="AN943" s="224"/>
      <c r="AO943" s="224"/>
      <c r="AP943" s="224"/>
      <c r="AQ943" s="224"/>
      <c r="AR943" s="224"/>
      <c r="AS943" s="224"/>
      <c r="AT943" s="224"/>
      <c r="AU943" s="224"/>
      <c r="AV943" s="224"/>
      <c r="AW943" s="224"/>
      <c r="AX943" s="224"/>
      <c r="AY943" s="224"/>
      <c r="AZ943" s="224"/>
      <c r="BA943" s="224"/>
      <c r="BB943" s="224"/>
      <c r="BC943" s="224"/>
      <c r="BD943" s="224"/>
      <c r="BE943" s="224"/>
      <c r="BF943" s="224"/>
      <c r="BG943" s="224"/>
      <c r="BH943" s="224"/>
      <c r="BI943" s="224"/>
      <c r="BJ943" s="224"/>
      <c r="BK943" s="224"/>
      <c r="BL943" s="224"/>
      <c r="BM943" s="224"/>
      <c r="BN943" s="224"/>
      <c r="BO943" s="224"/>
      <c r="BP943" s="224"/>
      <c r="BQ943" s="224"/>
      <c r="BR943" s="224"/>
      <c r="BS943" s="224"/>
      <c r="BT943" s="224"/>
      <c r="BU943" s="224"/>
      <c r="BV943" s="224"/>
      <c r="BW943" s="224"/>
      <c r="BX943" s="224"/>
      <c r="BY943" s="224"/>
      <c r="BZ943" s="224"/>
      <c r="CA943" s="224"/>
      <c r="CB943" s="224"/>
      <c r="CC943" s="224"/>
      <c r="CD943" s="224"/>
      <c r="CE943" s="224"/>
      <c r="CF943" s="224"/>
      <c r="CG943" s="224"/>
      <c r="CH943" s="224"/>
      <c r="CI943" s="224"/>
      <c r="CJ943" s="224"/>
      <c r="CK943" s="224"/>
      <c r="CL943" s="224"/>
      <c r="CM943" s="224"/>
      <c r="CN943" s="224"/>
      <c r="CO943" s="224"/>
      <c r="CP943" s="224"/>
      <c r="CQ943" s="224"/>
      <c r="CR943" s="224"/>
      <c r="CS943" s="224"/>
      <c r="CT943" s="224"/>
      <c r="CU943" s="224"/>
      <c r="CV943" s="224"/>
      <c r="CW943" s="224"/>
      <c r="CX943" s="224"/>
      <c r="CY943" s="224"/>
      <c r="CZ943" s="224"/>
      <c r="DA943" s="224"/>
      <c r="DB943" s="224"/>
      <c r="DC943" s="224"/>
      <c r="DD943" s="224"/>
      <c r="DE943" s="224"/>
      <c r="DF943" s="224"/>
      <c r="DG943" s="224"/>
      <c r="DH943" s="224"/>
      <c r="DI943" s="224"/>
      <c r="DJ943" s="224"/>
      <c r="DK943" s="224"/>
      <c r="DL943" s="224"/>
      <c r="DM943" s="224"/>
      <c r="DN943" s="224"/>
      <c r="DO943" s="224"/>
      <c r="DP943" s="224"/>
      <c r="DQ943" s="224"/>
      <c r="DR943" s="224"/>
      <c r="DS943" s="224"/>
      <c r="DT943" s="224"/>
      <c r="DU943" s="224"/>
      <c r="DV943" s="224"/>
      <c r="DW943" s="224"/>
      <c r="DX943" s="224"/>
      <c r="DY943" s="224"/>
      <c r="DZ943" s="224"/>
      <c r="EA943" s="224"/>
      <c r="EB943" s="224"/>
      <c r="EC943" s="224"/>
      <c r="ED943" s="224"/>
      <c r="EE943" s="224"/>
      <c r="EF943" s="224"/>
      <c r="EG943" s="224"/>
      <c r="EH943" s="224"/>
      <c r="EI943" s="224"/>
      <c r="EJ943" s="224"/>
      <c r="EK943" s="224"/>
      <c r="EL943" s="224"/>
      <c r="EM943" s="224"/>
      <c r="EN943" s="224"/>
      <c r="EO943" s="224"/>
      <c r="EP943" s="224"/>
      <c r="EQ943" s="224"/>
      <c r="ER943" s="224"/>
      <c r="ES943" s="224"/>
      <c r="ET943" s="224"/>
      <c r="EU943" s="224"/>
      <c r="EV943" s="224"/>
      <c r="EW943" s="224"/>
      <c r="EX943" s="224"/>
      <c r="EY943" s="224"/>
      <c r="EZ943" s="224"/>
      <c r="FA943" s="224"/>
      <c r="FB943" s="224"/>
      <c r="FC943" s="224"/>
      <c r="FD943" s="224"/>
      <c r="FE943" s="224"/>
      <c r="FF943" s="224"/>
      <c r="FG943" s="224"/>
      <c r="FH943" s="224"/>
      <c r="FI943" s="224"/>
      <c r="FJ943" s="224"/>
      <c r="FK943" s="224"/>
      <c r="FL943" s="224"/>
      <c r="FM943" s="224"/>
      <c r="FN943" s="224"/>
      <c r="FO943" s="224"/>
      <c r="FP943" s="224"/>
      <c r="FQ943" s="224"/>
      <c r="FR943" s="224"/>
      <c r="FS943" s="224"/>
      <c r="FT943" s="224"/>
      <c r="FU943" s="224"/>
      <c r="FV943" s="224"/>
      <c r="FW943" s="224"/>
      <c r="FX943" s="224"/>
      <c r="FY943" s="224"/>
      <c r="FZ943" s="224"/>
      <c r="GA943" s="224"/>
      <c r="GB943" s="224"/>
      <c r="GC943" s="224"/>
      <c r="GD943" s="224"/>
      <c r="GE943" s="224"/>
      <c r="GF943" s="224"/>
      <c r="GG943" s="224"/>
      <c r="GH943" s="224"/>
      <c r="GI943" s="224"/>
      <c r="GJ943" s="224"/>
      <c r="GK943" s="224"/>
      <c r="GL943" s="224"/>
      <c r="GM943" s="224"/>
      <c r="GN943" s="224"/>
      <c r="GO943" s="224"/>
      <c r="GP943" s="224"/>
      <c r="GQ943" s="224"/>
      <c r="GR943" s="224"/>
      <c r="GS943" s="224"/>
      <c r="GT943" s="224"/>
      <c r="GU943" s="224"/>
      <c r="GV943" s="224"/>
      <c r="GW943" s="224"/>
      <c r="GX943" s="224"/>
      <c r="GY943" s="224"/>
      <c r="GZ943" s="224"/>
      <c r="HA943" s="224"/>
      <c r="HB943" s="224"/>
      <c r="HC943" s="224"/>
      <c r="HD943" s="224"/>
      <c r="HE943" s="224"/>
      <c r="HF943" s="224"/>
      <c r="HG943" s="224"/>
      <c r="HH943" s="224"/>
      <c r="HI943" s="224"/>
      <c r="HJ943" s="224"/>
      <c r="HK943" s="224"/>
      <c r="HL943" s="224"/>
      <c r="HM943" s="224"/>
      <c r="HN943" s="224"/>
      <c r="HO943" s="224"/>
      <c r="HP943" s="224"/>
      <c r="HQ943" s="224"/>
      <c r="HR943" s="224"/>
      <c r="HS943" s="224"/>
      <c r="HT943" s="224"/>
      <c r="HU943" s="224"/>
      <c r="HV943" s="224"/>
      <c r="HW943" s="224"/>
      <c r="HX943" s="224"/>
      <c r="HY943" s="224"/>
      <c r="HZ943" s="224"/>
      <c r="IA943" s="224"/>
      <c r="IB943" s="224"/>
      <c r="IC943" s="224"/>
      <c r="ID943" s="224"/>
      <c r="IE943" s="224"/>
      <c r="IF943" s="224"/>
      <c r="IG943" s="224"/>
      <c r="IH943" s="224"/>
      <c r="II943" s="224"/>
      <c r="IJ943" s="224"/>
      <c r="IK943" s="224"/>
      <c r="IL943" s="224"/>
      <c r="IM943" s="224"/>
      <c r="IN943" s="224"/>
      <c r="IO943" s="224"/>
      <c r="IP943" s="224"/>
      <c r="IQ943" s="224"/>
      <c r="IR943" s="224"/>
      <c r="IS943" s="224"/>
      <c r="IT943" s="224"/>
      <c r="IU943" s="224"/>
      <c r="IV943" s="224"/>
      <c r="IW943" s="224"/>
    </row>
    <row r="944" spans="1:257" s="258" customFormat="1" ht="39" hidden="1" customHeight="1" x14ac:dyDescent="0.25">
      <c r="A944" s="224"/>
      <c r="B944" s="224"/>
      <c r="C944" s="224"/>
      <c r="D944" s="209"/>
      <c r="E944" s="57"/>
      <c r="F944" s="57"/>
      <c r="G944" s="210"/>
      <c r="H944" s="210"/>
      <c r="I944" s="210"/>
      <c r="J944" s="224"/>
      <c r="K944" s="251"/>
      <c r="L944" s="251"/>
      <c r="M944" s="251"/>
      <c r="N944" s="251"/>
      <c r="O944" s="251"/>
      <c r="P944" s="251"/>
      <c r="Q944" s="251"/>
      <c r="R944" s="251"/>
      <c r="S944" s="251"/>
      <c r="T944" s="251"/>
      <c r="U944" s="251"/>
      <c r="V944" s="251"/>
      <c r="W944" s="251"/>
      <c r="X944" s="251"/>
      <c r="Y944" s="251"/>
      <c r="Z944" s="251"/>
      <c r="AA944" s="251"/>
      <c r="AB944" s="251"/>
      <c r="AC944" s="211"/>
      <c r="AD944" s="252"/>
      <c r="AE944" s="252"/>
      <c r="AF944" s="253"/>
      <c r="AG944" s="253"/>
      <c r="AH944" s="254"/>
      <c r="AI944" s="254"/>
      <c r="AJ944" s="255"/>
      <c r="AK944" s="255"/>
      <c r="AL944" s="126"/>
      <c r="AM944" s="224"/>
      <c r="AN944" s="224"/>
      <c r="AO944" s="224"/>
      <c r="AP944" s="224"/>
      <c r="AQ944" s="224"/>
      <c r="AR944" s="224"/>
      <c r="AS944" s="224"/>
      <c r="AT944" s="224"/>
      <c r="AU944" s="224"/>
      <c r="AV944" s="224"/>
      <c r="AW944" s="224"/>
      <c r="AX944" s="224"/>
      <c r="AY944" s="224"/>
      <c r="AZ944" s="224"/>
      <c r="BA944" s="224"/>
      <c r="BB944" s="224"/>
      <c r="BC944" s="224"/>
      <c r="BD944" s="224"/>
      <c r="BE944" s="224"/>
      <c r="BF944" s="224"/>
      <c r="BG944" s="224"/>
      <c r="BH944" s="224"/>
      <c r="BI944" s="224"/>
      <c r="BJ944" s="224"/>
      <c r="BK944" s="224"/>
      <c r="BL944" s="224"/>
      <c r="BM944" s="224"/>
      <c r="BN944" s="224"/>
      <c r="BO944" s="224"/>
      <c r="BP944" s="224"/>
      <c r="BQ944" s="224"/>
      <c r="BR944" s="224"/>
      <c r="BS944" s="224"/>
      <c r="BT944" s="224"/>
      <c r="BU944" s="224"/>
      <c r="BV944" s="224"/>
      <c r="BW944" s="224"/>
      <c r="BX944" s="224"/>
      <c r="BY944" s="224"/>
      <c r="BZ944" s="224"/>
      <c r="CA944" s="224"/>
      <c r="CB944" s="224"/>
      <c r="CC944" s="224"/>
      <c r="CD944" s="224"/>
      <c r="CE944" s="224"/>
      <c r="CF944" s="224"/>
      <c r="CG944" s="224"/>
      <c r="CH944" s="224"/>
      <c r="CI944" s="224"/>
      <c r="CJ944" s="224"/>
      <c r="CK944" s="224"/>
      <c r="CL944" s="224"/>
      <c r="CM944" s="224"/>
      <c r="CN944" s="224"/>
      <c r="CO944" s="224"/>
      <c r="CP944" s="224"/>
      <c r="CQ944" s="224"/>
      <c r="CR944" s="224"/>
      <c r="CS944" s="224"/>
      <c r="CT944" s="224"/>
      <c r="CU944" s="224"/>
      <c r="CV944" s="224"/>
      <c r="CW944" s="224"/>
      <c r="CX944" s="224"/>
      <c r="CY944" s="224"/>
      <c r="CZ944" s="224"/>
      <c r="DA944" s="224"/>
      <c r="DB944" s="224"/>
      <c r="DC944" s="224"/>
      <c r="DD944" s="224"/>
      <c r="DE944" s="224"/>
      <c r="DF944" s="224"/>
      <c r="DG944" s="224"/>
      <c r="DH944" s="224"/>
      <c r="DI944" s="224"/>
      <c r="DJ944" s="224"/>
      <c r="DK944" s="224"/>
      <c r="DL944" s="224"/>
      <c r="DM944" s="224"/>
      <c r="DN944" s="224"/>
      <c r="DO944" s="224"/>
      <c r="DP944" s="224"/>
      <c r="DQ944" s="224"/>
      <c r="DR944" s="224"/>
      <c r="DS944" s="224"/>
      <c r="DT944" s="224"/>
      <c r="DU944" s="224"/>
      <c r="DV944" s="224"/>
      <c r="DW944" s="224"/>
      <c r="DX944" s="224"/>
      <c r="DY944" s="224"/>
      <c r="DZ944" s="224"/>
      <c r="EA944" s="224"/>
      <c r="EB944" s="224"/>
      <c r="EC944" s="224"/>
      <c r="ED944" s="224"/>
      <c r="EE944" s="224"/>
      <c r="EF944" s="224"/>
      <c r="EG944" s="224"/>
      <c r="EH944" s="224"/>
      <c r="EI944" s="224"/>
      <c r="EJ944" s="224"/>
      <c r="EK944" s="224"/>
      <c r="EL944" s="224"/>
      <c r="EM944" s="224"/>
      <c r="EN944" s="224"/>
      <c r="EO944" s="224"/>
      <c r="EP944" s="224"/>
      <c r="EQ944" s="224"/>
      <c r="ER944" s="224"/>
      <c r="ES944" s="224"/>
      <c r="ET944" s="224"/>
      <c r="EU944" s="224"/>
      <c r="EV944" s="224"/>
      <c r="EW944" s="224"/>
      <c r="EX944" s="224"/>
      <c r="EY944" s="224"/>
      <c r="EZ944" s="224"/>
      <c r="FA944" s="224"/>
      <c r="FB944" s="224"/>
      <c r="FC944" s="224"/>
      <c r="FD944" s="224"/>
      <c r="FE944" s="224"/>
      <c r="FF944" s="224"/>
      <c r="FG944" s="224"/>
      <c r="FH944" s="224"/>
      <c r="FI944" s="224"/>
      <c r="FJ944" s="224"/>
      <c r="FK944" s="224"/>
      <c r="FL944" s="224"/>
      <c r="FM944" s="224"/>
      <c r="FN944" s="224"/>
      <c r="FO944" s="224"/>
      <c r="FP944" s="224"/>
      <c r="FQ944" s="224"/>
      <c r="FR944" s="224"/>
      <c r="FS944" s="224"/>
      <c r="FT944" s="224"/>
      <c r="FU944" s="224"/>
      <c r="FV944" s="224"/>
      <c r="FW944" s="224"/>
      <c r="FX944" s="224"/>
      <c r="FY944" s="224"/>
      <c r="FZ944" s="224"/>
      <c r="GA944" s="224"/>
      <c r="GB944" s="224"/>
      <c r="GC944" s="224"/>
      <c r="GD944" s="224"/>
      <c r="GE944" s="224"/>
      <c r="GF944" s="224"/>
      <c r="GG944" s="224"/>
      <c r="GH944" s="224"/>
      <c r="GI944" s="224"/>
      <c r="GJ944" s="224"/>
      <c r="GK944" s="224"/>
      <c r="GL944" s="224"/>
      <c r="GM944" s="224"/>
      <c r="GN944" s="224"/>
      <c r="GO944" s="224"/>
      <c r="GP944" s="224"/>
      <c r="GQ944" s="224"/>
      <c r="GR944" s="224"/>
      <c r="GS944" s="224"/>
      <c r="GT944" s="224"/>
      <c r="GU944" s="224"/>
      <c r="GV944" s="224"/>
      <c r="GW944" s="224"/>
      <c r="GX944" s="224"/>
      <c r="GY944" s="224"/>
      <c r="GZ944" s="224"/>
      <c r="HA944" s="224"/>
      <c r="HB944" s="224"/>
      <c r="HC944" s="224"/>
      <c r="HD944" s="224"/>
      <c r="HE944" s="224"/>
      <c r="HF944" s="224"/>
      <c r="HG944" s="224"/>
      <c r="HH944" s="224"/>
      <c r="HI944" s="224"/>
      <c r="HJ944" s="224"/>
      <c r="HK944" s="224"/>
      <c r="HL944" s="224"/>
      <c r="HM944" s="224"/>
      <c r="HN944" s="224"/>
      <c r="HO944" s="224"/>
      <c r="HP944" s="224"/>
      <c r="HQ944" s="224"/>
      <c r="HR944" s="224"/>
      <c r="HS944" s="224"/>
      <c r="HT944" s="224"/>
      <c r="HU944" s="224"/>
      <c r="HV944" s="224"/>
      <c r="HW944" s="224"/>
      <c r="HX944" s="224"/>
      <c r="HY944" s="224"/>
      <c r="HZ944" s="224"/>
      <c r="IA944" s="224"/>
      <c r="IB944" s="224"/>
      <c r="IC944" s="224"/>
      <c r="ID944" s="224"/>
      <c r="IE944" s="224"/>
      <c r="IF944" s="224"/>
      <c r="IG944" s="224"/>
      <c r="IH944" s="224"/>
      <c r="II944" s="224"/>
      <c r="IJ944" s="224"/>
      <c r="IK944" s="224"/>
      <c r="IL944" s="224"/>
      <c r="IM944" s="224"/>
      <c r="IN944" s="224"/>
      <c r="IO944" s="224"/>
      <c r="IP944" s="224"/>
      <c r="IQ944" s="224"/>
      <c r="IR944" s="224"/>
      <c r="IS944" s="224"/>
      <c r="IT944" s="224"/>
      <c r="IU944" s="224"/>
      <c r="IV944" s="224"/>
      <c r="IW944" s="224"/>
    </row>
    <row r="945" spans="1:257" s="258" customFormat="1" ht="39" hidden="1" customHeight="1" x14ac:dyDescent="0.25">
      <c r="A945" s="224"/>
      <c r="B945" s="224"/>
      <c r="C945" s="224"/>
      <c r="D945" s="209"/>
      <c r="E945" s="57"/>
      <c r="F945" s="57"/>
      <c r="G945" s="210"/>
      <c r="H945" s="210"/>
      <c r="I945" s="210"/>
      <c r="J945" s="224"/>
      <c r="K945" s="251"/>
      <c r="L945" s="251"/>
      <c r="M945" s="251"/>
      <c r="N945" s="251"/>
      <c r="O945" s="251"/>
      <c r="P945" s="251"/>
      <c r="Q945" s="251"/>
      <c r="R945" s="251"/>
      <c r="S945" s="251"/>
      <c r="T945" s="251"/>
      <c r="U945" s="251"/>
      <c r="V945" s="251"/>
      <c r="W945" s="251"/>
      <c r="X945" s="251"/>
      <c r="Y945" s="251"/>
      <c r="Z945" s="251"/>
      <c r="AA945" s="251"/>
      <c r="AB945" s="251"/>
      <c r="AC945" s="211"/>
      <c r="AD945" s="252"/>
      <c r="AE945" s="252"/>
      <c r="AF945" s="253"/>
      <c r="AG945" s="253"/>
      <c r="AH945" s="254"/>
      <c r="AI945" s="254"/>
      <c r="AJ945" s="255"/>
      <c r="AK945" s="255"/>
      <c r="AL945" s="126"/>
      <c r="AM945" s="224"/>
      <c r="AN945" s="224"/>
      <c r="AO945" s="224"/>
      <c r="AP945" s="224"/>
      <c r="AQ945" s="224"/>
      <c r="AR945" s="224"/>
      <c r="AS945" s="224"/>
      <c r="AT945" s="224"/>
      <c r="AU945" s="224"/>
      <c r="AV945" s="224"/>
      <c r="AW945" s="224"/>
      <c r="AX945" s="224"/>
      <c r="AY945" s="224"/>
      <c r="AZ945" s="224"/>
      <c r="BA945" s="224"/>
      <c r="BB945" s="224"/>
      <c r="BC945" s="224"/>
      <c r="BD945" s="224"/>
      <c r="BE945" s="224"/>
      <c r="BF945" s="224"/>
      <c r="BG945" s="224"/>
      <c r="BH945" s="224"/>
      <c r="BI945" s="224"/>
      <c r="BJ945" s="224"/>
      <c r="BK945" s="224"/>
      <c r="BL945" s="224"/>
      <c r="BM945" s="224"/>
      <c r="BN945" s="224"/>
      <c r="BO945" s="224"/>
      <c r="BP945" s="224"/>
      <c r="BQ945" s="224"/>
      <c r="BR945" s="224"/>
      <c r="BS945" s="224"/>
      <c r="BT945" s="224"/>
      <c r="BU945" s="224"/>
      <c r="BV945" s="224"/>
      <c r="BW945" s="224"/>
      <c r="BX945" s="224"/>
      <c r="BY945" s="224"/>
      <c r="BZ945" s="224"/>
      <c r="CA945" s="224"/>
      <c r="CB945" s="224"/>
      <c r="CC945" s="224"/>
      <c r="CD945" s="224"/>
      <c r="CE945" s="224"/>
      <c r="CF945" s="224"/>
      <c r="CG945" s="224"/>
      <c r="CH945" s="224"/>
      <c r="CI945" s="224"/>
      <c r="CJ945" s="224"/>
      <c r="CK945" s="224"/>
      <c r="CL945" s="224"/>
      <c r="CM945" s="224"/>
      <c r="CN945" s="224"/>
      <c r="CO945" s="224"/>
      <c r="CP945" s="224"/>
      <c r="CQ945" s="224"/>
      <c r="CR945" s="224"/>
      <c r="CS945" s="224"/>
      <c r="CT945" s="224"/>
      <c r="CU945" s="224"/>
      <c r="CV945" s="224"/>
      <c r="CW945" s="224"/>
      <c r="CX945" s="224"/>
      <c r="CY945" s="224"/>
      <c r="CZ945" s="224"/>
      <c r="DA945" s="224"/>
      <c r="DB945" s="224"/>
      <c r="DC945" s="224"/>
      <c r="DD945" s="224"/>
      <c r="DE945" s="224"/>
      <c r="DF945" s="224"/>
      <c r="DG945" s="224"/>
      <c r="DH945" s="224"/>
      <c r="DI945" s="224"/>
      <c r="DJ945" s="224"/>
      <c r="DK945" s="224"/>
      <c r="DL945" s="224"/>
      <c r="DM945" s="224"/>
      <c r="DN945" s="224"/>
      <c r="DO945" s="224"/>
      <c r="DP945" s="224"/>
      <c r="DQ945" s="224"/>
      <c r="DR945" s="224"/>
      <c r="DS945" s="224"/>
      <c r="DT945" s="224"/>
      <c r="DU945" s="224"/>
      <c r="DV945" s="224"/>
      <c r="DW945" s="224"/>
      <c r="DX945" s="224"/>
      <c r="DY945" s="224"/>
      <c r="DZ945" s="224"/>
      <c r="EA945" s="224"/>
      <c r="EB945" s="224"/>
      <c r="EC945" s="224"/>
      <c r="ED945" s="224"/>
      <c r="EE945" s="224"/>
      <c r="EF945" s="224"/>
      <c r="EG945" s="224"/>
      <c r="EH945" s="224"/>
      <c r="EI945" s="224"/>
      <c r="EJ945" s="224"/>
      <c r="EK945" s="224"/>
      <c r="EL945" s="224"/>
      <c r="EM945" s="224"/>
      <c r="EN945" s="224"/>
      <c r="EO945" s="224"/>
      <c r="EP945" s="224"/>
      <c r="EQ945" s="224"/>
      <c r="ER945" s="224"/>
      <c r="ES945" s="224"/>
      <c r="ET945" s="224"/>
      <c r="EU945" s="224"/>
      <c r="EV945" s="224"/>
      <c r="EW945" s="224"/>
      <c r="EX945" s="224"/>
      <c r="EY945" s="224"/>
      <c r="EZ945" s="224"/>
      <c r="FA945" s="224"/>
      <c r="FB945" s="224"/>
      <c r="FC945" s="224"/>
      <c r="FD945" s="224"/>
      <c r="FE945" s="224"/>
      <c r="FF945" s="224"/>
      <c r="FG945" s="224"/>
      <c r="FH945" s="224"/>
      <c r="FI945" s="224"/>
      <c r="FJ945" s="224"/>
      <c r="FK945" s="224"/>
      <c r="FL945" s="224"/>
      <c r="FM945" s="224"/>
      <c r="FN945" s="224"/>
      <c r="FO945" s="224"/>
      <c r="FP945" s="224"/>
      <c r="FQ945" s="224"/>
      <c r="FR945" s="224"/>
      <c r="FS945" s="224"/>
      <c r="FT945" s="224"/>
      <c r="FU945" s="224"/>
      <c r="FV945" s="224"/>
      <c r="FW945" s="224"/>
      <c r="FX945" s="224"/>
      <c r="FY945" s="224"/>
      <c r="FZ945" s="224"/>
      <c r="GA945" s="224"/>
      <c r="GB945" s="224"/>
      <c r="GC945" s="224"/>
      <c r="GD945" s="224"/>
      <c r="GE945" s="224"/>
      <c r="GF945" s="224"/>
      <c r="GG945" s="224"/>
      <c r="GH945" s="224"/>
      <c r="GI945" s="224"/>
      <c r="GJ945" s="224"/>
      <c r="GK945" s="224"/>
      <c r="GL945" s="224"/>
      <c r="GM945" s="224"/>
      <c r="GN945" s="224"/>
      <c r="GO945" s="224"/>
      <c r="GP945" s="224"/>
      <c r="GQ945" s="224"/>
      <c r="GR945" s="224"/>
      <c r="GS945" s="224"/>
      <c r="GT945" s="224"/>
      <c r="GU945" s="224"/>
      <c r="GV945" s="224"/>
      <c r="GW945" s="224"/>
      <c r="GX945" s="224"/>
      <c r="GY945" s="224"/>
      <c r="GZ945" s="224"/>
      <c r="HA945" s="224"/>
      <c r="HB945" s="224"/>
      <c r="HC945" s="224"/>
      <c r="HD945" s="224"/>
      <c r="HE945" s="224"/>
      <c r="HF945" s="224"/>
      <c r="HG945" s="224"/>
      <c r="HH945" s="224"/>
      <c r="HI945" s="224"/>
      <c r="HJ945" s="224"/>
      <c r="HK945" s="224"/>
      <c r="HL945" s="224"/>
      <c r="HM945" s="224"/>
      <c r="HN945" s="224"/>
      <c r="HO945" s="224"/>
      <c r="HP945" s="224"/>
      <c r="HQ945" s="224"/>
      <c r="HR945" s="224"/>
      <c r="HS945" s="224"/>
      <c r="HT945" s="224"/>
      <c r="HU945" s="224"/>
      <c r="HV945" s="224"/>
      <c r="HW945" s="224"/>
      <c r="HX945" s="224"/>
      <c r="HY945" s="224"/>
      <c r="HZ945" s="224"/>
      <c r="IA945" s="224"/>
      <c r="IB945" s="224"/>
      <c r="IC945" s="224"/>
      <c r="ID945" s="224"/>
      <c r="IE945" s="224"/>
      <c r="IF945" s="224"/>
      <c r="IG945" s="224"/>
      <c r="IH945" s="224"/>
      <c r="II945" s="224"/>
      <c r="IJ945" s="224"/>
      <c r="IK945" s="224"/>
      <c r="IL945" s="224"/>
      <c r="IM945" s="224"/>
      <c r="IN945" s="224"/>
      <c r="IO945" s="224"/>
      <c r="IP945" s="224"/>
      <c r="IQ945" s="224"/>
      <c r="IR945" s="224"/>
      <c r="IS945" s="224"/>
      <c r="IT945" s="224"/>
      <c r="IU945" s="224"/>
      <c r="IV945" s="224"/>
      <c r="IW945" s="224"/>
    </row>
    <row r="946" spans="1:257" s="258" customFormat="1" ht="39" hidden="1" customHeight="1" x14ac:dyDescent="0.25">
      <c r="A946" s="224"/>
      <c r="B946" s="224"/>
      <c r="C946" s="224"/>
      <c r="D946" s="209"/>
      <c r="E946" s="57"/>
      <c r="F946" s="57"/>
      <c r="G946" s="210"/>
      <c r="H946" s="210"/>
      <c r="I946" s="210"/>
      <c r="J946" s="224"/>
      <c r="K946" s="251"/>
      <c r="L946" s="251"/>
      <c r="M946" s="251"/>
      <c r="N946" s="251"/>
      <c r="O946" s="251"/>
      <c r="P946" s="251"/>
      <c r="Q946" s="251"/>
      <c r="R946" s="251"/>
      <c r="S946" s="251"/>
      <c r="T946" s="251"/>
      <c r="U946" s="251"/>
      <c r="V946" s="251"/>
      <c r="W946" s="251"/>
      <c r="X946" s="251"/>
      <c r="Y946" s="251"/>
      <c r="Z946" s="251"/>
      <c r="AA946" s="251"/>
      <c r="AB946" s="251"/>
      <c r="AC946" s="211"/>
      <c r="AD946" s="252"/>
      <c r="AE946" s="252"/>
      <c r="AF946" s="253"/>
      <c r="AG946" s="253"/>
      <c r="AH946" s="254"/>
      <c r="AI946" s="254"/>
      <c r="AJ946" s="255"/>
      <c r="AK946" s="255"/>
      <c r="AL946" s="126"/>
      <c r="AM946" s="224"/>
      <c r="AN946" s="224"/>
      <c r="AO946" s="224"/>
      <c r="AP946" s="224"/>
      <c r="AQ946" s="224"/>
      <c r="AR946" s="224"/>
      <c r="AS946" s="224"/>
      <c r="AT946" s="224"/>
      <c r="AU946" s="224"/>
      <c r="AV946" s="224"/>
      <c r="AW946" s="224"/>
      <c r="AX946" s="224"/>
      <c r="AY946" s="224"/>
      <c r="AZ946" s="224"/>
      <c r="BA946" s="224"/>
      <c r="BB946" s="224"/>
      <c r="BC946" s="224"/>
      <c r="BD946" s="224"/>
      <c r="BE946" s="224"/>
      <c r="BF946" s="224"/>
      <c r="BG946" s="224"/>
      <c r="BH946" s="224"/>
      <c r="BI946" s="224"/>
      <c r="BJ946" s="224"/>
      <c r="BK946" s="224"/>
      <c r="BL946" s="224"/>
      <c r="BM946" s="224"/>
      <c r="BN946" s="224"/>
      <c r="BO946" s="224"/>
      <c r="BP946" s="224"/>
      <c r="BQ946" s="224"/>
      <c r="BR946" s="224"/>
      <c r="BS946" s="224"/>
      <c r="BT946" s="224"/>
      <c r="BU946" s="224"/>
      <c r="BV946" s="224"/>
      <c r="BW946" s="224"/>
      <c r="BX946" s="224"/>
      <c r="BY946" s="224"/>
      <c r="BZ946" s="224"/>
      <c r="CA946" s="224"/>
      <c r="CB946" s="224"/>
      <c r="CC946" s="224"/>
      <c r="CD946" s="224"/>
      <c r="CE946" s="224"/>
      <c r="CF946" s="224"/>
      <c r="CG946" s="224"/>
      <c r="CH946" s="224"/>
      <c r="CI946" s="224"/>
      <c r="CJ946" s="224"/>
      <c r="CK946" s="224"/>
      <c r="CL946" s="224"/>
      <c r="CM946" s="224"/>
      <c r="CN946" s="224"/>
      <c r="CO946" s="224"/>
      <c r="CP946" s="224"/>
      <c r="CQ946" s="224"/>
      <c r="CR946" s="224"/>
      <c r="CS946" s="224"/>
      <c r="CT946" s="224"/>
      <c r="CU946" s="224"/>
      <c r="CV946" s="224"/>
      <c r="CW946" s="224"/>
      <c r="CX946" s="224"/>
      <c r="CY946" s="224"/>
      <c r="CZ946" s="224"/>
      <c r="DA946" s="224"/>
      <c r="DB946" s="224"/>
      <c r="DC946" s="224"/>
      <c r="DD946" s="224"/>
      <c r="DE946" s="224"/>
      <c r="DF946" s="224"/>
      <c r="DG946" s="224"/>
      <c r="DH946" s="224"/>
      <c r="DI946" s="224"/>
      <c r="DJ946" s="224"/>
      <c r="DK946" s="224"/>
      <c r="DL946" s="224"/>
      <c r="DM946" s="224"/>
      <c r="DN946" s="224"/>
      <c r="DO946" s="224"/>
      <c r="DP946" s="224"/>
      <c r="DQ946" s="224"/>
      <c r="DR946" s="224"/>
      <c r="DS946" s="224"/>
      <c r="DT946" s="224"/>
      <c r="DU946" s="224"/>
      <c r="DV946" s="224"/>
      <c r="DW946" s="224"/>
      <c r="DX946" s="224"/>
      <c r="DY946" s="224"/>
      <c r="DZ946" s="224"/>
      <c r="EA946" s="224"/>
      <c r="EB946" s="224"/>
      <c r="EC946" s="224"/>
      <c r="ED946" s="224"/>
      <c r="EE946" s="224"/>
      <c r="EF946" s="224"/>
      <c r="EG946" s="224"/>
      <c r="EH946" s="224"/>
      <c r="EI946" s="224"/>
      <c r="EJ946" s="224"/>
      <c r="EK946" s="224"/>
      <c r="EL946" s="224"/>
      <c r="EM946" s="224"/>
      <c r="EN946" s="224"/>
      <c r="EO946" s="224"/>
      <c r="EP946" s="224"/>
      <c r="EQ946" s="224"/>
      <c r="ER946" s="224"/>
      <c r="ES946" s="224"/>
      <c r="ET946" s="224"/>
      <c r="EU946" s="224"/>
      <c r="EV946" s="224"/>
      <c r="EW946" s="224"/>
      <c r="EX946" s="224"/>
      <c r="EY946" s="224"/>
      <c r="EZ946" s="224"/>
      <c r="FA946" s="224"/>
      <c r="FB946" s="224"/>
      <c r="FC946" s="224"/>
      <c r="FD946" s="224"/>
      <c r="FE946" s="224"/>
      <c r="FF946" s="224"/>
      <c r="FG946" s="224"/>
      <c r="FH946" s="224"/>
      <c r="FI946" s="224"/>
      <c r="FJ946" s="224"/>
      <c r="FK946" s="224"/>
      <c r="FL946" s="224"/>
      <c r="FM946" s="224"/>
      <c r="FN946" s="224"/>
      <c r="FO946" s="224"/>
      <c r="FP946" s="224"/>
      <c r="FQ946" s="224"/>
      <c r="FR946" s="224"/>
      <c r="FS946" s="224"/>
      <c r="FT946" s="224"/>
      <c r="FU946" s="224"/>
      <c r="FV946" s="224"/>
      <c r="FW946" s="224"/>
      <c r="FX946" s="224"/>
      <c r="FY946" s="224"/>
      <c r="FZ946" s="224"/>
      <c r="GA946" s="224"/>
      <c r="GB946" s="224"/>
      <c r="GC946" s="224"/>
      <c r="GD946" s="224"/>
      <c r="GE946" s="224"/>
      <c r="GF946" s="224"/>
      <c r="GG946" s="224"/>
      <c r="GH946" s="224"/>
      <c r="GI946" s="224"/>
      <c r="GJ946" s="224"/>
      <c r="GK946" s="224"/>
      <c r="GL946" s="224"/>
      <c r="GM946" s="224"/>
      <c r="GN946" s="224"/>
      <c r="GO946" s="224"/>
      <c r="GP946" s="224"/>
      <c r="GQ946" s="224"/>
      <c r="GR946" s="224"/>
      <c r="GS946" s="224"/>
      <c r="GT946" s="224"/>
      <c r="GU946" s="224"/>
      <c r="GV946" s="224"/>
      <c r="GW946" s="224"/>
      <c r="GX946" s="224"/>
      <c r="GY946" s="224"/>
      <c r="GZ946" s="224"/>
      <c r="HA946" s="224"/>
      <c r="HB946" s="224"/>
      <c r="HC946" s="224"/>
      <c r="HD946" s="224"/>
      <c r="HE946" s="224"/>
      <c r="HF946" s="224"/>
      <c r="HG946" s="224"/>
      <c r="HH946" s="224"/>
      <c r="HI946" s="224"/>
      <c r="HJ946" s="224"/>
      <c r="HK946" s="224"/>
      <c r="HL946" s="224"/>
      <c r="HM946" s="224"/>
      <c r="HN946" s="224"/>
      <c r="HO946" s="224"/>
      <c r="HP946" s="224"/>
      <c r="HQ946" s="224"/>
      <c r="HR946" s="224"/>
      <c r="HS946" s="224"/>
      <c r="HT946" s="224"/>
      <c r="HU946" s="224"/>
      <c r="HV946" s="224"/>
      <c r="HW946" s="224"/>
      <c r="HX946" s="224"/>
      <c r="HY946" s="224"/>
      <c r="HZ946" s="224"/>
      <c r="IA946" s="224"/>
      <c r="IB946" s="224"/>
      <c r="IC946" s="224"/>
      <c r="ID946" s="224"/>
      <c r="IE946" s="224"/>
      <c r="IF946" s="224"/>
      <c r="IG946" s="224"/>
      <c r="IH946" s="224"/>
      <c r="II946" s="224"/>
      <c r="IJ946" s="224"/>
      <c r="IK946" s="224"/>
      <c r="IL946" s="224"/>
      <c r="IM946" s="224"/>
      <c r="IN946" s="224"/>
      <c r="IO946" s="224"/>
      <c r="IP946" s="224"/>
      <c r="IQ946" s="224"/>
      <c r="IR946" s="224"/>
      <c r="IS946" s="224"/>
      <c r="IT946" s="224"/>
      <c r="IU946" s="224"/>
      <c r="IV946" s="224"/>
      <c r="IW946" s="224"/>
    </row>
    <row r="947" spans="1:257" s="258" customFormat="1" ht="39" hidden="1" customHeight="1" x14ac:dyDescent="0.25">
      <c r="A947" s="224"/>
      <c r="B947" s="224"/>
      <c r="C947" s="224"/>
      <c r="D947" s="209"/>
      <c r="E947" s="57"/>
      <c r="F947" s="57"/>
      <c r="G947" s="210"/>
      <c r="H947" s="210"/>
      <c r="I947" s="210"/>
      <c r="J947" s="224"/>
      <c r="K947" s="251"/>
      <c r="L947" s="251"/>
      <c r="M947" s="251"/>
      <c r="N947" s="251"/>
      <c r="O947" s="251"/>
      <c r="P947" s="251"/>
      <c r="Q947" s="251"/>
      <c r="R947" s="251"/>
      <c r="S947" s="251"/>
      <c r="T947" s="251"/>
      <c r="U947" s="251"/>
      <c r="V947" s="251"/>
      <c r="W947" s="251"/>
      <c r="X947" s="251"/>
      <c r="Y947" s="251"/>
      <c r="Z947" s="251"/>
      <c r="AA947" s="251"/>
      <c r="AB947" s="251"/>
      <c r="AC947" s="211"/>
      <c r="AD947" s="252"/>
      <c r="AE947" s="252"/>
      <c r="AF947" s="253"/>
      <c r="AG947" s="253"/>
      <c r="AH947" s="254"/>
      <c r="AI947" s="254"/>
      <c r="AJ947" s="255"/>
      <c r="AK947" s="255"/>
      <c r="AL947" s="126"/>
      <c r="AM947" s="224"/>
      <c r="AN947" s="224"/>
      <c r="AO947" s="224"/>
      <c r="AP947" s="224"/>
      <c r="AQ947" s="224"/>
      <c r="AR947" s="224"/>
      <c r="AS947" s="224"/>
      <c r="AT947" s="224"/>
      <c r="AU947" s="224"/>
      <c r="AV947" s="224"/>
      <c r="AW947" s="224"/>
      <c r="AX947" s="224"/>
      <c r="AY947" s="224"/>
      <c r="AZ947" s="224"/>
      <c r="BA947" s="224"/>
      <c r="BB947" s="224"/>
      <c r="BC947" s="224"/>
      <c r="BD947" s="224"/>
      <c r="BE947" s="224"/>
      <c r="BF947" s="224"/>
      <c r="BG947" s="224"/>
      <c r="BH947" s="224"/>
      <c r="BI947" s="224"/>
      <c r="BJ947" s="224"/>
      <c r="BK947" s="224"/>
      <c r="BL947" s="224"/>
      <c r="BM947" s="224"/>
      <c r="BN947" s="224"/>
      <c r="BO947" s="224"/>
      <c r="BP947" s="224"/>
      <c r="BQ947" s="224"/>
      <c r="BR947" s="224"/>
      <c r="BS947" s="224"/>
      <c r="BT947" s="224"/>
      <c r="BU947" s="224"/>
      <c r="BV947" s="224"/>
      <c r="BW947" s="224"/>
      <c r="BX947" s="224"/>
      <c r="BY947" s="224"/>
      <c r="BZ947" s="224"/>
      <c r="CA947" s="224"/>
      <c r="CB947" s="224"/>
      <c r="CC947" s="224"/>
      <c r="CD947" s="224"/>
      <c r="CE947" s="224"/>
      <c r="CF947" s="224"/>
      <c r="CG947" s="224"/>
      <c r="CH947" s="224"/>
      <c r="CI947" s="224"/>
      <c r="CJ947" s="224"/>
      <c r="CK947" s="224"/>
      <c r="CL947" s="224"/>
      <c r="CM947" s="224"/>
      <c r="CN947" s="224"/>
      <c r="CO947" s="224"/>
      <c r="CP947" s="224"/>
      <c r="CQ947" s="224"/>
      <c r="CR947" s="224"/>
      <c r="CS947" s="224"/>
      <c r="CT947" s="224"/>
      <c r="CU947" s="224"/>
      <c r="CV947" s="224"/>
      <c r="CW947" s="224"/>
      <c r="CX947" s="224"/>
      <c r="CY947" s="224"/>
      <c r="CZ947" s="224"/>
      <c r="DA947" s="224"/>
      <c r="DB947" s="224"/>
      <c r="DC947" s="224"/>
      <c r="DD947" s="224"/>
      <c r="DE947" s="224"/>
      <c r="DF947" s="224"/>
      <c r="DG947" s="224"/>
      <c r="DH947" s="224"/>
      <c r="DI947" s="224"/>
      <c r="DJ947" s="224"/>
      <c r="DK947" s="224"/>
      <c r="DL947" s="224"/>
      <c r="DM947" s="224"/>
      <c r="DN947" s="224"/>
      <c r="DO947" s="224"/>
      <c r="DP947" s="224"/>
      <c r="DQ947" s="224"/>
      <c r="DR947" s="224"/>
      <c r="DS947" s="224"/>
      <c r="DT947" s="224"/>
      <c r="DU947" s="224"/>
      <c r="DV947" s="224"/>
      <c r="DW947" s="224"/>
      <c r="DX947" s="224"/>
      <c r="DY947" s="224"/>
      <c r="DZ947" s="224"/>
      <c r="EA947" s="224"/>
      <c r="EB947" s="224"/>
      <c r="EC947" s="224"/>
      <c r="ED947" s="224"/>
      <c r="EE947" s="224"/>
      <c r="EF947" s="224"/>
      <c r="EG947" s="224"/>
      <c r="EH947" s="224"/>
      <c r="EI947" s="224"/>
      <c r="EJ947" s="224"/>
      <c r="EK947" s="224"/>
      <c r="EL947" s="224"/>
      <c r="EM947" s="224"/>
      <c r="EN947" s="224"/>
      <c r="EO947" s="224"/>
      <c r="EP947" s="224"/>
      <c r="EQ947" s="224"/>
      <c r="ER947" s="224"/>
      <c r="ES947" s="224"/>
      <c r="ET947" s="224"/>
      <c r="EU947" s="224"/>
      <c r="EV947" s="224"/>
      <c r="EW947" s="224"/>
      <c r="EX947" s="224"/>
      <c r="EY947" s="224"/>
      <c r="EZ947" s="224"/>
      <c r="FA947" s="224"/>
      <c r="FB947" s="224"/>
      <c r="FC947" s="224"/>
      <c r="FD947" s="224"/>
      <c r="FE947" s="224"/>
      <c r="FF947" s="224"/>
      <c r="FG947" s="224"/>
      <c r="FH947" s="224"/>
      <c r="FI947" s="224"/>
      <c r="FJ947" s="224"/>
      <c r="FK947" s="224"/>
      <c r="FL947" s="224"/>
      <c r="FM947" s="224"/>
      <c r="FN947" s="224"/>
      <c r="FO947" s="224"/>
      <c r="FP947" s="224"/>
      <c r="FQ947" s="224"/>
      <c r="FR947" s="224"/>
      <c r="FS947" s="224"/>
      <c r="FT947" s="224"/>
      <c r="FU947" s="224"/>
      <c r="FV947" s="224"/>
      <c r="FW947" s="224"/>
      <c r="FX947" s="224"/>
      <c r="FY947" s="224"/>
      <c r="FZ947" s="224"/>
      <c r="GA947" s="224"/>
      <c r="GB947" s="224"/>
      <c r="GC947" s="224"/>
      <c r="GD947" s="224"/>
      <c r="GE947" s="224"/>
      <c r="GF947" s="224"/>
      <c r="GG947" s="224"/>
      <c r="GH947" s="224"/>
      <c r="GI947" s="224"/>
      <c r="GJ947" s="224"/>
      <c r="GK947" s="224"/>
      <c r="GL947" s="224"/>
      <c r="GM947" s="224"/>
      <c r="GN947" s="224"/>
      <c r="GO947" s="224"/>
      <c r="GP947" s="224"/>
      <c r="GQ947" s="224"/>
      <c r="GR947" s="224"/>
      <c r="GS947" s="224"/>
      <c r="GT947" s="224"/>
      <c r="GU947" s="224"/>
      <c r="GV947" s="224"/>
      <c r="GW947" s="224"/>
      <c r="GX947" s="224"/>
      <c r="GY947" s="224"/>
      <c r="GZ947" s="224"/>
      <c r="HA947" s="224"/>
      <c r="HB947" s="224"/>
      <c r="HC947" s="224"/>
      <c r="HD947" s="224"/>
      <c r="HE947" s="224"/>
      <c r="HF947" s="224"/>
      <c r="HG947" s="224"/>
      <c r="HH947" s="224"/>
      <c r="HI947" s="224"/>
      <c r="HJ947" s="224"/>
      <c r="HK947" s="224"/>
      <c r="HL947" s="224"/>
      <c r="HM947" s="224"/>
      <c r="HN947" s="224"/>
      <c r="HO947" s="224"/>
      <c r="HP947" s="224"/>
      <c r="HQ947" s="224"/>
      <c r="HR947" s="224"/>
      <c r="HS947" s="224"/>
      <c r="HT947" s="224"/>
      <c r="HU947" s="224"/>
      <c r="HV947" s="224"/>
      <c r="HW947" s="224"/>
      <c r="HX947" s="224"/>
      <c r="HY947" s="224"/>
      <c r="HZ947" s="224"/>
      <c r="IA947" s="224"/>
      <c r="IB947" s="224"/>
      <c r="IC947" s="224"/>
      <c r="ID947" s="224"/>
      <c r="IE947" s="224"/>
      <c r="IF947" s="224"/>
      <c r="IG947" s="224"/>
      <c r="IH947" s="224"/>
      <c r="II947" s="224"/>
      <c r="IJ947" s="224"/>
      <c r="IK947" s="224"/>
      <c r="IL947" s="224"/>
      <c r="IM947" s="224"/>
      <c r="IN947" s="224"/>
      <c r="IO947" s="224"/>
      <c r="IP947" s="224"/>
      <c r="IQ947" s="224"/>
      <c r="IR947" s="224"/>
      <c r="IS947" s="224"/>
      <c r="IT947" s="224"/>
      <c r="IU947" s="224"/>
      <c r="IV947" s="224"/>
      <c r="IW947" s="224"/>
    </row>
    <row r="948" spans="1:257" s="258" customFormat="1" ht="39" hidden="1" customHeight="1" x14ac:dyDescent="0.25">
      <c r="A948" s="224"/>
      <c r="B948" s="224"/>
      <c r="C948" s="224"/>
      <c r="D948" s="209"/>
      <c r="E948" s="57"/>
      <c r="F948" s="57"/>
      <c r="G948" s="210"/>
      <c r="H948" s="210"/>
      <c r="I948" s="210"/>
      <c r="J948" s="224"/>
      <c r="K948" s="251"/>
      <c r="L948" s="251"/>
      <c r="M948" s="251"/>
      <c r="N948" s="251"/>
      <c r="O948" s="251"/>
      <c r="P948" s="251"/>
      <c r="Q948" s="251"/>
      <c r="R948" s="251"/>
      <c r="S948" s="251"/>
      <c r="T948" s="251"/>
      <c r="U948" s="251"/>
      <c r="V948" s="251"/>
      <c r="W948" s="251"/>
      <c r="X948" s="251"/>
      <c r="Y948" s="251"/>
      <c r="Z948" s="251"/>
      <c r="AA948" s="251"/>
      <c r="AB948" s="251"/>
      <c r="AC948" s="211"/>
      <c r="AD948" s="252"/>
      <c r="AE948" s="252"/>
      <c r="AF948" s="253"/>
      <c r="AG948" s="253"/>
      <c r="AH948" s="254"/>
      <c r="AI948" s="254"/>
      <c r="AJ948" s="255"/>
      <c r="AK948" s="255"/>
      <c r="AL948" s="126"/>
      <c r="AM948" s="224"/>
      <c r="AN948" s="224"/>
      <c r="AO948" s="224"/>
      <c r="AP948" s="224"/>
      <c r="AQ948" s="224"/>
      <c r="AR948" s="224"/>
      <c r="AS948" s="224"/>
      <c r="AT948" s="224"/>
      <c r="AU948" s="224"/>
      <c r="AV948" s="224"/>
      <c r="AW948" s="224"/>
      <c r="AX948" s="224"/>
      <c r="AY948" s="224"/>
      <c r="AZ948" s="224"/>
      <c r="BA948" s="224"/>
      <c r="BB948" s="224"/>
      <c r="BC948" s="224"/>
      <c r="BD948" s="224"/>
      <c r="BE948" s="224"/>
      <c r="BF948" s="224"/>
      <c r="BG948" s="224"/>
      <c r="BH948" s="224"/>
      <c r="BI948" s="224"/>
      <c r="BJ948" s="224"/>
      <c r="BK948" s="224"/>
      <c r="BL948" s="224"/>
      <c r="BM948" s="224"/>
      <c r="BN948" s="224"/>
      <c r="BO948" s="224"/>
      <c r="BP948" s="224"/>
      <c r="BQ948" s="224"/>
      <c r="BR948" s="224"/>
      <c r="BS948" s="224"/>
      <c r="BT948" s="224"/>
      <c r="BU948" s="224"/>
      <c r="BV948" s="224"/>
      <c r="BW948" s="224"/>
      <c r="BX948" s="224"/>
      <c r="BY948" s="224"/>
      <c r="BZ948" s="224"/>
      <c r="CA948" s="224"/>
      <c r="CB948" s="224"/>
      <c r="CC948" s="224"/>
      <c r="CD948" s="224"/>
      <c r="CE948" s="224"/>
      <c r="CF948" s="224"/>
      <c r="CG948" s="224"/>
      <c r="CH948" s="224"/>
      <c r="CI948" s="224"/>
      <c r="CJ948" s="224"/>
      <c r="CK948" s="224"/>
      <c r="CL948" s="224"/>
      <c r="CM948" s="224"/>
      <c r="CN948" s="224"/>
      <c r="CO948" s="224"/>
      <c r="CP948" s="224"/>
      <c r="CQ948" s="224"/>
      <c r="CR948" s="224"/>
      <c r="CS948" s="224"/>
      <c r="CT948" s="224"/>
      <c r="CU948" s="224"/>
      <c r="CV948" s="224"/>
      <c r="CW948" s="224"/>
      <c r="CX948" s="224"/>
      <c r="CY948" s="224"/>
      <c r="CZ948" s="224"/>
      <c r="DA948" s="224"/>
      <c r="DB948" s="224"/>
      <c r="DC948" s="224"/>
      <c r="DD948" s="224"/>
      <c r="DE948" s="224"/>
      <c r="DF948" s="224"/>
      <c r="DG948" s="224"/>
      <c r="DH948" s="224"/>
      <c r="DI948" s="224"/>
      <c r="DJ948" s="224"/>
      <c r="DK948" s="224"/>
      <c r="DL948" s="224"/>
      <c r="DM948" s="224"/>
      <c r="DN948" s="224"/>
      <c r="DO948" s="224"/>
      <c r="DP948" s="224"/>
      <c r="DQ948" s="224"/>
      <c r="DR948" s="224"/>
      <c r="DS948" s="224"/>
      <c r="DT948" s="224"/>
      <c r="DU948" s="224"/>
      <c r="DV948" s="224"/>
      <c r="DW948" s="224"/>
      <c r="DX948" s="224"/>
      <c r="DY948" s="224"/>
      <c r="DZ948" s="224"/>
      <c r="EA948" s="224"/>
      <c r="EB948" s="224"/>
      <c r="EC948" s="224"/>
      <c r="ED948" s="224"/>
      <c r="EE948" s="224"/>
      <c r="EF948" s="224"/>
      <c r="EG948" s="224"/>
      <c r="EH948" s="224"/>
      <c r="EI948" s="224"/>
      <c r="EJ948" s="224"/>
      <c r="EK948" s="224"/>
      <c r="EL948" s="224"/>
      <c r="EM948" s="224"/>
      <c r="EN948" s="224"/>
      <c r="EO948" s="224"/>
      <c r="EP948" s="224"/>
      <c r="EQ948" s="224"/>
      <c r="ER948" s="224"/>
      <c r="ES948" s="224"/>
      <c r="ET948" s="224"/>
      <c r="EU948" s="224"/>
      <c r="EV948" s="224"/>
      <c r="EW948" s="224"/>
      <c r="EX948" s="224"/>
      <c r="EY948" s="224"/>
      <c r="EZ948" s="224"/>
      <c r="FA948" s="224"/>
      <c r="FB948" s="224"/>
      <c r="FC948" s="224"/>
      <c r="FD948" s="224"/>
      <c r="FE948" s="224"/>
      <c r="FF948" s="224"/>
      <c r="FG948" s="224"/>
      <c r="FH948" s="224"/>
      <c r="FI948" s="224"/>
      <c r="FJ948" s="224"/>
      <c r="FK948" s="224"/>
      <c r="FL948" s="224"/>
      <c r="FM948" s="224"/>
      <c r="FN948" s="224"/>
      <c r="FO948" s="224"/>
      <c r="FP948" s="224"/>
      <c r="FQ948" s="224"/>
      <c r="FR948" s="224"/>
      <c r="FS948" s="224"/>
      <c r="FT948" s="224"/>
      <c r="FU948" s="224"/>
      <c r="FV948" s="224"/>
      <c r="FW948" s="224"/>
      <c r="FX948" s="224"/>
      <c r="FY948" s="224"/>
      <c r="FZ948" s="224"/>
      <c r="GA948" s="224"/>
      <c r="GB948" s="224"/>
      <c r="GC948" s="224"/>
      <c r="GD948" s="224"/>
      <c r="GE948" s="224"/>
      <c r="GF948" s="224"/>
      <c r="GG948" s="224"/>
      <c r="GH948" s="224"/>
      <c r="GI948" s="224"/>
      <c r="GJ948" s="224"/>
      <c r="GK948" s="224"/>
      <c r="GL948" s="224"/>
      <c r="GM948" s="224"/>
      <c r="GN948" s="224"/>
      <c r="GO948" s="224"/>
      <c r="GP948" s="224"/>
      <c r="GQ948" s="224"/>
      <c r="GR948" s="224"/>
      <c r="GS948" s="224"/>
      <c r="GT948" s="224"/>
      <c r="GU948" s="224"/>
      <c r="GV948" s="224"/>
      <c r="GW948" s="224"/>
      <c r="GX948" s="224"/>
      <c r="GY948" s="224"/>
      <c r="GZ948" s="224"/>
      <c r="HA948" s="224"/>
      <c r="HB948" s="224"/>
      <c r="HC948" s="224"/>
      <c r="HD948" s="224"/>
      <c r="HE948" s="224"/>
      <c r="HF948" s="224"/>
      <c r="HG948" s="224"/>
      <c r="HH948" s="224"/>
      <c r="HI948" s="224"/>
      <c r="HJ948" s="224"/>
      <c r="HK948" s="224"/>
      <c r="HL948" s="224"/>
      <c r="HM948" s="224"/>
      <c r="HN948" s="224"/>
      <c r="HO948" s="224"/>
      <c r="HP948" s="224"/>
      <c r="HQ948" s="224"/>
      <c r="HR948" s="224"/>
      <c r="HS948" s="224"/>
      <c r="HT948" s="224"/>
      <c r="HU948" s="224"/>
      <c r="HV948" s="224"/>
      <c r="HW948" s="224"/>
      <c r="HX948" s="224"/>
      <c r="HY948" s="224"/>
      <c r="HZ948" s="224"/>
      <c r="IA948" s="224"/>
      <c r="IB948" s="224"/>
      <c r="IC948" s="224"/>
      <c r="ID948" s="224"/>
      <c r="IE948" s="224"/>
      <c r="IF948" s="224"/>
      <c r="IG948" s="224"/>
      <c r="IH948" s="224"/>
      <c r="II948" s="224"/>
      <c r="IJ948" s="224"/>
      <c r="IK948" s="224"/>
      <c r="IL948" s="224"/>
      <c r="IM948" s="224"/>
      <c r="IN948" s="224"/>
      <c r="IO948" s="224"/>
      <c r="IP948" s="224"/>
      <c r="IQ948" s="224"/>
      <c r="IR948" s="224"/>
      <c r="IS948" s="224"/>
      <c r="IT948" s="224"/>
      <c r="IU948" s="224"/>
      <c r="IV948" s="224"/>
      <c r="IW948" s="224"/>
    </row>
    <row r="949" spans="1:257" s="258" customFormat="1" ht="39" hidden="1" customHeight="1" x14ac:dyDescent="0.25">
      <c r="A949" s="224"/>
      <c r="B949" s="224"/>
      <c r="C949" s="224"/>
      <c r="D949" s="209"/>
      <c r="E949" s="57"/>
      <c r="F949" s="57"/>
      <c r="G949" s="210"/>
      <c r="H949" s="210"/>
      <c r="I949" s="210"/>
      <c r="J949" s="224"/>
      <c r="K949" s="251"/>
      <c r="L949" s="251"/>
      <c r="M949" s="251"/>
      <c r="N949" s="251"/>
      <c r="O949" s="251"/>
      <c r="P949" s="251"/>
      <c r="Q949" s="251"/>
      <c r="R949" s="251"/>
      <c r="S949" s="251"/>
      <c r="T949" s="251"/>
      <c r="U949" s="251"/>
      <c r="V949" s="251"/>
      <c r="W949" s="251"/>
      <c r="X949" s="251"/>
      <c r="Y949" s="251"/>
      <c r="Z949" s="251"/>
      <c r="AA949" s="251"/>
      <c r="AB949" s="251"/>
      <c r="AC949" s="211"/>
      <c r="AD949" s="252"/>
      <c r="AE949" s="252"/>
      <c r="AF949" s="253"/>
      <c r="AG949" s="253"/>
      <c r="AH949" s="254"/>
      <c r="AI949" s="254"/>
      <c r="AJ949" s="255"/>
      <c r="AK949" s="255"/>
      <c r="AL949" s="126"/>
      <c r="AM949" s="224"/>
      <c r="AN949" s="224"/>
      <c r="AO949" s="224"/>
      <c r="AP949" s="224"/>
      <c r="AQ949" s="224"/>
      <c r="AR949" s="224"/>
      <c r="AS949" s="224"/>
      <c r="AT949" s="224"/>
      <c r="AU949" s="224"/>
      <c r="AV949" s="224"/>
      <c r="AW949" s="224"/>
      <c r="AX949" s="224"/>
      <c r="AY949" s="224"/>
      <c r="AZ949" s="224"/>
      <c r="BA949" s="224"/>
      <c r="BB949" s="224"/>
      <c r="BC949" s="224"/>
      <c r="BD949" s="224"/>
      <c r="BE949" s="224"/>
      <c r="BF949" s="224"/>
      <c r="BG949" s="224"/>
      <c r="BH949" s="224"/>
      <c r="BI949" s="224"/>
      <c r="BJ949" s="224"/>
      <c r="BK949" s="224"/>
      <c r="BL949" s="224"/>
      <c r="BM949" s="224"/>
      <c r="BN949" s="224"/>
      <c r="BO949" s="224"/>
      <c r="BP949" s="224"/>
      <c r="BQ949" s="224"/>
      <c r="BR949" s="224"/>
      <c r="BS949" s="224"/>
      <c r="BT949" s="224"/>
      <c r="BU949" s="224"/>
      <c r="BV949" s="224"/>
      <c r="BW949" s="224"/>
      <c r="BX949" s="224"/>
      <c r="BY949" s="224"/>
      <c r="BZ949" s="224"/>
      <c r="CA949" s="224"/>
      <c r="CB949" s="224"/>
      <c r="CC949" s="224"/>
      <c r="CD949" s="224"/>
      <c r="CE949" s="224"/>
      <c r="CF949" s="224"/>
      <c r="CG949" s="224"/>
      <c r="CH949" s="224"/>
      <c r="CI949" s="224"/>
      <c r="CJ949" s="224"/>
      <c r="CK949" s="224"/>
      <c r="CL949" s="224"/>
      <c r="CM949" s="224"/>
      <c r="CN949" s="224"/>
      <c r="CO949" s="224"/>
      <c r="CP949" s="224"/>
      <c r="CQ949" s="224"/>
      <c r="CR949" s="224"/>
      <c r="CS949" s="224"/>
      <c r="CT949" s="224"/>
      <c r="CU949" s="224"/>
      <c r="CV949" s="224"/>
      <c r="CW949" s="224"/>
      <c r="CX949" s="224"/>
      <c r="CY949" s="224"/>
      <c r="CZ949" s="224"/>
      <c r="DA949" s="224"/>
      <c r="DB949" s="224"/>
      <c r="DC949" s="224"/>
      <c r="DD949" s="224"/>
      <c r="DE949" s="224"/>
      <c r="DF949" s="224"/>
      <c r="DG949" s="224"/>
      <c r="DH949" s="224"/>
      <c r="DI949" s="224"/>
      <c r="DJ949" s="224"/>
      <c r="DK949" s="224"/>
      <c r="DL949" s="224"/>
      <c r="DM949" s="224"/>
      <c r="DN949" s="224"/>
      <c r="DO949" s="224"/>
      <c r="DP949" s="224"/>
      <c r="DQ949" s="224"/>
      <c r="DR949" s="224"/>
      <c r="DS949" s="224"/>
      <c r="DT949" s="224"/>
      <c r="DU949" s="224"/>
      <c r="DV949" s="224"/>
      <c r="DW949" s="224"/>
      <c r="DX949" s="224"/>
      <c r="DY949" s="224"/>
      <c r="DZ949" s="224"/>
      <c r="EA949" s="224"/>
      <c r="EB949" s="224"/>
      <c r="EC949" s="224"/>
      <c r="ED949" s="224"/>
      <c r="EE949" s="224"/>
      <c r="EF949" s="224"/>
      <c r="EG949" s="224"/>
      <c r="EH949" s="224"/>
      <c r="EI949" s="224"/>
      <c r="EJ949" s="224"/>
      <c r="EK949" s="224"/>
      <c r="EL949" s="224"/>
      <c r="EM949" s="224"/>
      <c r="EN949" s="224"/>
      <c r="EO949" s="224"/>
      <c r="EP949" s="224"/>
      <c r="EQ949" s="224"/>
      <c r="ER949" s="224"/>
      <c r="ES949" s="224"/>
      <c r="ET949" s="224"/>
      <c r="EU949" s="224"/>
      <c r="EV949" s="224"/>
      <c r="EW949" s="224"/>
      <c r="EX949" s="224"/>
      <c r="EY949" s="224"/>
      <c r="EZ949" s="224"/>
      <c r="FA949" s="224"/>
      <c r="FB949" s="224"/>
      <c r="FC949" s="224"/>
      <c r="FD949" s="224"/>
      <c r="FE949" s="224"/>
      <c r="FF949" s="224"/>
      <c r="FG949" s="224"/>
      <c r="FH949" s="224"/>
      <c r="FI949" s="224"/>
      <c r="FJ949" s="224"/>
      <c r="FK949" s="224"/>
      <c r="FL949" s="224"/>
      <c r="FM949" s="224"/>
      <c r="FN949" s="224"/>
      <c r="FO949" s="224"/>
      <c r="FP949" s="224"/>
      <c r="FQ949" s="224"/>
      <c r="FR949" s="224"/>
      <c r="FS949" s="224"/>
      <c r="FT949" s="224"/>
      <c r="FU949" s="224"/>
      <c r="FV949" s="224"/>
      <c r="FW949" s="224"/>
      <c r="FX949" s="224"/>
      <c r="FY949" s="224"/>
      <c r="FZ949" s="224"/>
      <c r="GA949" s="224"/>
      <c r="GB949" s="224"/>
      <c r="GC949" s="224"/>
      <c r="GD949" s="224"/>
      <c r="GE949" s="224"/>
      <c r="GF949" s="224"/>
      <c r="GG949" s="224"/>
      <c r="GH949" s="224"/>
      <c r="GI949" s="224"/>
      <c r="GJ949" s="224"/>
      <c r="GK949" s="224"/>
      <c r="GL949" s="224"/>
      <c r="GM949" s="224"/>
      <c r="GN949" s="224"/>
      <c r="GO949" s="224"/>
      <c r="GP949" s="224"/>
      <c r="GQ949" s="224"/>
      <c r="GR949" s="224"/>
      <c r="GS949" s="224"/>
      <c r="GT949" s="224"/>
      <c r="GU949" s="224"/>
      <c r="GV949" s="224"/>
      <c r="GW949" s="224"/>
      <c r="GX949" s="224"/>
      <c r="GY949" s="224"/>
      <c r="GZ949" s="224"/>
      <c r="HA949" s="224"/>
      <c r="HB949" s="224"/>
      <c r="HC949" s="224"/>
      <c r="HD949" s="224"/>
      <c r="HE949" s="224"/>
      <c r="HF949" s="224"/>
      <c r="HG949" s="224"/>
      <c r="HH949" s="224"/>
      <c r="HI949" s="224"/>
      <c r="HJ949" s="224"/>
      <c r="HK949" s="224"/>
      <c r="HL949" s="224"/>
      <c r="HM949" s="224"/>
      <c r="HN949" s="224"/>
      <c r="HO949" s="224"/>
      <c r="HP949" s="224"/>
      <c r="HQ949" s="224"/>
      <c r="HR949" s="224"/>
      <c r="HS949" s="224"/>
      <c r="HT949" s="224"/>
      <c r="HU949" s="224"/>
      <c r="HV949" s="224"/>
      <c r="HW949" s="224"/>
      <c r="HX949" s="224"/>
      <c r="HY949" s="224"/>
      <c r="HZ949" s="224"/>
      <c r="IA949" s="224"/>
      <c r="IB949" s="224"/>
      <c r="IC949" s="224"/>
      <c r="ID949" s="224"/>
      <c r="IE949" s="224"/>
      <c r="IF949" s="224"/>
      <c r="IG949" s="224"/>
      <c r="IH949" s="224"/>
      <c r="II949" s="224"/>
      <c r="IJ949" s="224"/>
      <c r="IK949" s="224"/>
      <c r="IL949" s="224"/>
      <c r="IM949" s="224"/>
      <c r="IN949" s="224"/>
      <c r="IO949" s="224"/>
      <c r="IP949" s="224"/>
      <c r="IQ949" s="224"/>
      <c r="IR949" s="224"/>
      <c r="IS949" s="224"/>
      <c r="IT949" s="224"/>
      <c r="IU949" s="224"/>
      <c r="IV949" s="224"/>
      <c r="IW949" s="224"/>
    </row>
    <row r="950" spans="1:257" s="258" customFormat="1" ht="39" hidden="1" customHeight="1" x14ac:dyDescent="0.25">
      <c r="A950" s="224"/>
      <c r="B950" s="224"/>
      <c r="C950" s="224"/>
      <c r="D950" s="209"/>
      <c r="E950" s="57"/>
      <c r="F950" s="57"/>
      <c r="G950" s="210"/>
      <c r="H950" s="210"/>
      <c r="I950" s="210"/>
      <c r="J950" s="224"/>
      <c r="K950" s="251"/>
      <c r="L950" s="251"/>
      <c r="M950" s="251"/>
      <c r="N950" s="251"/>
      <c r="O950" s="251"/>
      <c r="P950" s="251"/>
      <c r="Q950" s="251"/>
      <c r="R950" s="251"/>
      <c r="S950" s="251"/>
      <c r="T950" s="251"/>
      <c r="U950" s="251"/>
      <c r="V950" s="251"/>
      <c r="W950" s="251"/>
      <c r="X950" s="251"/>
      <c r="Y950" s="251"/>
      <c r="Z950" s="251"/>
      <c r="AA950" s="251"/>
      <c r="AB950" s="251"/>
      <c r="AC950" s="211"/>
      <c r="AD950" s="252"/>
      <c r="AE950" s="252"/>
      <c r="AF950" s="253"/>
      <c r="AG950" s="253"/>
      <c r="AH950" s="254"/>
      <c r="AI950" s="254"/>
      <c r="AJ950" s="255"/>
      <c r="AK950" s="255"/>
      <c r="AL950" s="126"/>
      <c r="AM950" s="224"/>
      <c r="AN950" s="224"/>
      <c r="AO950" s="224"/>
      <c r="AP950" s="224"/>
      <c r="AQ950" s="224"/>
      <c r="AR950" s="224"/>
      <c r="AS950" s="224"/>
      <c r="AT950" s="224"/>
      <c r="AU950" s="224"/>
      <c r="AV950" s="224"/>
      <c r="AW950" s="224"/>
      <c r="AX950" s="224"/>
      <c r="AY950" s="224"/>
      <c r="AZ950" s="224"/>
      <c r="BA950" s="224"/>
      <c r="BB950" s="224"/>
      <c r="BC950" s="224"/>
      <c r="BD950" s="224"/>
      <c r="BE950" s="224"/>
      <c r="BF950" s="224"/>
      <c r="BG950" s="224"/>
      <c r="BH950" s="224"/>
      <c r="BI950" s="224"/>
      <c r="BJ950" s="224"/>
      <c r="BK950" s="224"/>
      <c r="BL950" s="224"/>
      <c r="BM950" s="224"/>
      <c r="BN950" s="224"/>
      <c r="BO950" s="224"/>
      <c r="BP950" s="224"/>
      <c r="BQ950" s="224"/>
      <c r="BR950" s="224"/>
      <c r="BS950" s="224"/>
      <c r="BT950" s="224"/>
      <c r="BU950" s="224"/>
      <c r="BV950" s="224"/>
      <c r="BW950" s="224"/>
      <c r="BX950" s="224"/>
      <c r="BY950" s="224"/>
      <c r="BZ950" s="224"/>
      <c r="CA950" s="224"/>
      <c r="CB950" s="224"/>
      <c r="CC950" s="224"/>
      <c r="CD950" s="224"/>
      <c r="CE950" s="224"/>
      <c r="CF950" s="224"/>
      <c r="CG950" s="224"/>
      <c r="CH950" s="224"/>
      <c r="CI950" s="224"/>
      <c r="CJ950" s="224"/>
      <c r="CK950" s="224"/>
      <c r="CL950" s="224"/>
      <c r="CM950" s="224"/>
      <c r="CN950" s="224"/>
      <c r="CO950" s="224"/>
      <c r="CP950" s="224"/>
      <c r="CQ950" s="224"/>
      <c r="CR950" s="224"/>
      <c r="CS950" s="224"/>
      <c r="CT950" s="224"/>
      <c r="CU950" s="224"/>
      <c r="CV950" s="224"/>
      <c r="CW950" s="224"/>
      <c r="CX950" s="224"/>
      <c r="CY950" s="224"/>
      <c r="CZ950" s="224"/>
      <c r="DA950" s="224"/>
      <c r="DB950" s="224"/>
      <c r="DC950" s="224"/>
      <c r="DD950" s="224"/>
      <c r="DE950" s="224"/>
      <c r="DF950" s="224"/>
      <c r="DG950" s="224"/>
      <c r="DH950" s="224"/>
      <c r="DI950" s="224"/>
      <c r="DJ950" s="224"/>
      <c r="DK950" s="224"/>
      <c r="DL950" s="224"/>
      <c r="DM950" s="224"/>
      <c r="DN950" s="224"/>
      <c r="DO950" s="224"/>
      <c r="DP950" s="224"/>
      <c r="DQ950" s="224"/>
      <c r="DR950" s="224"/>
      <c r="DS950" s="224"/>
      <c r="DT950" s="224"/>
      <c r="DU950" s="224"/>
      <c r="DV950" s="224"/>
      <c r="DW950" s="224"/>
      <c r="DX950" s="224"/>
      <c r="DY950" s="224"/>
      <c r="DZ950" s="224"/>
      <c r="EA950" s="224"/>
      <c r="EB950" s="224"/>
      <c r="EC950" s="224"/>
      <c r="ED950" s="224"/>
      <c r="EE950" s="224"/>
      <c r="EF950" s="224"/>
      <c r="EG950" s="224"/>
      <c r="EH950" s="224"/>
      <c r="EI950" s="224"/>
      <c r="EJ950" s="224"/>
      <c r="EK950" s="224"/>
      <c r="EL950" s="224"/>
      <c r="EM950" s="224"/>
      <c r="EN950" s="224"/>
      <c r="EO950" s="224"/>
      <c r="EP950" s="224"/>
      <c r="EQ950" s="224"/>
      <c r="ER950" s="224"/>
      <c r="ES950" s="224"/>
      <c r="ET950" s="224"/>
      <c r="EU950" s="224"/>
      <c r="EV950" s="224"/>
      <c r="EW950" s="224"/>
      <c r="EX950" s="224"/>
      <c r="EY950" s="224"/>
      <c r="EZ950" s="224"/>
      <c r="FA950" s="224"/>
      <c r="FB950" s="224"/>
      <c r="FC950" s="224"/>
      <c r="FD950" s="224"/>
      <c r="FE950" s="224"/>
      <c r="FF950" s="224"/>
      <c r="FG950" s="224"/>
      <c r="FH950" s="224"/>
      <c r="FI950" s="224"/>
      <c r="FJ950" s="224"/>
      <c r="FK950" s="224"/>
      <c r="FL950" s="224"/>
      <c r="FM950" s="224"/>
      <c r="FN950" s="224"/>
      <c r="FO950" s="224"/>
      <c r="FP950" s="224"/>
      <c r="FQ950" s="224"/>
      <c r="FR950" s="224"/>
      <c r="FS950" s="224"/>
      <c r="FT950" s="224"/>
      <c r="FU950" s="224"/>
      <c r="FV950" s="224"/>
      <c r="FW950" s="224"/>
      <c r="FX950" s="224"/>
      <c r="FY950" s="224"/>
      <c r="FZ950" s="224"/>
      <c r="GA950" s="224"/>
      <c r="GB950" s="224"/>
      <c r="GC950" s="224"/>
      <c r="GD950" s="224"/>
      <c r="GE950" s="224"/>
      <c r="GF950" s="224"/>
      <c r="GG950" s="224"/>
      <c r="GH950" s="224"/>
      <c r="GI950" s="224"/>
      <c r="GJ950" s="224"/>
      <c r="GK950" s="224"/>
      <c r="GL950" s="224"/>
      <c r="GM950" s="224"/>
      <c r="GN950" s="224"/>
      <c r="GO950" s="224"/>
      <c r="GP950" s="224"/>
      <c r="GQ950" s="224"/>
      <c r="GR950" s="224"/>
      <c r="GS950" s="224"/>
      <c r="GT950" s="224"/>
      <c r="GU950" s="224"/>
      <c r="GV950" s="224"/>
      <c r="GW950" s="224"/>
      <c r="GX950" s="224"/>
      <c r="GY950" s="224"/>
      <c r="GZ950" s="224"/>
      <c r="HA950" s="224"/>
      <c r="HB950" s="224"/>
      <c r="HC950" s="224"/>
      <c r="HD950" s="224"/>
      <c r="HE950" s="224"/>
      <c r="HF950" s="224"/>
      <c r="HG950" s="224"/>
      <c r="HH950" s="224"/>
      <c r="HI950" s="224"/>
      <c r="HJ950" s="224"/>
      <c r="HK950" s="224"/>
      <c r="HL950" s="224"/>
      <c r="HM950" s="224"/>
      <c r="HN950" s="224"/>
      <c r="HO950" s="224"/>
      <c r="HP950" s="224"/>
      <c r="HQ950" s="224"/>
      <c r="HR950" s="224"/>
      <c r="HS950" s="224"/>
      <c r="HT950" s="224"/>
      <c r="HU950" s="224"/>
      <c r="HV950" s="224"/>
      <c r="HW950" s="224"/>
      <c r="HX950" s="224"/>
      <c r="HY950" s="224"/>
      <c r="HZ950" s="224"/>
      <c r="IA950" s="224"/>
      <c r="IB950" s="224"/>
      <c r="IC950" s="224"/>
      <c r="ID950" s="224"/>
      <c r="IE950" s="224"/>
      <c r="IF950" s="224"/>
      <c r="IG950" s="224"/>
      <c r="IH950" s="224"/>
      <c r="II950" s="224"/>
      <c r="IJ950" s="224"/>
      <c r="IK950" s="224"/>
      <c r="IL950" s="224"/>
      <c r="IM950" s="224"/>
      <c r="IN950" s="224"/>
      <c r="IO950" s="224"/>
      <c r="IP950" s="224"/>
      <c r="IQ950" s="224"/>
      <c r="IR950" s="224"/>
      <c r="IS950" s="224"/>
      <c r="IT950" s="224"/>
      <c r="IU950" s="224"/>
      <c r="IV950" s="224"/>
      <c r="IW950" s="224"/>
    </row>
    <row r="951" spans="1:257" s="258" customFormat="1" ht="39" hidden="1" customHeight="1" x14ac:dyDescent="0.25">
      <c r="A951" s="224"/>
      <c r="B951" s="224"/>
      <c r="C951" s="224"/>
      <c r="D951" s="209"/>
      <c r="E951" s="57"/>
      <c r="F951" s="57"/>
      <c r="G951" s="210"/>
      <c r="H951" s="210"/>
      <c r="I951" s="210"/>
      <c r="J951" s="224"/>
      <c r="K951" s="251"/>
      <c r="L951" s="251"/>
      <c r="M951" s="251"/>
      <c r="N951" s="251"/>
      <c r="O951" s="251"/>
      <c r="P951" s="251"/>
      <c r="Q951" s="251"/>
      <c r="R951" s="251"/>
      <c r="S951" s="251"/>
      <c r="T951" s="251"/>
      <c r="U951" s="251"/>
      <c r="V951" s="251"/>
      <c r="W951" s="251"/>
      <c r="X951" s="251"/>
      <c r="Y951" s="251"/>
      <c r="Z951" s="251"/>
      <c r="AA951" s="251"/>
      <c r="AB951" s="251"/>
      <c r="AC951" s="211"/>
      <c r="AD951" s="252"/>
      <c r="AE951" s="252"/>
      <c r="AF951" s="253"/>
      <c r="AG951" s="253"/>
      <c r="AH951" s="254"/>
      <c r="AI951" s="254"/>
      <c r="AJ951" s="255"/>
      <c r="AK951" s="255"/>
      <c r="AL951" s="126"/>
      <c r="AM951" s="224"/>
      <c r="AN951" s="224"/>
      <c r="AO951" s="224"/>
      <c r="AP951" s="224"/>
      <c r="AQ951" s="224"/>
      <c r="AR951" s="224"/>
      <c r="AS951" s="224"/>
      <c r="AT951" s="224"/>
      <c r="AU951" s="224"/>
      <c r="AV951" s="224"/>
      <c r="AW951" s="224"/>
      <c r="AX951" s="224"/>
      <c r="AY951" s="224"/>
      <c r="AZ951" s="224"/>
      <c r="BA951" s="224"/>
      <c r="BB951" s="224"/>
      <c r="BC951" s="224"/>
      <c r="BD951" s="224"/>
      <c r="BE951" s="224"/>
      <c r="BF951" s="224"/>
      <c r="BG951" s="224"/>
      <c r="BH951" s="224"/>
      <c r="BI951" s="224"/>
      <c r="BJ951" s="224"/>
      <c r="BK951" s="224"/>
      <c r="BL951" s="224"/>
      <c r="BM951" s="224"/>
      <c r="BN951" s="224"/>
      <c r="BO951" s="224"/>
      <c r="BP951" s="224"/>
      <c r="BQ951" s="224"/>
      <c r="BR951" s="224"/>
      <c r="BS951" s="224"/>
      <c r="BT951" s="224"/>
      <c r="BU951" s="224"/>
      <c r="BV951" s="224"/>
      <c r="BW951" s="224"/>
      <c r="BX951" s="224"/>
      <c r="BY951" s="224"/>
      <c r="BZ951" s="224"/>
      <c r="CA951" s="224"/>
      <c r="CB951" s="224"/>
      <c r="CC951" s="224"/>
      <c r="CD951" s="224"/>
      <c r="CE951" s="224"/>
      <c r="CF951" s="224"/>
      <c r="CG951" s="224"/>
      <c r="CH951" s="224"/>
      <c r="CI951" s="224"/>
      <c r="CJ951" s="224"/>
      <c r="CK951" s="224"/>
      <c r="CL951" s="224"/>
      <c r="CM951" s="224"/>
      <c r="CN951" s="224"/>
      <c r="CO951" s="224"/>
      <c r="CP951" s="224"/>
      <c r="CQ951" s="224"/>
      <c r="CR951" s="224"/>
      <c r="CS951" s="224"/>
      <c r="CT951" s="224"/>
      <c r="CU951" s="224"/>
      <c r="CV951" s="224"/>
      <c r="CW951" s="224"/>
      <c r="CX951" s="224"/>
      <c r="CY951" s="224"/>
      <c r="CZ951" s="224"/>
      <c r="DA951" s="224"/>
      <c r="DB951" s="224"/>
      <c r="DC951" s="224"/>
      <c r="DD951" s="224"/>
      <c r="DE951" s="224"/>
      <c r="DF951" s="224"/>
      <c r="DG951" s="224"/>
      <c r="DH951" s="224"/>
      <c r="DI951" s="224"/>
      <c r="DJ951" s="224"/>
      <c r="DK951" s="224"/>
      <c r="DL951" s="224"/>
      <c r="DM951" s="224"/>
      <c r="DN951" s="224"/>
      <c r="DO951" s="224"/>
      <c r="DP951" s="224"/>
      <c r="DQ951" s="224"/>
      <c r="DR951" s="224"/>
      <c r="DS951" s="224"/>
      <c r="DT951" s="224"/>
      <c r="DU951" s="224"/>
      <c r="DV951" s="224"/>
      <c r="DW951" s="224"/>
      <c r="DX951" s="224"/>
      <c r="DY951" s="224"/>
      <c r="DZ951" s="224"/>
      <c r="EA951" s="224"/>
      <c r="EB951" s="224"/>
      <c r="EC951" s="224"/>
      <c r="ED951" s="224"/>
      <c r="EE951" s="224"/>
      <c r="EF951" s="224"/>
      <c r="EG951" s="224"/>
      <c r="EH951" s="224"/>
      <c r="EI951" s="224"/>
      <c r="EJ951" s="224"/>
      <c r="EK951" s="224"/>
      <c r="EL951" s="224"/>
      <c r="EM951" s="224"/>
      <c r="EN951" s="224"/>
      <c r="EO951" s="224"/>
      <c r="EP951" s="224"/>
      <c r="EQ951" s="224"/>
      <c r="ER951" s="224"/>
      <c r="ES951" s="224"/>
      <c r="ET951" s="224"/>
      <c r="EU951" s="224"/>
      <c r="EV951" s="224"/>
      <c r="EW951" s="224"/>
      <c r="EX951" s="224"/>
      <c r="EY951" s="224"/>
      <c r="EZ951" s="224"/>
      <c r="FA951" s="224"/>
      <c r="FB951" s="224"/>
      <c r="FC951" s="224"/>
      <c r="FD951" s="224"/>
      <c r="FE951" s="224"/>
      <c r="FF951" s="224"/>
      <c r="FG951" s="224"/>
      <c r="FH951" s="224"/>
      <c r="FI951" s="224"/>
      <c r="FJ951" s="224"/>
      <c r="FK951" s="224"/>
      <c r="FL951" s="224"/>
      <c r="FM951" s="224"/>
      <c r="FN951" s="224"/>
      <c r="FO951" s="224"/>
      <c r="FP951" s="224"/>
      <c r="FQ951" s="224"/>
      <c r="FR951" s="224"/>
      <c r="FS951" s="224"/>
      <c r="FT951" s="224"/>
      <c r="FU951" s="224"/>
      <c r="FV951" s="224"/>
      <c r="FW951" s="224"/>
      <c r="FX951" s="224"/>
      <c r="FY951" s="224"/>
      <c r="FZ951" s="224"/>
      <c r="GA951" s="224"/>
      <c r="GB951" s="224"/>
      <c r="GC951" s="224"/>
      <c r="GD951" s="224"/>
      <c r="GE951" s="224"/>
      <c r="GF951" s="224"/>
      <c r="GG951" s="224"/>
      <c r="GH951" s="224"/>
      <c r="GI951" s="224"/>
      <c r="GJ951" s="224"/>
      <c r="GK951" s="224"/>
      <c r="GL951" s="224"/>
      <c r="GM951" s="224"/>
      <c r="GN951" s="224"/>
      <c r="GO951" s="224"/>
      <c r="GP951" s="224"/>
      <c r="GQ951" s="224"/>
      <c r="GR951" s="224"/>
      <c r="GS951" s="224"/>
      <c r="GT951" s="224"/>
      <c r="GU951" s="224"/>
      <c r="GV951" s="224"/>
      <c r="GW951" s="224"/>
      <c r="GX951" s="224"/>
      <c r="GY951" s="224"/>
      <c r="GZ951" s="224"/>
      <c r="HA951" s="224"/>
      <c r="HB951" s="224"/>
      <c r="HC951" s="224"/>
      <c r="HD951" s="224"/>
      <c r="HE951" s="224"/>
      <c r="HF951" s="224"/>
      <c r="HG951" s="224"/>
      <c r="HH951" s="224"/>
      <c r="HI951" s="224"/>
      <c r="HJ951" s="224"/>
      <c r="HK951" s="224"/>
      <c r="HL951" s="224"/>
      <c r="HM951" s="224"/>
      <c r="HN951" s="224"/>
      <c r="HO951" s="224"/>
      <c r="HP951" s="224"/>
      <c r="HQ951" s="224"/>
      <c r="HR951" s="224"/>
      <c r="HS951" s="224"/>
      <c r="HT951" s="224"/>
      <c r="HU951" s="224"/>
      <c r="HV951" s="224"/>
      <c r="HW951" s="224"/>
      <c r="HX951" s="224"/>
      <c r="HY951" s="224"/>
      <c r="HZ951" s="224"/>
      <c r="IA951" s="224"/>
      <c r="IB951" s="224"/>
      <c r="IC951" s="224"/>
      <c r="ID951" s="224"/>
      <c r="IE951" s="224"/>
      <c r="IF951" s="224"/>
      <c r="IG951" s="224"/>
      <c r="IH951" s="224"/>
      <c r="II951" s="224"/>
      <c r="IJ951" s="224"/>
      <c r="IK951" s="224"/>
      <c r="IL951" s="224"/>
      <c r="IM951" s="224"/>
      <c r="IN951" s="224"/>
      <c r="IO951" s="224"/>
      <c r="IP951" s="224"/>
      <c r="IQ951" s="224"/>
      <c r="IR951" s="224"/>
      <c r="IS951" s="224"/>
      <c r="IT951" s="224"/>
      <c r="IU951" s="224"/>
      <c r="IV951" s="224"/>
      <c r="IW951" s="224"/>
    </row>
    <row r="952" spans="1:257" s="258" customFormat="1" ht="39" hidden="1" customHeight="1" x14ac:dyDescent="0.25">
      <c r="A952" s="224"/>
      <c r="B952" s="224"/>
      <c r="C952" s="224"/>
      <c r="D952" s="209"/>
      <c r="E952" s="57"/>
      <c r="F952" s="57"/>
      <c r="G952" s="210"/>
      <c r="H952" s="210"/>
      <c r="I952" s="210"/>
      <c r="J952" s="224"/>
      <c r="K952" s="251"/>
      <c r="L952" s="251"/>
      <c r="M952" s="251"/>
      <c r="N952" s="251"/>
      <c r="O952" s="251"/>
      <c r="P952" s="251"/>
      <c r="Q952" s="251"/>
      <c r="R952" s="251"/>
      <c r="S952" s="251"/>
      <c r="T952" s="251"/>
      <c r="U952" s="251"/>
      <c r="V952" s="251"/>
      <c r="W952" s="251"/>
      <c r="X952" s="251"/>
      <c r="Y952" s="251"/>
      <c r="Z952" s="251"/>
      <c r="AA952" s="251"/>
      <c r="AB952" s="251"/>
      <c r="AC952" s="211"/>
      <c r="AD952" s="252"/>
      <c r="AE952" s="252"/>
      <c r="AF952" s="253"/>
      <c r="AG952" s="253"/>
      <c r="AH952" s="254"/>
      <c r="AI952" s="254"/>
      <c r="AJ952" s="255"/>
      <c r="AK952" s="255"/>
      <c r="AL952" s="126"/>
      <c r="AM952" s="224"/>
      <c r="AN952" s="224"/>
      <c r="AO952" s="224"/>
      <c r="AP952" s="224"/>
      <c r="AQ952" s="224"/>
      <c r="AR952" s="224"/>
      <c r="AS952" s="224"/>
      <c r="AT952" s="224"/>
      <c r="AU952" s="224"/>
      <c r="AV952" s="224"/>
      <c r="AW952" s="224"/>
      <c r="AX952" s="224"/>
      <c r="AY952" s="224"/>
      <c r="AZ952" s="224"/>
      <c r="BA952" s="224"/>
      <c r="BB952" s="224"/>
      <c r="BC952" s="224"/>
      <c r="BD952" s="224"/>
      <c r="BE952" s="224"/>
      <c r="BF952" s="224"/>
      <c r="BG952" s="224"/>
      <c r="BH952" s="224"/>
      <c r="BI952" s="224"/>
      <c r="BJ952" s="224"/>
      <c r="BK952" s="224"/>
      <c r="BL952" s="224"/>
      <c r="BM952" s="224"/>
      <c r="BN952" s="224"/>
      <c r="BO952" s="224"/>
      <c r="BP952" s="224"/>
      <c r="BQ952" s="224"/>
      <c r="BR952" s="224"/>
      <c r="BS952" s="224"/>
      <c r="BT952" s="224"/>
      <c r="BU952" s="224"/>
      <c r="BV952" s="224"/>
      <c r="BW952" s="224"/>
      <c r="BX952" s="224"/>
      <c r="BY952" s="224"/>
      <c r="BZ952" s="224"/>
      <c r="CA952" s="224"/>
      <c r="CB952" s="224"/>
      <c r="CC952" s="224"/>
      <c r="CD952" s="224"/>
      <c r="CE952" s="224"/>
      <c r="CF952" s="224"/>
      <c r="CG952" s="224"/>
      <c r="CH952" s="224"/>
      <c r="CI952" s="224"/>
      <c r="CJ952" s="224"/>
      <c r="CK952" s="224"/>
      <c r="CL952" s="224"/>
      <c r="CM952" s="224"/>
      <c r="CN952" s="224"/>
      <c r="CO952" s="224"/>
      <c r="CP952" s="224"/>
      <c r="CQ952" s="224"/>
      <c r="CR952" s="224"/>
      <c r="CS952" s="224"/>
      <c r="CT952" s="224"/>
      <c r="CU952" s="224"/>
      <c r="CV952" s="224"/>
      <c r="CW952" s="224"/>
      <c r="CX952" s="224"/>
      <c r="CY952" s="224"/>
      <c r="CZ952" s="224"/>
      <c r="DA952" s="224"/>
      <c r="DB952" s="224"/>
      <c r="DC952" s="224"/>
      <c r="DD952" s="224"/>
      <c r="DE952" s="224"/>
      <c r="DF952" s="224"/>
      <c r="DG952" s="224"/>
      <c r="DH952" s="224"/>
      <c r="DI952" s="224"/>
      <c r="DJ952" s="224"/>
      <c r="DK952" s="224"/>
      <c r="DL952" s="224"/>
      <c r="DM952" s="224"/>
      <c r="DN952" s="224"/>
      <c r="DO952" s="224"/>
      <c r="DP952" s="224"/>
      <c r="DQ952" s="224"/>
      <c r="DR952" s="224"/>
      <c r="DS952" s="224"/>
      <c r="DT952" s="224"/>
      <c r="DU952" s="224"/>
      <c r="DV952" s="224"/>
      <c r="DW952" s="224"/>
      <c r="DX952" s="224"/>
      <c r="DY952" s="224"/>
      <c r="DZ952" s="224"/>
      <c r="EA952" s="224"/>
      <c r="EB952" s="224"/>
      <c r="EC952" s="224"/>
      <c r="ED952" s="224"/>
      <c r="EE952" s="224"/>
      <c r="EF952" s="224"/>
      <c r="EG952" s="224"/>
      <c r="EH952" s="224"/>
      <c r="EI952" s="224"/>
      <c r="EJ952" s="224"/>
      <c r="EK952" s="224"/>
      <c r="EL952" s="224"/>
      <c r="EM952" s="224"/>
      <c r="EN952" s="224"/>
      <c r="EO952" s="224"/>
      <c r="EP952" s="224"/>
      <c r="EQ952" s="224"/>
      <c r="ER952" s="224"/>
      <c r="ES952" s="224"/>
      <c r="ET952" s="224"/>
      <c r="EU952" s="224"/>
      <c r="EV952" s="224"/>
      <c r="EW952" s="224"/>
      <c r="EX952" s="224"/>
      <c r="EY952" s="224"/>
      <c r="EZ952" s="224"/>
      <c r="FA952" s="224"/>
      <c r="FB952" s="224"/>
      <c r="FC952" s="224"/>
      <c r="FD952" s="224"/>
      <c r="FE952" s="224"/>
      <c r="FF952" s="224"/>
      <c r="FG952" s="224"/>
      <c r="FH952" s="224"/>
      <c r="FI952" s="224"/>
      <c r="FJ952" s="224"/>
      <c r="FK952" s="224"/>
      <c r="FL952" s="224"/>
      <c r="FM952" s="224"/>
      <c r="FN952" s="224"/>
      <c r="FO952" s="224"/>
      <c r="FP952" s="224"/>
      <c r="FQ952" s="224"/>
      <c r="FR952" s="224"/>
      <c r="FS952" s="224"/>
      <c r="FT952" s="224"/>
      <c r="FU952" s="224"/>
      <c r="FV952" s="224"/>
      <c r="FW952" s="224"/>
      <c r="FX952" s="224"/>
      <c r="FY952" s="224"/>
      <c r="FZ952" s="224"/>
      <c r="GA952" s="224"/>
      <c r="GB952" s="224"/>
      <c r="GC952" s="224"/>
      <c r="GD952" s="224"/>
      <c r="GE952" s="224"/>
      <c r="GF952" s="224"/>
      <c r="GG952" s="224"/>
      <c r="GH952" s="224"/>
      <c r="GI952" s="224"/>
      <c r="GJ952" s="224"/>
      <c r="GK952" s="224"/>
      <c r="GL952" s="224"/>
      <c r="GM952" s="224"/>
      <c r="GN952" s="224"/>
      <c r="GO952" s="224"/>
      <c r="GP952" s="224"/>
      <c r="GQ952" s="224"/>
      <c r="GR952" s="224"/>
      <c r="GS952" s="224"/>
      <c r="GT952" s="224"/>
      <c r="GU952" s="224"/>
      <c r="GV952" s="224"/>
      <c r="GW952" s="224"/>
      <c r="GX952" s="224"/>
      <c r="GY952" s="224"/>
      <c r="GZ952" s="224"/>
      <c r="HA952" s="224"/>
      <c r="HB952" s="224"/>
      <c r="HC952" s="224"/>
      <c r="HD952" s="224"/>
      <c r="HE952" s="224"/>
      <c r="HF952" s="224"/>
      <c r="HG952" s="224"/>
      <c r="HH952" s="224"/>
      <c r="HI952" s="224"/>
      <c r="HJ952" s="224"/>
      <c r="HK952" s="224"/>
      <c r="HL952" s="224"/>
      <c r="HM952" s="224"/>
      <c r="HN952" s="224"/>
      <c r="HO952" s="224"/>
      <c r="HP952" s="224"/>
      <c r="HQ952" s="224"/>
      <c r="HR952" s="224"/>
      <c r="HS952" s="224"/>
      <c r="HT952" s="224"/>
      <c r="HU952" s="224"/>
      <c r="HV952" s="224"/>
      <c r="HW952" s="224"/>
      <c r="HX952" s="224"/>
      <c r="HY952" s="224"/>
      <c r="HZ952" s="224"/>
      <c r="IA952" s="224"/>
      <c r="IB952" s="224"/>
      <c r="IC952" s="224"/>
      <c r="ID952" s="224"/>
      <c r="IE952" s="224"/>
      <c r="IF952" s="224"/>
      <c r="IG952" s="224"/>
      <c r="IH952" s="224"/>
      <c r="II952" s="224"/>
      <c r="IJ952" s="224"/>
      <c r="IK952" s="224"/>
      <c r="IL952" s="224"/>
      <c r="IM952" s="224"/>
      <c r="IN952" s="224"/>
      <c r="IO952" s="224"/>
      <c r="IP952" s="224"/>
      <c r="IQ952" s="224"/>
      <c r="IR952" s="224"/>
      <c r="IS952" s="224"/>
      <c r="IT952" s="224"/>
      <c r="IU952" s="224"/>
      <c r="IV952" s="224"/>
      <c r="IW952" s="224"/>
    </row>
    <row r="953" spans="1:257" s="258" customFormat="1" ht="39" hidden="1" customHeight="1" x14ac:dyDescent="0.25">
      <c r="A953" s="224"/>
      <c r="B953" s="224"/>
      <c r="C953" s="224"/>
      <c r="D953" s="209"/>
      <c r="E953" s="57"/>
      <c r="F953" s="57"/>
      <c r="G953" s="210"/>
      <c r="H953" s="210"/>
      <c r="I953" s="210"/>
      <c r="J953" s="224"/>
      <c r="K953" s="251"/>
      <c r="L953" s="251"/>
      <c r="M953" s="251"/>
      <c r="N953" s="251"/>
      <c r="O953" s="251"/>
      <c r="P953" s="251"/>
      <c r="Q953" s="251"/>
      <c r="R953" s="251"/>
      <c r="S953" s="251"/>
      <c r="T953" s="251"/>
      <c r="U953" s="251"/>
      <c r="V953" s="251"/>
      <c r="W953" s="251"/>
      <c r="X953" s="251"/>
      <c r="Y953" s="251"/>
      <c r="Z953" s="251"/>
      <c r="AA953" s="251"/>
      <c r="AB953" s="251"/>
      <c r="AC953" s="211"/>
      <c r="AD953" s="252"/>
      <c r="AE953" s="252"/>
      <c r="AF953" s="253"/>
      <c r="AG953" s="253"/>
      <c r="AH953" s="254"/>
      <c r="AI953" s="254"/>
      <c r="AJ953" s="255"/>
      <c r="AK953" s="255"/>
      <c r="AL953" s="126"/>
      <c r="AM953" s="224"/>
      <c r="AN953" s="224"/>
      <c r="AO953" s="224"/>
      <c r="AP953" s="224"/>
      <c r="AQ953" s="224"/>
      <c r="AR953" s="224"/>
      <c r="AS953" s="224"/>
      <c r="AT953" s="224"/>
      <c r="AU953" s="224"/>
      <c r="AV953" s="224"/>
      <c r="AW953" s="224"/>
      <c r="AX953" s="224"/>
      <c r="AY953" s="224"/>
      <c r="AZ953" s="224"/>
      <c r="BA953" s="224"/>
      <c r="BB953" s="224"/>
      <c r="BC953" s="224"/>
      <c r="BD953" s="224"/>
      <c r="BE953" s="224"/>
      <c r="BF953" s="224"/>
      <c r="BG953" s="224"/>
      <c r="BH953" s="224"/>
      <c r="BI953" s="224"/>
      <c r="BJ953" s="224"/>
      <c r="BK953" s="224"/>
      <c r="BL953" s="224"/>
      <c r="BM953" s="224"/>
      <c r="BN953" s="224"/>
      <c r="BO953" s="224"/>
      <c r="BP953" s="224"/>
      <c r="BQ953" s="224"/>
      <c r="BR953" s="224"/>
      <c r="BS953" s="224"/>
      <c r="BT953" s="224"/>
      <c r="BU953" s="224"/>
      <c r="BV953" s="224"/>
      <c r="BW953" s="224"/>
      <c r="BX953" s="224"/>
      <c r="BY953" s="224"/>
      <c r="BZ953" s="224"/>
      <c r="CA953" s="224"/>
      <c r="CB953" s="224"/>
      <c r="CC953" s="224"/>
      <c r="CD953" s="224"/>
      <c r="CE953" s="224"/>
      <c r="CF953" s="224"/>
      <c r="CG953" s="224"/>
      <c r="CH953" s="224"/>
      <c r="CI953" s="224"/>
      <c r="CJ953" s="224"/>
      <c r="CK953" s="224"/>
      <c r="CL953" s="224"/>
      <c r="CM953" s="224"/>
      <c r="CN953" s="224"/>
      <c r="CO953" s="224"/>
      <c r="CP953" s="224"/>
      <c r="CQ953" s="224"/>
      <c r="CR953" s="224"/>
      <c r="CS953" s="224"/>
      <c r="CT953" s="224"/>
      <c r="CU953" s="224"/>
      <c r="CV953" s="224"/>
      <c r="CW953" s="224"/>
      <c r="CX953" s="224"/>
      <c r="CY953" s="224"/>
      <c r="CZ953" s="224"/>
      <c r="DA953" s="224"/>
      <c r="DB953" s="224"/>
      <c r="DC953" s="224"/>
      <c r="DD953" s="224"/>
      <c r="DE953" s="224"/>
      <c r="DF953" s="224"/>
      <c r="DG953" s="224"/>
      <c r="DH953" s="224"/>
      <c r="DI953" s="224"/>
      <c r="DJ953" s="224"/>
      <c r="DK953" s="224"/>
      <c r="DL953" s="224"/>
      <c r="DM953" s="224"/>
      <c r="DN953" s="224"/>
      <c r="DO953" s="224"/>
      <c r="DP953" s="224"/>
      <c r="DQ953" s="224"/>
      <c r="DR953" s="224"/>
      <c r="DS953" s="224"/>
      <c r="DT953" s="224"/>
      <c r="DU953" s="224"/>
      <c r="DV953" s="224"/>
      <c r="DW953" s="224"/>
      <c r="DX953" s="224"/>
      <c r="DY953" s="224"/>
      <c r="DZ953" s="224"/>
      <c r="EA953" s="224"/>
      <c r="EB953" s="224"/>
      <c r="EC953" s="224"/>
      <c r="ED953" s="224"/>
      <c r="EE953" s="224"/>
      <c r="EF953" s="224"/>
      <c r="EG953" s="224"/>
      <c r="EH953" s="224"/>
      <c r="EI953" s="224"/>
      <c r="EJ953" s="224"/>
      <c r="EK953" s="224"/>
      <c r="EL953" s="224"/>
      <c r="EM953" s="224"/>
      <c r="EN953" s="224"/>
      <c r="EO953" s="224"/>
      <c r="EP953" s="224"/>
      <c r="EQ953" s="224"/>
      <c r="ER953" s="224"/>
      <c r="ES953" s="224"/>
      <c r="ET953" s="224"/>
      <c r="EU953" s="224"/>
      <c r="EV953" s="224"/>
      <c r="EW953" s="224"/>
      <c r="EX953" s="224"/>
      <c r="EY953" s="224"/>
      <c r="EZ953" s="224"/>
      <c r="FA953" s="224"/>
      <c r="FB953" s="224"/>
      <c r="FC953" s="224"/>
      <c r="FD953" s="224"/>
      <c r="FE953" s="224"/>
      <c r="FF953" s="224"/>
      <c r="FG953" s="224"/>
      <c r="FH953" s="224"/>
      <c r="FI953" s="224"/>
      <c r="FJ953" s="224"/>
      <c r="FK953" s="224"/>
      <c r="FL953" s="224"/>
      <c r="FM953" s="224"/>
      <c r="FN953" s="224"/>
      <c r="FO953" s="224"/>
      <c r="FP953" s="224"/>
      <c r="FQ953" s="224"/>
      <c r="FR953" s="224"/>
      <c r="FS953" s="224"/>
      <c r="FT953" s="224"/>
      <c r="FU953" s="224"/>
      <c r="FV953" s="224"/>
      <c r="FW953" s="224"/>
      <c r="FX953" s="224"/>
      <c r="FY953" s="224"/>
      <c r="FZ953" s="224"/>
      <c r="GA953" s="224"/>
      <c r="GB953" s="224"/>
      <c r="GC953" s="224"/>
      <c r="GD953" s="224"/>
      <c r="GE953" s="224"/>
      <c r="GF953" s="224"/>
      <c r="GG953" s="224"/>
      <c r="GH953" s="224"/>
      <c r="GI953" s="224"/>
      <c r="GJ953" s="224"/>
      <c r="GK953" s="224"/>
      <c r="GL953" s="224"/>
      <c r="GM953" s="224"/>
      <c r="GN953" s="224"/>
      <c r="GO953" s="224"/>
      <c r="GP953" s="224"/>
      <c r="GQ953" s="224"/>
      <c r="GR953" s="224"/>
      <c r="GS953" s="224"/>
      <c r="GT953" s="224"/>
      <c r="GU953" s="224"/>
      <c r="GV953" s="224"/>
      <c r="GW953" s="224"/>
      <c r="GX953" s="224"/>
      <c r="GY953" s="224"/>
      <c r="GZ953" s="224"/>
      <c r="HA953" s="224"/>
      <c r="HB953" s="224"/>
      <c r="HC953" s="224"/>
      <c r="HD953" s="224"/>
      <c r="HE953" s="224"/>
      <c r="HF953" s="224"/>
      <c r="HG953" s="224"/>
      <c r="HH953" s="224"/>
      <c r="HI953" s="224"/>
      <c r="HJ953" s="224"/>
      <c r="HK953" s="224"/>
      <c r="HL953" s="224"/>
      <c r="HM953" s="224"/>
      <c r="HN953" s="224"/>
      <c r="HO953" s="224"/>
      <c r="HP953" s="224"/>
      <c r="HQ953" s="224"/>
      <c r="HR953" s="224"/>
      <c r="HS953" s="224"/>
      <c r="HT953" s="224"/>
      <c r="HU953" s="224"/>
      <c r="HV953" s="224"/>
      <c r="HW953" s="224"/>
      <c r="HX953" s="224"/>
      <c r="HY953" s="224"/>
      <c r="HZ953" s="224"/>
      <c r="IA953" s="224"/>
      <c r="IB953" s="224"/>
      <c r="IC953" s="224"/>
      <c r="ID953" s="224"/>
      <c r="IE953" s="224"/>
      <c r="IF953" s="224"/>
      <c r="IG953" s="224"/>
      <c r="IH953" s="224"/>
      <c r="II953" s="224"/>
      <c r="IJ953" s="224"/>
      <c r="IK953" s="224"/>
      <c r="IL953" s="224"/>
      <c r="IM953" s="224"/>
      <c r="IN953" s="224"/>
      <c r="IO953" s="224"/>
      <c r="IP953" s="224"/>
      <c r="IQ953" s="224"/>
      <c r="IR953" s="224"/>
      <c r="IS953" s="224"/>
      <c r="IT953" s="224"/>
      <c r="IU953" s="224"/>
      <c r="IV953" s="224"/>
      <c r="IW953" s="224"/>
    </row>
    <row r="954" spans="1:257" s="258" customFormat="1" ht="39" hidden="1" customHeight="1" x14ac:dyDescent="0.25">
      <c r="A954" s="224"/>
      <c r="B954" s="224"/>
      <c r="C954" s="224"/>
      <c r="D954" s="209"/>
      <c r="E954" s="57"/>
      <c r="F954" s="57"/>
      <c r="G954" s="210"/>
      <c r="H954" s="210"/>
      <c r="I954" s="210"/>
      <c r="J954" s="224"/>
      <c r="K954" s="251"/>
      <c r="L954" s="251"/>
      <c r="M954" s="251"/>
      <c r="N954" s="251"/>
      <c r="O954" s="251"/>
      <c r="P954" s="251"/>
      <c r="Q954" s="251"/>
      <c r="R954" s="251"/>
      <c r="S954" s="251"/>
      <c r="T954" s="251"/>
      <c r="U954" s="251"/>
      <c r="V954" s="251"/>
      <c r="W954" s="251"/>
      <c r="X954" s="251"/>
      <c r="Y954" s="251"/>
      <c r="Z954" s="251"/>
      <c r="AA954" s="251"/>
      <c r="AB954" s="251"/>
      <c r="AC954" s="211"/>
      <c r="AD954" s="252"/>
      <c r="AE954" s="252"/>
      <c r="AF954" s="253"/>
      <c r="AG954" s="253"/>
      <c r="AH954" s="254"/>
      <c r="AI954" s="254"/>
      <c r="AJ954" s="255"/>
      <c r="AK954" s="255"/>
      <c r="AL954" s="126"/>
      <c r="AM954" s="224"/>
      <c r="AN954" s="224"/>
      <c r="AO954" s="224"/>
      <c r="AP954" s="224"/>
      <c r="AQ954" s="224"/>
      <c r="AR954" s="224"/>
      <c r="AS954" s="224"/>
      <c r="AT954" s="224"/>
      <c r="AU954" s="224"/>
      <c r="AV954" s="224"/>
      <c r="AW954" s="224"/>
      <c r="AX954" s="224"/>
      <c r="AY954" s="224"/>
      <c r="AZ954" s="224"/>
      <c r="BA954" s="224"/>
      <c r="BB954" s="224"/>
      <c r="BC954" s="224"/>
      <c r="BD954" s="224"/>
      <c r="BE954" s="224"/>
      <c r="BF954" s="224"/>
      <c r="BG954" s="224"/>
      <c r="BH954" s="224"/>
      <c r="BI954" s="224"/>
      <c r="BJ954" s="224"/>
      <c r="BK954" s="224"/>
      <c r="BL954" s="224"/>
      <c r="BM954" s="224"/>
      <c r="BN954" s="224"/>
      <c r="BO954" s="224"/>
      <c r="BP954" s="224"/>
      <c r="BQ954" s="224"/>
      <c r="BR954" s="224"/>
      <c r="BS954" s="224"/>
      <c r="BT954" s="224"/>
      <c r="BU954" s="224"/>
      <c r="BV954" s="224"/>
      <c r="BW954" s="224"/>
      <c r="BX954" s="224"/>
      <c r="BY954" s="224"/>
      <c r="BZ954" s="224"/>
      <c r="CA954" s="224"/>
      <c r="CB954" s="224"/>
      <c r="CC954" s="224"/>
      <c r="CD954" s="224"/>
      <c r="CE954" s="224"/>
      <c r="CF954" s="224"/>
      <c r="CG954" s="224"/>
      <c r="CH954" s="224"/>
      <c r="CI954" s="224"/>
      <c r="CJ954" s="224"/>
      <c r="CK954" s="224"/>
      <c r="CL954" s="224"/>
      <c r="CM954" s="224"/>
      <c r="CN954" s="224"/>
      <c r="CO954" s="224"/>
      <c r="CP954" s="224"/>
      <c r="CQ954" s="224"/>
      <c r="CR954" s="224"/>
      <c r="CS954" s="224"/>
      <c r="CT954" s="224"/>
      <c r="CU954" s="224"/>
      <c r="CV954" s="224"/>
      <c r="CW954" s="224"/>
      <c r="CX954" s="224"/>
      <c r="CY954" s="224"/>
      <c r="CZ954" s="224"/>
      <c r="DA954" s="224"/>
      <c r="DB954" s="224"/>
      <c r="DC954" s="224"/>
      <c r="DD954" s="224"/>
      <c r="DE954" s="224"/>
      <c r="DF954" s="224"/>
      <c r="DG954" s="224"/>
      <c r="DH954" s="224"/>
      <c r="DI954" s="224"/>
      <c r="DJ954" s="224"/>
      <c r="DK954" s="224"/>
      <c r="DL954" s="224"/>
      <c r="DM954" s="224"/>
      <c r="DN954" s="224"/>
      <c r="DO954" s="224"/>
      <c r="DP954" s="224"/>
      <c r="DQ954" s="224"/>
      <c r="DR954" s="224"/>
      <c r="DS954" s="224"/>
      <c r="DT954" s="224"/>
      <c r="DU954" s="224"/>
      <c r="DV954" s="224"/>
      <c r="DW954" s="224"/>
      <c r="DX954" s="224"/>
      <c r="DY954" s="224"/>
      <c r="DZ954" s="224"/>
      <c r="EA954" s="224"/>
      <c r="EB954" s="224"/>
      <c r="EC954" s="224"/>
      <c r="ED954" s="224"/>
      <c r="EE954" s="224"/>
      <c r="EF954" s="224"/>
      <c r="EG954" s="224"/>
      <c r="EH954" s="224"/>
      <c r="EI954" s="224"/>
      <c r="EJ954" s="224"/>
      <c r="EK954" s="224"/>
      <c r="EL954" s="224"/>
      <c r="EM954" s="224"/>
      <c r="EN954" s="224"/>
      <c r="EO954" s="224"/>
      <c r="EP954" s="224"/>
      <c r="EQ954" s="224"/>
      <c r="ER954" s="224"/>
      <c r="ES954" s="224"/>
      <c r="ET954" s="224"/>
      <c r="EU954" s="224"/>
      <c r="EV954" s="224"/>
      <c r="EW954" s="224"/>
      <c r="EX954" s="224"/>
      <c r="EY954" s="224"/>
      <c r="EZ954" s="224"/>
      <c r="FA954" s="224"/>
      <c r="FB954" s="224"/>
      <c r="FC954" s="224"/>
      <c r="FD954" s="224"/>
      <c r="FE954" s="224"/>
      <c r="FF954" s="224"/>
      <c r="FG954" s="224"/>
      <c r="FH954" s="224"/>
      <c r="FI954" s="224"/>
      <c r="FJ954" s="224"/>
      <c r="FK954" s="224"/>
      <c r="FL954" s="224"/>
      <c r="FM954" s="224"/>
      <c r="FN954" s="224"/>
      <c r="FO954" s="224"/>
      <c r="FP954" s="224"/>
      <c r="FQ954" s="224"/>
      <c r="FR954" s="224"/>
      <c r="FS954" s="224"/>
      <c r="FT954" s="224"/>
      <c r="FU954" s="224"/>
      <c r="FV954" s="224"/>
      <c r="FW954" s="224"/>
      <c r="FX954" s="224"/>
      <c r="FY954" s="224"/>
      <c r="FZ954" s="224"/>
      <c r="GA954" s="224"/>
      <c r="GB954" s="224"/>
      <c r="GC954" s="224"/>
      <c r="GD954" s="224"/>
      <c r="GE954" s="224"/>
      <c r="GF954" s="224"/>
      <c r="GG954" s="224"/>
      <c r="GH954" s="224"/>
      <c r="GI954" s="224"/>
      <c r="GJ954" s="224"/>
      <c r="GK954" s="224"/>
      <c r="GL954" s="224"/>
      <c r="GM954" s="224"/>
      <c r="GN954" s="224"/>
      <c r="GO954" s="224"/>
      <c r="GP954" s="224"/>
      <c r="GQ954" s="224"/>
      <c r="GR954" s="224"/>
      <c r="GS954" s="224"/>
      <c r="GT954" s="224"/>
      <c r="GU954" s="224"/>
      <c r="GV954" s="224"/>
      <c r="GW954" s="224"/>
      <c r="GX954" s="224"/>
      <c r="GY954" s="224"/>
      <c r="GZ954" s="224"/>
      <c r="HA954" s="224"/>
      <c r="HB954" s="224"/>
      <c r="HC954" s="224"/>
      <c r="HD954" s="224"/>
      <c r="HE954" s="224"/>
      <c r="HF954" s="224"/>
      <c r="HG954" s="224"/>
      <c r="HH954" s="224"/>
      <c r="HI954" s="224"/>
      <c r="HJ954" s="224"/>
      <c r="HK954" s="224"/>
      <c r="HL954" s="224"/>
      <c r="HM954" s="224"/>
      <c r="HN954" s="224"/>
      <c r="HO954" s="224"/>
      <c r="HP954" s="224"/>
      <c r="HQ954" s="224"/>
      <c r="HR954" s="224"/>
      <c r="HS954" s="224"/>
      <c r="HT954" s="224"/>
      <c r="HU954" s="224"/>
      <c r="HV954" s="224"/>
      <c r="HW954" s="224"/>
      <c r="HX954" s="224"/>
      <c r="HY954" s="224"/>
      <c r="HZ954" s="224"/>
      <c r="IA954" s="224"/>
      <c r="IB954" s="224"/>
      <c r="IC954" s="224"/>
      <c r="ID954" s="224"/>
      <c r="IE954" s="224"/>
      <c r="IF954" s="224"/>
      <c r="IG954" s="224"/>
      <c r="IH954" s="224"/>
      <c r="II954" s="224"/>
      <c r="IJ954" s="224"/>
      <c r="IK954" s="224"/>
      <c r="IL954" s="224"/>
      <c r="IM954" s="224"/>
      <c r="IN954" s="224"/>
      <c r="IO954" s="224"/>
      <c r="IP954" s="224"/>
      <c r="IQ954" s="224"/>
      <c r="IR954" s="224"/>
      <c r="IS954" s="224"/>
      <c r="IT954" s="224"/>
      <c r="IU954" s="224"/>
      <c r="IV954" s="224"/>
      <c r="IW954" s="224"/>
    </row>
    <row r="955" spans="1:257" s="258" customFormat="1" ht="39" hidden="1" customHeight="1" x14ac:dyDescent="0.25">
      <c r="A955" s="224"/>
      <c r="B955" s="224"/>
      <c r="C955" s="224"/>
      <c r="D955" s="209"/>
      <c r="E955" s="57"/>
      <c r="F955" s="57"/>
      <c r="G955" s="210"/>
      <c r="H955" s="210"/>
      <c r="I955" s="210"/>
      <c r="J955" s="224"/>
      <c r="K955" s="251"/>
      <c r="L955" s="251"/>
      <c r="M955" s="251"/>
      <c r="N955" s="251"/>
      <c r="O955" s="251"/>
      <c r="P955" s="251"/>
      <c r="Q955" s="251"/>
      <c r="R955" s="251"/>
      <c r="S955" s="251"/>
      <c r="T955" s="251"/>
      <c r="U955" s="251"/>
      <c r="V955" s="251"/>
      <c r="W955" s="251"/>
      <c r="X955" s="251"/>
      <c r="Y955" s="251"/>
      <c r="Z955" s="251"/>
      <c r="AA955" s="251"/>
      <c r="AB955" s="251"/>
      <c r="AC955" s="211"/>
      <c r="AD955" s="252"/>
      <c r="AE955" s="252"/>
      <c r="AF955" s="253"/>
      <c r="AG955" s="253"/>
      <c r="AH955" s="254"/>
      <c r="AI955" s="254"/>
      <c r="AJ955" s="255"/>
      <c r="AK955" s="255"/>
      <c r="AL955" s="126"/>
      <c r="AM955" s="224"/>
      <c r="AN955" s="224"/>
      <c r="AO955" s="224"/>
      <c r="AP955" s="224"/>
      <c r="AQ955" s="224"/>
      <c r="AR955" s="224"/>
      <c r="AS955" s="224"/>
      <c r="AT955" s="224"/>
      <c r="AU955" s="224"/>
      <c r="AV955" s="224"/>
      <c r="AW955" s="224"/>
      <c r="AX955" s="224"/>
      <c r="AY955" s="224"/>
      <c r="AZ955" s="224"/>
      <c r="BA955" s="224"/>
      <c r="BB955" s="224"/>
      <c r="BC955" s="224"/>
      <c r="BD955" s="224"/>
      <c r="BE955" s="224"/>
      <c r="BF955" s="224"/>
      <c r="BG955" s="224"/>
      <c r="BH955" s="224"/>
      <c r="BI955" s="224"/>
      <c r="BJ955" s="224"/>
      <c r="BK955" s="224"/>
      <c r="BL955" s="224"/>
      <c r="BM955" s="224"/>
      <c r="BN955" s="224"/>
      <c r="BO955" s="224"/>
      <c r="BP955" s="224"/>
      <c r="BQ955" s="224"/>
      <c r="BR955" s="224"/>
      <c r="BS955" s="224"/>
      <c r="BT955" s="224"/>
      <c r="BU955" s="224"/>
      <c r="BV955" s="224"/>
      <c r="BW955" s="224"/>
      <c r="BX955" s="224"/>
      <c r="BY955" s="224"/>
      <c r="BZ955" s="224"/>
      <c r="CA955" s="224"/>
      <c r="CB955" s="224"/>
      <c r="CC955" s="224"/>
      <c r="CD955" s="224"/>
      <c r="CE955" s="224"/>
      <c r="CF955" s="224"/>
      <c r="CG955" s="224"/>
      <c r="CH955" s="224"/>
      <c r="CI955" s="224"/>
      <c r="CJ955" s="224"/>
      <c r="CK955" s="224"/>
      <c r="CL955" s="224"/>
      <c r="CM955" s="224"/>
      <c r="CN955" s="224"/>
      <c r="CO955" s="224"/>
      <c r="CP955" s="224"/>
      <c r="CQ955" s="224"/>
      <c r="CR955" s="224"/>
      <c r="CS955" s="224"/>
      <c r="CT955" s="224"/>
      <c r="CU955" s="224"/>
      <c r="CV955" s="224"/>
      <c r="CW955" s="224"/>
      <c r="CX955" s="224"/>
      <c r="CY955" s="224"/>
      <c r="CZ955" s="224"/>
      <c r="DA955" s="224"/>
      <c r="DB955" s="224"/>
      <c r="DC955" s="224"/>
      <c r="DD955" s="224"/>
      <c r="DE955" s="224"/>
      <c r="DF955" s="224"/>
      <c r="DG955" s="224"/>
      <c r="DH955" s="224"/>
      <c r="DI955" s="224"/>
      <c r="DJ955" s="224"/>
      <c r="DK955" s="224"/>
      <c r="DL955" s="224"/>
      <c r="DM955" s="224"/>
      <c r="DN955" s="224"/>
      <c r="DO955" s="224"/>
      <c r="DP955" s="224"/>
      <c r="DQ955" s="224"/>
      <c r="DR955" s="224"/>
      <c r="DS955" s="224"/>
      <c r="DT955" s="224"/>
      <c r="DU955" s="224"/>
      <c r="DV955" s="224"/>
      <c r="DW955" s="224"/>
      <c r="DX955" s="224"/>
      <c r="DY955" s="224"/>
      <c r="DZ955" s="224"/>
      <c r="EA955" s="224"/>
      <c r="EB955" s="224"/>
      <c r="EC955" s="224"/>
      <c r="ED955" s="224"/>
      <c r="EE955" s="224"/>
      <c r="EF955" s="224"/>
      <c r="EG955" s="224"/>
      <c r="EH955" s="224"/>
      <c r="EI955" s="224"/>
      <c r="EJ955" s="224"/>
      <c r="EK955" s="224"/>
      <c r="EL955" s="224"/>
      <c r="EM955" s="224"/>
      <c r="EN955" s="224"/>
      <c r="EO955" s="224"/>
      <c r="EP955" s="224"/>
      <c r="EQ955" s="224"/>
      <c r="ER955" s="224"/>
      <c r="ES955" s="224"/>
      <c r="ET955" s="224"/>
      <c r="EU955" s="224"/>
      <c r="EV955" s="224"/>
      <c r="EW955" s="224"/>
      <c r="EX955" s="224"/>
      <c r="EY955" s="224"/>
      <c r="EZ955" s="224"/>
      <c r="FA955" s="224"/>
      <c r="FB955" s="224"/>
      <c r="FC955" s="224"/>
      <c r="FD955" s="224"/>
      <c r="FE955" s="224"/>
      <c r="FF955" s="224"/>
      <c r="FG955" s="224"/>
      <c r="FH955" s="224"/>
      <c r="FI955" s="224"/>
      <c r="FJ955" s="224"/>
      <c r="FK955" s="224"/>
      <c r="FL955" s="224"/>
      <c r="FM955" s="224"/>
      <c r="FN955" s="224"/>
      <c r="FO955" s="224"/>
      <c r="FP955" s="224"/>
      <c r="FQ955" s="224"/>
      <c r="FR955" s="224"/>
      <c r="FS955" s="224"/>
      <c r="FT955" s="224"/>
      <c r="FU955" s="224"/>
      <c r="FV955" s="224"/>
      <c r="FW955" s="224"/>
      <c r="FX955" s="224"/>
      <c r="FY955" s="224"/>
      <c r="FZ955" s="224"/>
      <c r="GA955" s="224"/>
      <c r="GB955" s="224"/>
      <c r="GC955" s="224"/>
      <c r="GD955" s="224"/>
      <c r="GE955" s="224"/>
      <c r="GF955" s="224"/>
      <c r="GG955" s="224"/>
      <c r="GH955" s="224"/>
      <c r="GI955" s="224"/>
      <c r="GJ955" s="224"/>
      <c r="GK955" s="224"/>
      <c r="GL955" s="224"/>
      <c r="GM955" s="224"/>
      <c r="GN955" s="224"/>
      <c r="GO955" s="224"/>
      <c r="GP955" s="224"/>
      <c r="GQ955" s="224"/>
      <c r="GR955" s="224"/>
      <c r="GS955" s="224"/>
      <c r="GT955" s="224"/>
      <c r="GU955" s="224"/>
      <c r="GV955" s="224"/>
      <c r="GW955" s="224"/>
      <c r="GX955" s="224"/>
      <c r="GY955" s="224"/>
      <c r="GZ955" s="224"/>
      <c r="HA955" s="224"/>
      <c r="HB955" s="224"/>
      <c r="HC955" s="224"/>
      <c r="HD955" s="224"/>
      <c r="HE955" s="224"/>
      <c r="HF955" s="224"/>
      <c r="HG955" s="224"/>
      <c r="HH955" s="224"/>
      <c r="HI955" s="224"/>
      <c r="HJ955" s="224"/>
      <c r="HK955" s="224"/>
      <c r="HL955" s="224"/>
      <c r="HM955" s="224"/>
      <c r="HN955" s="224"/>
      <c r="HO955" s="224"/>
      <c r="HP955" s="224"/>
      <c r="HQ955" s="224"/>
      <c r="HR955" s="224"/>
      <c r="HS955" s="224"/>
      <c r="HT955" s="224"/>
      <c r="HU955" s="224"/>
      <c r="HV955" s="224"/>
      <c r="HW955" s="224"/>
      <c r="HX955" s="224"/>
      <c r="HY955" s="224"/>
      <c r="HZ955" s="224"/>
      <c r="IA955" s="224"/>
      <c r="IB955" s="224"/>
      <c r="IC955" s="224"/>
      <c r="ID955" s="224"/>
      <c r="IE955" s="224"/>
      <c r="IF955" s="224"/>
      <c r="IG955" s="224"/>
      <c r="IH955" s="224"/>
      <c r="II955" s="224"/>
      <c r="IJ955" s="224"/>
      <c r="IK955" s="224"/>
      <c r="IL955" s="224"/>
      <c r="IM955" s="224"/>
      <c r="IN955" s="224"/>
      <c r="IO955" s="224"/>
      <c r="IP955" s="224"/>
      <c r="IQ955" s="224"/>
      <c r="IR955" s="224"/>
      <c r="IS955" s="224"/>
      <c r="IT955" s="224"/>
      <c r="IU955" s="224"/>
      <c r="IV955" s="224"/>
      <c r="IW955" s="224"/>
    </row>
    <row r="956" spans="1:257" s="258" customFormat="1" ht="39" hidden="1" customHeight="1" x14ac:dyDescent="0.25">
      <c r="A956" s="224"/>
      <c r="B956" s="224"/>
      <c r="C956" s="224"/>
      <c r="D956" s="209"/>
      <c r="E956" s="57"/>
      <c r="F956" s="57"/>
      <c r="G956" s="210"/>
      <c r="H956" s="210"/>
      <c r="I956" s="210"/>
      <c r="J956" s="224"/>
      <c r="K956" s="251"/>
      <c r="L956" s="251"/>
      <c r="M956" s="251"/>
      <c r="N956" s="251"/>
      <c r="O956" s="251"/>
      <c r="P956" s="251"/>
      <c r="Q956" s="251"/>
      <c r="R956" s="251"/>
      <c r="S956" s="251"/>
      <c r="T956" s="251"/>
      <c r="U956" s="251"/>
      <c r="V956" s="251"/>
      <c r="W956" s="251"/>
      <c r="X956" s="251"/>
      <c r="Y956" s="251"/>
      <c r="Z956" s="251"/>
      <c r="AA956" s="251"/>
      <c r="AB956" s="251"/>
      <c r="AC956" s="211"/>
      <c r="AD956" s="252"/>
      <c r="AE956" s="252"/>
      <c r="AF956" s="253"/>
      <c r="AG956" s="253"/>
      <c r="AH956" s="254"/>
      <c r="AI956" s="254"/>
      <c r="AJ956" s="255"/>
      <c r="AK956" s="255"/>
      <c r="AL956" s="126"/>
      <c r="AM956" s="224"/>
      <c r="AN956" s="224"/>
      <c r="AO956" s="224"/>
      <c r="AP956" s="224"/>
      <c r="AQ956" s="224"/>
      <c r="AR956" s="224"/>
      <c r="AS956" s="224"/>
      <c r="AT956" s="224"/>
      <c r="AU956" s="224"/>
      <c r="AV956" s="224"/>
      <c r="AW956" s="224"/>
      <c r="AX956" s="224"/>
      <c r="AY956" s="224"/>
      <c r="AZ956" s="224"/>
      <c r="BA956" s="224"/>
      <c r="BB956" s="224"/>
      <c r="BC956" s="224"/>
      <c r="BD956" s="224"/>
      <c r="BE956" s="224"/>
      <c r="BF956" s="224"/>
      <c r="BG956" s="224"/>
      <c r="BH956" s="224"/>
      <c r="BI956" s="224"/>
      <c r="BJ956" s="224"/>
      <c r="BK956" s="224"/>
      <c r="BL956" s="224"/>
      <c r="BM956" s="224"/>
      <c r="BN956" s="224"/>
      <c r="BO956" s="224"/>
      <c r="BP956" s="224"/>
      <c r="BQ956" s="224"/>
      <c r="BR956" s="224"/>
      <c r="BS956" s="224"/>
      <c r="BT956" s="224"/>
      <c r="BU956" s="224"/>
      <c r="BV956" s="224"/>
      <c r="BW956" s="224"/>
      <c r="BX956" s="224"/>
      <c r="BY956" s="224"/>
      <c r="BZ956" s="224"/>
      <c r="CA956" s="224"/>
      <c r="CB956" s="224"/>
      <c r="CC956" s="224"/>
      <c r="CD956" s="224"/>
      <c r="CE956" s="224"/>
      <c r="CF956" s="224"/>
      <c r="CG956" s="224"/>
      <c r="CH956" s="224"/>
      <c r="CI956" s="224"/>
      <c r="CJ956" s="224"/>
      <c r="CK956" s="224"/>
      <c r="CL956" s="224"/>
      <c r="CM956" s="224"/>
      <c r="CN956" s="224"/>
      <c r="CO956" s="224"/>
      <c r="CP956" s="224"/>
      <c r="CQ956" s="224"/>
      <c r="CR956" s="224"/>
      <c r="CS956" s="224"/>
      <c r="CT956" s="224"/>
      <c r="CU956" s="224"/>
      <c r="CV956" s="224"/>
      <c r="CW956" s="224"/>
      <c r="CX956" s="224"/>
      <c r="CY956" s="224"/>
      <c r="CZ956" s="224"/>
      <c r="DA956" s="224"/>
      <c r="DB956" s="224"/>
      <c r="DC956" s="224"/>
      <c r="DD956" s="224"/>
      <c r="DE956" s="224"/>
      <c r="DF956" s="224"/>
      <c r="DG956" s="224"/>
      <c r="DH956" s="224"/>
      <c r="DI956" s="224"/>
      <c r="DJ956" s="224"/>
      <c r="DK956" s="224"/>
      <c r="DL956" s="224"/>
      <c r="DM956" s="224"/>
      <c r="DN956" s="224"/>
      <c r="DO956" s="224"/>
      <c r="DP956" s="224"/>
      <c r="DQ956" s="224"/>
      <c r="DR956" s="224"/>
      <c r="DS956" s="224"/>
      <c r="DT956" s="224"/>
      <c r="DU956" s="224"/>
      <c r="DV956" s="224"/>
      <c r="DW956" s="224"/>
      <c r="DX956" s="224"/>
      <c r="DY956" s="224"/>
      <c r="DZ956" s="224"/>
      <c r="EA956" s="224"/>
      <c r="EB956" s="224"/>
      <c r="EC956" s="224"/>
      <c r="ED956" s="224"/>
      <c r="EE956" s="224"/>
      <c r="EF956" s="224"/>
      <c r="EG956" s="224"/>
      <c r="EH956" s="224"/>
      <c r="EI956" s="224"/>
      <c r="EJ956" s="224"/>
      <c r="EK956" s="224"/>
      <c r="EL956" s="224"/>
      <c r="EM956" s="224"/>
      <c r="EN956" s="224"/>
      <c r="EO956" s="224"/>
      <c r="EP956" s="224"/>
      <c r="EQ956" s="224"/>
      <c r="ER956" s="224"/>
      <c r="ES956" s="224"/>
      <c r="ET956" s="224"/>
      <c r="EU956" s="224"/>
      <c r="EV956" s="224"/>
      <c r="EW956" s="224"/>
      <c r="EX956" s="224"/>
      <c r="EY956" s="224"/>
      <c r="EZ956" s="224"/>
      <c r="FA956" s="224"/>
      <c r="FB956" s="224"/>
      <c r="FC956" s="224"/>
      <c r="FD956" s="224"/>
      <c r="FE956" s="224"/>
      <c r="FF956" s="224"/>
      <c r="FG956" s="224"/>
      <c r="FH956" s="224"/>
      <c r="FI956" s="224"/>
      <c r="FJ956" s="224"/>
      <c r="FK956" s="224"/>
      <c r="FL956" s="224"/>
      <c r="FM956" s="224"/>
      <c r="FN956" s="224"/>
      <c r="FO956" s="224"/>
      <c r="FP956" s="224"/>
      <c r="FQ956" s="224"/>
      <c r="FR956" s="224"/>
      <c r="FS956" s="224"/>
      <c r="FT956" s="224"/>
      <c r="FU956" s="224"/>
      <c r="FV956" s="224"/>
      <c r="FW956" s="224"/>
      <c r="FX956" s="224"/>
      <c r="FY956" s="224"/>
      <c r="FZ956" s="224"/>
      <c r="GA956" s="224"/>
      <c r="GB956" s="224"/>
      <c r="GC956" s="224"/>
      <c r="GD956" s="224"/>
      <c r="GE956" s="224"/>
      <c r="GF956" s="224"/>
      <c r="GG956" s="224"/>
      <c r="GH956" s="224"/>
      <c r="GI956" s="224"/>
      <c r="GJ956" s="224"/>
      <c r="GK956" s="224"/>
      <c r="GL956" s="224"/>
      <c r="GM956" s="224"/>
      <c r="GN956" s="224"/>
      <c r="GO956" s="224"/>
      <c r="GP956" s="224"/>
      <c r="GQ956" s="224"/>
      <c r="GR956" s="224"/>
      <c r="GS956" s="224"/>
      <c r="GT956" s="224"/>
      <c r="GU956" s="224"/>
      <c r="GV956" s="224"/>
      <c r="GW956" s="224"/>
      <c r="GX956" s="224"/>
      <c r="GY956" s="224"/>
      <c r="GZ956" s="224"/>
      <c r="HA956" s="224"/>
      <c r="HB956" s="224"/>
      <c r="HC956" s="224"/>
      <c r="HD956" s="224"/>
      <c r="HE956" s="224"/>
      <c r="HF956" s="224"/>
      <c r="HG956" s="224"/>
      <c r="HH956" s="224"/>
      <c r="HI956" s="224"/>
      <c r="HJ956" s="224"/>
      <c r="HK956" s="224"/>
      <c r="HL956" s="224"/>
      <c r="HM956" s="224"/>
      <c r="HN956" s="224"/>
      <c r="HO956" s="224"/>
      <c r="HP956" s="224"/>
      <c r="HQ956" s="224"/>
      <c r="HR956" s="224"/>
      <c r="HS956" s="224"/>
      <c r="HT956" s="224"/>
      <c r="HU956" s="224"/>
      <c r="HV956" s="224"/>
      <c r="HW956" s="224"/>
      <c r="HX956" s="224"/>
      <c r="HY956" s="224"/>
      <c r="HZ956" s="224"/>
      <c r="IA956" s="224"/>
      <c r="IB956" s="224"/>
      <c r="IC956" s="224"/>
      <c r="ID956" s="224"/>
      <c r="IE956" s="224"/>
      <c r="IF956" s="224"/>
      <c r="IG956" s="224"/>
      <c r="IH956" s="224"/>
      <c r="II956" s="224"/>
      <c r="IJ956" s="224"/>
      <c r="IK956" s="224"/>
      <c r="IL956" s="224"/>
      <c r="IM956" s="224"/>
      <c r="IN956" s="224"/>
      <c r="IO956" s="224"/>
      <c r="IP956" s="224"/>
      <c r="IQ956" s="224"/>
      <c r="IR956" s="224"/>
      <c r="IS956" s="224"/>
      <c r="IT956" s="224"/>
      <c r="IU956" s="224"/>
      <c r="IV956" s="224"/>
      <c r="IW956" s="224"/>
    </row>
    <row r="957" spans="1:257" s="258" customFormat="1" ht="39" hidden="1" customHeight="1" x14ac:dyDescent="0.25">
      <c r="A957" s="224"/>
      <c r="B957" s="224"/>
      <c r="C957" s="224"/>
      <c r="D957" s="209"/>
      <c r="E957" s="57"/>
      <c r="F957" s="57"/>
      <c r="G957" s="210"/>
      <c r="H957" s="210"/>
      <c r="I957" s="210"/>
      <c r="J957" s="224"/>
      <c r="K957" s="251"/>
      <c r="L957" s="251"/>
      <c r="M957" s="251"/>
      <c r="N957" s="251"/>
      <c r="O957" s="251"/>
      <c r="P957" s="251"/>
      <c r="Q957" s="251"/>
      <c r="R957" s="251"/>
      <c r="S957" s="251"/>
      <c r="T957" s="251"/>
      <c r="U957" s="251"/>
      <c r="V957" s="251"/>
      <c r="W957" s="251"/>
      <c r="X957" s="251"/>
      <c r="Y957" s="251"/>
      <c r="Z957" s="251"/>
      <c r="AA957" s="251"/>
      <c r="AB957" s="251"/>
      <c r="AC957" s="211"/>
      <c r="AD957" s="252"/>
      <c r="AE957" s="252"/>
      <c r="AF957" s="253"/>
      <c r="AG957" s="253"/>
      <c r="AH957" s="254"/>
      <c r="AI957" s="254"/>
      <c r="AJ957" s="255"/>
      <c r="AK957" s="255"/>
      <c r="AL957" s="126"/>
      <c r="AM957" s="224"/>
      <c r="AN957" s="224"/>
      <c r="AO957" s="224"/>
      <c r="AP957" s="224"/>
      <c r="AQ957" s="224"/>
      <c r="AR957" s="224"/>
      <c r="AS957" s="224"/>
      <c r="AT957" s="224"/>
      <c r="AU957" s="224"/>
      <c r="AV957" s="224"/>
      <c r="AW957" s="224"/>
      <c r="AX957" s="224"/>
      <c r="AY957" s="224"/>
      <c r="AZ957" s="224"/>
      <c r="BA957" s="224"/>
      <c r="BB957" s="224"/>
      <c r="BC957" s="224"/>
      <c r="BD957" s="224"/>
      <c r="BE957" s="224"/>
      <c r="BF957" s="224"/>
      <c r="BG957" s="224"/>
      <c r="BH957" s="224"/>
      <c r="BI957" s="224"/>
      <c r="BJ957" s="224"/>
      <c r="BK957" s="224"/>
      <c r="BL957" s="224"/>
      <c r="BM957" s="224"/>
      <c r="BN957" s="224"/>
      <c r="BO957" s="224"/>
      <c r="BP957" s="224"/>
      <c r="BQ957" s="224"/>
      <c r="BR957" s="224"/>
      <c r="BS957" s="224"/>
      <c r="BT957" s="224"/>
      <c r="BU957" s="224"/>
      <c r="BV957" s="224"/>
      <c r="BW957" s="224"/>
      <c r="BX957" s="224"/>
      <c r="BY957" s="224"/>
      <c r="BZ957" s="224"/>
      <c r="CA957" s="224"/>
      <c r="CB957" s="224"/>
      <c r="CC957" s="224"/>
      <c r="CD957" s="224"/>
      <c r="CE957" s="224"/>
      <c r="CF957" s="224"/>
      <c r="CG957" s="224"/>
      <c r="CH957" s="224"/>
      <c r="CI957" s="224"/>
      <c r="CJ957" s="224"/>
      <c r="CK957" s="224"/>
      <c r="CL957" s="224"/>
      <c r="CM957" s="224"/>
      <c r="CN957" s="224"/>
      <c r="CO957" s="224"/>
      <c r="CP957" s="224"/>
      <c r="CQ957" s="224"/>
      <c r="CR957" s="224"/>
      <c r="CS957" s="224"/>
      <c r="CT957" s="224"/>
      <c r="CU957" s="224"/>
      <c r="CV957" s="224"/>
      <c r="CW957" s="224"/>
      <c r="CX957" s="224"/>
      <c r="CY957" s="224"/>
      <c r="CZ957" s="224"/>
      <c r="DA957" s="224"/>
      <c r="DB957" s="224"/>
      <c r="DC957" s="224"/>
      <c r="DD957" s="224"/>
      <c r="DE957" s="224"/>
      <c r="DF957" s="224"/>
      <c r="DG957" s="224"/>
      <c r="DH957" s="224"/>
      <c r="DI957" s="224"/>
      <c r="DJ957" s="224"/>
      <c r="DK957" s="224"/>
      <c r="DL957" s="224"/>
      <c r="DM957" s="224"/>
      <c r="DN957" s="224"/>
      <c r="DO957" s="224"/>
      <c r="DP957" s="224"/>
      <c r="DQ957" s="224"/>
      <c r="DR957" s="224"/>
      <c r="DS957" s="224"/>
      <c r="DT957" s="224"/>
      <c r="DU957" s="224"/>
      <c r="DV957" s="224"/>
      <c r="DW957" s="224"/>
      <c r="DX957" s="224"/>
      <c r="DY957" s="224"/>
      <c r="DZ957" s="224"/>
      <c r="EA957" s="224"/>
      <c r="EB957" s="224"/>
      <c r="EC957" s="224"/>
      <c r="ED957" s="224"/>
      <c r="EE957" s="224"/>
      <c r="EF957" s="224"/>
      <c r="EG957" s="224"/>
      <c r="EH957" s="224"/>
      <c r="EI957" s="224"/>
      <c r="EJ957" s="224"/>
      <c r="EK957" s="224"/>
      <c r="EL957" s="224"/>
      <c r="EM957" s="224"/>
      <c r="EN957" s="224"/>
      <c r="EO957" s="224"/>
      <c r="EP957" s="224"/>
      <c r="EQ957" s="224"/>
      <c r="ER957" s="224"/>
      <c r="ES957" s="224"/>
      <c r="ET957" s="224"/>
      <c r="EU957" s="224"/>
      <c r="EV957" s="224"/>
      <c r="EW957" s="224"/>
      <c r="EX957" s="224"/>
      <c r="EY957" s="224"/>
      <c r="EZ957" s="224"/>
      <c r="FA957" s="224"/>
      <c r="FB957" s="224"/>
      <c r="FC957" s="224"/>
      <c r="FD957" s="224"/>
      <c r="FE957" s="224"/>
      <c r="FF957" s="224"/>
      <c r="FG957" s="224"/>
      <c r="FH957" s="224"/>
      <c r="FI957" s="224"/>
      <c r="FJ957" s="224"/>
      <c r="FK957" s="224"/>
      <c r="FL957" s="224"/>
      <c r="FM957" s="224"/>
      <c r="FN957" s="224"/>
      <c r="FO957" s="224"/>
      <c r="FP957" s="224"/>
      <c r="FQ957" s="224"/>
      <c r="FR957" s="224"/>
      <c r="FS957" s="224"/>
      <c r="FT957" s="224"/>
      <c r="FU957" s="224"/>
      <c r="FV957" s="224"/>
      <c r="FW957" s="224"/>
      <c r="FX957" s="224"/>
      <c r="FY957" s="224"/>
      <c r="FZ957" s="224"/>
      <c r="GA957" s="224"/>
      <c r="GB957" s="224"/>
      <c r="GC957" s="224"/>
      <c r="GD957" s="224"/>
      <c r="GE957" s="224"/>
      <c r="GF957" s="224"/>
      <c r="GG957" s="224"/>
      <c r="GH957" s="224"/>
      <c r="GI957" s="224"/>
      <c r="GJ957" s="224"/>
      <c r="GK957" s="224"/>
      <c r="GL957" s="224"/>
      <c r="GM957" s="224"/>
      <c r="GN957" s="224"/>
      <c r="GO957" s="224"/>
      <c r="GP957" s="224"/>
      <c r="GQ957" s="224"/>
      <c r="GR957" s="224"/>
      <c r="GS957" s="224"/>
      <c r="GT957" s="224"/>
      <c r="GU957" s="224"/>
      <c r="GV957" s="224"/>
      <c r="GW957" s="224"/>
      <c r="GX957" s="224"/>
      <c r="GY957" s="224"/>
      <c r="GZ957" s="224"/>
      <c r="HA957" s="224"/>
      <c r="HB957" s="224"/>
      <c r="HC957" s="224"/>
      <c r="HD957" s="224"/>
      <c r="HE957" s="224"/>
      <c r="HF957" s="224"/>
      <c r="HG957" s="224"/>
      <c r="HH957" s="224"/>
      <c r="HI957" s="224"/>
      <c r="HJ957" s="224"/>
      <c r="HK957" s="224"/>
      <c r="HL957" s="224"/>
      <c r="HM957" s="224"/>
      <c r="HN957" s="224"/>
      <c r="HO957" s="224"/>
      <c r="HP957" s="224"/>
      <c r="HQ957" s="224"/>
      <c r="HR957" s="224"/>
      <c r="HS957" s="224"/>
      <c r="HT957" s="224"/>
      <c r="HU957" s="224"/>
      <c r="HV957" s="224"/>
      <c r="HW957" s="224"/>
      <c r="HX957" s="224"/>
      <c r="HY957" s="224"/>
      <c r="HZ957" s="224"/>
      <c r="IA957" s="224"/>
      <c r="IB957" s="224"/>
      <c r="IC957" s="224"/>
      <c r="ID957" s="224"/>
      <c r="IE957" s="224"/>
      <c r="IF957" s="224"/>
      <c r="IG957" s="224"/>
      <c r="IH957" s="224"/>
      <c r="II957" s="224"/>
      <c r="IJ957" s="224"/>
      <c r="IK957" s="224"/>
      <c r="IL957" s="224"/>
      <c r="IM957" s="224"/>
      <c r="IN957" s="224"/>
      <c r="IO957" s="224"/>
      <c r="IP957" s="224"/>
      <c r="IQ957" s="224"/>
      <c r="IR957" s="224"/>
      <c r="IS957" s="224"/>
      <c r="IT957" s="224"/>
      <c r="IU957" s="224"/>
      <c r="IV957" s="224"/>
      <c r="IW957" s="224"/>
    </row>
    <row r="958" spans="1:257" s="258" customFormat="1" ht="39" hidden="1" customHeight="1" x14ac:dyDescent="0.25">
      <c r="A958" s="224"/>
      <c r="B958" s="224"/>
      <c r="C958" s="224"/>
      <c r="D958" s="209"/>
      <c r="E958" s="57"/>
      <c r="F958" s="57"/>
      <c r="G958" s="210"/>
      <c r="H958" s="210"/>
      <c r="I958" s="210"/>
      <c r="J958" s="224"/>
      <c r="K958" s="251"/>
      <c r="L958" s="251"/>
      <c r="M958" s="251"/>
      <c r="N958" s="251"/>
      <c r="O958" s="251"/>
      <c r="P958" s="251"/>
      <c r="Q958" s="251"/>
      <c r="R958" s="251"/>
      <c r="S958" s="251"/>
      <c r="T958" s="251"/>
      <c r="U958" s="251"/>
      <c r="V958" s="251"/>
      <c r="W958" s="251"/>
      <c r="X958" s="251"/>
      <c r="Y958" s="251"/>
      <c r="Z958" s="251"/>
      <c r="AA958" s="251"/>
      <c r="AB958" s="251"/>
      <c r="AC958" s="211"/>
      <c r="AD958" s="252"/>
      <c r="AE958" s="252"/>
      <c r="AF958" s="253"/>
      <c r="AG958" s="253"/>
      <c r="AH958" s="254"/>
      <c r="AI958" s="254"/>
      <c r="AJ958" s="255"/>
      <c r="AK958" s="255"/>
      <c r="AL958" s="126"/>
      <c r="AM958" s="224"/>
      <c r="AN958" s="224"/>
      <c r="AO958" s="224"/>
      <c r="AP958" s="224"/>
      <c r="AQ958" s="224"/>
      <c r="AR958" s="224"/>
      <c r="AS958" s="224"/>
      <c r="AT958" s="224"/>
      <c r="AU958" s="224"/>
      <c r="AV958" s="224"/>
      <c r="AW958" s="224"/>
      <c r="AX958" s="224"/>
      <c r="AY958" s="224"/>
      <c r="AZ958" s="224"/>
      <c r="BA958" s="224"/>
      <c r="BB958" s="224"/>
      <c r="BC958" s="224"/>
      <c r="BD958" s="224"/>
      <c r="BE958" s="224"/>
      <c r="BF958" s="224"/>
      <c r="BG958" s="224"/>
      <c r="BH958" s="224"/>
      <c r="BI958" s="224"/>
      <c r="BJ958" s="224"/>
      <c r="BK958" s="224"/>
      <c r="BL958" s="224"/>
      <c r="BM958" s="224"/>
      <c r="BN958" s="224"/>
      <c r="BO958" s="224"/>
      <c r="BP958" s="224"/>
      <c r="BQ958" s="224"/>
      <c r="BR958" s="224"/>
      <c r="BS958" s="224"/>
      <c r="BT958" s="224"/>
      <c r="BU958" s="224"/>
      <c r="BV958" s="224"/>
      <c r="BW958" s="224"/>
      <c r="BX958" s="224"/>
      <c r="BY958" s="224"/>
      <c r="BZ958" s="224"/>
      <c r="CA958" s="224"/>
      <c r="CB958" s="224"/>
      <c r="CC958" s="224"/>
      <c r="CD958" s="224"/>
      <c r="CE958" s="224"/>
      <c r="CF958" s="224"/>
      <c r="CG958" s="224"/>
      <c r="CH958" s="224"/>
      <c r="CI958" s="224"/>
      <c r="CJ958" s="224"/>
      <c r="CK958" s="224"/>
      <c r="CL958" s="224"/>
      <c r="CM958" s="224"/>
      <c r="CN958" s="224"/>
      <c r="CO958" s="224"/>
      <c r="CP958" s="224"/>
      <c r="CQ958" s="224"/>
      <c r="CR958" s="224"/>
      <c r="CS958" s="224"/>
      <c r="CT958" s="224"/>
      <c r="CU958" s="224"/>
      <c r="CV958" s="224"/>
      <c r="CW958" s="224"/>
      <c r="CX958" s="224"/>
      <c r="CY958" s="224"/>
      <c r="CZ958" s="224"/>
      <c r="DA958" s="224"/>
      <c r="DB958" s="224"/>
      <c r="DC958" s="224"/>
      <c r="DD958" s="224"/>
      <c r="DE958" s="224"/>
      <c r="DF958" s="224"/>
      <c r="DG958" s="224"/>
      <c r="DH958" s="224"/>
      <c r="DI958" s="224"/>
      <c r="DJ958" s="224"/>
      <c r="DK958" s="224"/>
      <c r="DL958" s="224"/>
      <c r="DM958" s="224"/>
      <c r="DN958" s="224"/>
      <c r="DO958" s="224"/>
      <c r="DP958" s="224"/>
      <c r="DQ958" s="224"/>
      <c r="DR958" s="224"/>
      <c r="DS958" s="224"/>
      <c r="DT958" s="224"/>
      <c r="DU958" s="224"/>
      <c r="DV958" s="224"/>
      <c r="DW958" s="224"/>
      <c r="DX958" s="224"/>
      <c r="DY958" s="224"/>
      <c r="DZ958" s="224"/>
      <c r="EA958" s="224"/>
      <c r="EB958" s="224"/>
      <c r="EC958" s="224"/>
      <c r="ED958" s="224"/>
      <c r="EE958" s="224"/>
      <c r="EF958" s="224"/>
      <c r="EG958" s="224"/>
      <c r="EH958" s="224"/>
      <c r="EI958" s="224"/>
      <c r="EJ958" s="224"/>
      <c r="EK958" s="224"/>
      <c r="EL958" s="224"/>
      <c r="EM958" s="224"/>
      <c r="EN958" s="224"/>
      <c r="EO958" s="224"/>
      <c r="EP958" s="224"/>
      <c r="EQ958" s="224"/>
      <c r="ER958" s="224"/>
      <c r="ES958" s="224"/>
      <c r="ET958" s="224"/>
      <c r="EU958" s="224"/>
      <c r="EV958" s="224"/>
      <c r="EW958" s="224"/>
      <c r="EX958" s="224"/>
      <c r="EY958" s="224"/>
      <c r="EZ958" s="224"/>
      <c r="FA958" s="224"/>
      <c r="FB958" s="224"/>
      <c r="FC958" s="224"/>
      <c r="FD958" s="224"/>
      <c r="FE958" s="224"/>
      <c r="FF958" s="224"/>
      <c r="FG958" s="224"/>
      <c r="FH958" s="224"/>
      <c r="FI958" s="224"/>
      <c r="FJ958" s="224"/>
      <c r="FK958" s="224"/>
      <c r="FL958" s="224"/>
      <c r="FM958" s="224"/>
      <c r="FN958" s="224"/>
      <c r="FO958" s="224"/>
      <c r="FP958" s="224"/>
      <c r="FQ958" s="224"/>
      <c r="FR958" s="224"/>
      <c r="FS958" s="224"/>
      <c r="FT958" s="224"/>
      <c r="FU958" s="224"/>
      <c r="FV958" s="224"/>
      <c r="FW958" s="224"/>
      <c r="FX958" s="224"/>
      <c r="FY958" s="224"/>
      <c r="FZ958" s="224"/>
      <c r="GA958" s="224"/>
      <c r="GB958" s="224"/>
      <c r="GC958" s="224"/>
      <c r="GD958" s="224"/>
      <c r="GE958" s="224"/>
      <c r="GF958" s="224"/>
      <c r="GG958" s="224"/>
      <c r="GH958" s="224"/>
      <c r="GI958" s="224"/>
      <c r="GJ958" s="224"/>
      <c r="GK958" s="224"/>
      <c r="GL958" s="224"/>
      <c r="GM958" s="224"/>
      <c r="GN958" s="224"/>
      <c r="GO958" s="224"/>
      <c r="GP958" s="224"/>
      <c r="GQ958" s="224"/>
      <c r="GR958" s="224"/>
      <c r="GS958" s="224"/>
      <c r="GT958" s="224"/>
      <c r="GU958" s="224"/>
      <c r="GV958" s="224"/>
      <c r="GW958" s="224"/>
      <c r="GX958" s="224"/>
      <c r="GY958" s="224"/>
      <c r="GZ958" s="224"/>
      <c r="HA958" s="224"/>
      <c r="HB958" s="224"/>
      <c r="HC958" s="224"/>
      <c r="HD958" s="224"/>
      <c r="HE958" s="224"/>
      <c r="HF958" s="224"/>
      <c r="HG958" s="224"/>
      <c r="HH958" s="224"/>
      <c r="HI958" s="224"/>
      <c r="HJ958" s="224"/>
      <c r="HK958" s="224"/>
      <c r="HL958" s="224"/>
      <c r="HM958" s="224"/>
      <c r="HN958" s="224"/>
      <c r="HO958" s="224"/>
      <c r="HP958" s="224"/>
      <c r="HQ958" s="224"/>
      <c r="HR958" s="224"/>
      <c r="HS958" s="224"/>
      <c r="HT958" s="224"/>
      <c r="HU958" s="224"/>
      <c r="HV958" s="224"/>
      <c r="HW958" s="224"/>
      <c r="HX958" s="224"/>
      <c r="HY958" s="224"/>
      <c r="HZ958" s="224"/>
      <c r="IA958" s="224"/>
      <c r="IB958" s="224"/>
      <c r="IC958" s="224"/>
      <c r="ID958" s="224"/>
      <c r="IE958" s="224"/>
      <c r="IF958" s="224"/>
      <c r="IG958" s="224"/>
      <c r="IH958" s="224"/>
      <c r="II958" s="224"/>
      <c r="IJ958" s="224"/>
      <c r="IK958" s="224"/>
      <c r="IL958" s="224"/>
      <c r="IM958" s="224"/>
      <c r="IN958" s="224"/>
      <c r="IO958" s="224"/>
      <c r="IP958" s="224"/>
      <c r="IQ958" s="224"/>
      <c r="IR958" s="224"/>
      <c r="IS958" s="224"/>
      <c r="IT958" s="224"/>
      <c r="IU958" s="224"/>
      <c r="IV958" s="224"/>
      <c r="IW958" s="224"/>
    </row>
    <row r="959" spans="1:257" s="258" customFormat="1" ht="39" hidden="1" customHeight="1" x14ac:dyDescent="0.25">
      <c r="A959" s="224"/>
      <c r="B959" s="224"/>
      <c r="C959" s="224"/>
      <c r="D959" s="209"/>
      <c r="E959" s="57"/>
      <c r="F959" s="57"/>
      <c r="G959" s="210"/>
      <c r="H959" s="210"/>
      <c r="I959" s="210"/>
      <c r="J959" s="224"/>
      <c r="K959" s="251"/>
      <c r="L959" s="251"/>
      <c r="M959" s="251"/>
      <c r="N959" s="251"/>
      <c r="O959" s="251"/>
      <c r="P959" s="251"/>
      <c r="Q959" s="251"/>
      <c r="R959" s="251"/>
      <c r="S959" s="251"/>
      <c r="T959" s="251"/>
      <c r="U959" s="251"/>
      <c r="V959" s="251"/>
      <c r="W959" s="251"/>
      <c r="X959" s="251"/>
      <c r="Y959" s="251"/>
      <c r="Z959" s="251"/>
      <c r="AA959" s="251"/>
      <c r="AB959" s="251"/>
      <c r="AC959" s="211"/>
      <c r="AD959" s="252"/>
      <c r="AE959" s="252"/>
      <c r="AF959" s="253"/>
      <c r="AG959" s="253"/>
      <c r="AH959" s="254"/>
      <c r="AI959" s="254"/>
      <c r="AJ959" s="255"/>
      <c r="AK959" s="255"/>
      <c r="AL959" s="126"/>
      <c r="AM959" s="224"/>
      <c r="AN959" s="224"/>
      <c r="AO959" s="224"/>
      <c r="AP959" s="224"/>
      <c r="AQ959" s="224"/>
      <c r="AR959" s="224"/>
      <c r="AS959" s="224"/>
      <c r="AT959" s="224"/>
      <c r="AU959" s="224"/>
      <c r="AV959" s="224"/>
      <c r="AW959" s="224"/>
      <c r="AX959" s="224"/>
      <c r="AY959" s="224"/>
      <c r="AZ959" s="224"/>
      <c r="BA959" s="224"/>
      <c r="BB959" s="224"/>
      <c r="BC959" s="224"/>
      <c r="BD959" s="224"/>
      <c r="BE959" s="224"/>
      <c r="BF959" s="224"/>
      <c r="BG959" s="224"/>
      <c r="BH959" s="224"/>
      <c r="BI959" s="224"/>
      <c r="BJ959" s="224"/>
      <c r="BK959" s="224"/>
      <c r="BL959" s="224"/>
      <c r="BM959" s="224"/>
      <c r="BN959" s="224"/>
      <c r="BO959" s="224"/>
      <c r="BP959" s="224"/>
      <c r="BQ959" s="224"/>
      <c r="BR959" s="224"/>
      <c r="BS959" s="224"/>
      <c r="BT959" s="224"/>
      <c r="BU959" s="224"/>
      <c r="BV959" s="224"/>
      <c r="BW959" s="224"/>
      <c r="BX959" s="224"/>
      <c r="BY959" s="224"/>
      <c r="BZ959" s="224"/>
      <c r="CA959" s="224"/>
      <c r="CB959" s="224"/>
      <c r="CC959" s="224"/>
      <c r="CD959" s="224"/>
      <c r="CE959" s="224"/>
      <c r="CF959" s="224"/>
      <c r="CG959" s="224"/>
      <c r="CH959" s="224"/>
      <c r="CI959" s="224"/>
      <c r="CJ959" s="224"/>
      <c r="CK959" s="224"/>
      <c r="CL959" s="224"/>
      <c r="CM959" s="224"/>
      <c r="CN959" s="224"/>
      <c r="CO959" s="224"/>
      <c r="CP959" s="224"/>
      <c r="CQ959" s="224"/>
      <c r="CR959" s="224"/>
      <c r="CS959" s="224"/>
      <c r="CT959" s="224"/>
      <c r="CU959" s="224"/>
      <c r="CV959" s="224"/>
      <c r="CW959" s="224"/>
      <c r="CX959" s="224"/>
      <c r="CY959" s="224"/>
      <c r="CZ959" s="224"/>
      <c r="DA959" s="224"/>
      <c r="DB959" s="224"/>
      <c r="DC959" s="224"/>
      <c r="DD959" s="224"/>
      <c r="DE959" s="224"/>
      <c r="DF959" s="224"/>
      <c r="DG959" s="224"/>
      <c r="DH959" s="224"/>
      <c r="DI959" s="224"/>
      <c r="DJ959" s="224"/>
      <c r="DK959" s="224"/>
      <c r="DL959" s="224"/>
      <c r="DM959" s="224"/>
      <c r="DN959" s="224"/>
      <c r="DO959" s="224"/>
      <c r="DP959" s="224"/>
      <c r="DQ959" s="224"/>
      <c r="DR959" s="224"/>
      <c r="DS959" s="224"/>
      <c r="DT959" s="224"/>
      <c r="DU959" s="224"/>
      <c r="DV959" s="224"/>
      <c r="DW959" s="224"/>
      <c r="DX959" s="224"/>
      <c r="DY959" s="224"/>
      <c r="DZ959" s="224"/>
      <c r="EA959" s="224"/>
      <c r="EB959" s="224"/>
      <c r="EC959" s="224"/>
      <c r="ED959" s="224"/>
      <c r="EE959" s="224"/>
      <c r="EF959" s="224"/>
      <c r="EG959" s="224"/>
      <c r="EH959" s="224"/>
      <c r="EI959" s="224"/>
      <c r="EJ959" s="224"/>
      <c r="EK959" s="224"/>
      <c r="EL959" s="224"/>
      <c r="EM959" s="224"/>
      <c r="EN959" s="224"/>
      <c r="EO959" s="224"/>
      <c r="EP959" s="224"/>
      <c r="EQ959" s="224"/>
      <c r="ER959" s="224"/>
      <c r="ES959" s="224"/>
      <c r="ET959" s="224"/>
      <c r="EU959" s="224"/>
      <c r="EV959" s="224"/>
      <c r="EW959" s="224"/>
      <c r="EX959" s="224"/>
      <c r="EY959" s="224"/>
      <c r="EZ959" s="224"/>
      <c r="FA959" s="224"/>
      <c r="FB959" s="224"/>
      <c r="FC959" s="224"/>
      <c r="FD959" s="224"/>
      <c r="FE959" s="224"/>
      <c r="FF959" s="224"/>
      <c r="FG959" s="224"/>
      <c r="FH959" s="224"/>
      <c r="FI959" s="224"/>
      <c r="FJ959" s="224"/>
      <c r="FK959" s="224"/>
      <c r="FL959" s="224"/>
      <c r="FM959" s="224"/>
      <c r="FN959" s="224"/>
      <c r="FO959" s="224"/>
      <c r="FP959" s="224"/>
      <c r="FQ959" s="224"/>
      <c r="FR959" s="224"/>
      <c r="FS959" s="224"/>
      <c r="FT959" s="224"/>
      <c r="FU959" s="224"/>
      <c r="FV959" s="224"/>
      <c r="FW959" s="224"/>
      <c r="FX959" s="224"/>
      <c r="FY959" s="224"/>
      <c r="FZ959" s="224"/>
      <c r="GA959" s="224"/>
      <c r="GB959" s="224"/>
      <c r="GC959" s="224"/>
      <c r="GD959" s="224"/>
      <c r="GE959" s="224"/>
      <c r="GF959" s="224"/>
      <c r="GG959" s="224"/>
      <c r="GH959" s="224"/>
      <c r="GI959" s="224"/>
      <c r="GJ959" s="224"/>
      <c r="GK959" s="224"/>
      <c r="GL959" s="224"/>
      <c r="GM959" s="224"/>
      <c r="GN959" s="224"/>
      <c r="GO959" s="224"/>
      <c r="GP959" s="224"/>
      <c r="GQ959" s="224"/>
      <c r="GR959" s="224"/>
      <c r="GS959" s="224"/>
      <c r="GT959" s="224"/>
      <c r="GU959" s="224"/>
      <c r="GV959" s="224"/>
      <c r="GW959" s="224"/>
      <c r="GX959" s="224"/>
      <c r="GY959" s="224"/>
      <c r="GZ959" s="224"/>
      <c r="HA959" s="224"/>
      <c r="HB959" s="224"/>
      <c r="HC959" s="224"/>
      <c r="HD959" s="224"/>
      <c r="HE959" s="224"/>
      <c r="HF959" s="224"/>
      <c r="HG959" s="224"/>
      <c r="HH959" s="224"/>
      <c r="HI959" s="224"/>
      <c r="HJ959" s="224"/>
      <c r="HK959" s="224"/>
      <c r="HL959" s="224"/>
      <c r="HM959" s="224"/>
      <c r="HN959" s="224"/>
      <c r="HO959" s="224"/>
      <c r="HP959" s="224"/>
      <c r="HQ959" s="224"/>
      <c r="HR959" s="224"/>
      <c r="HS959" s="224"/>
      <c r="HT959" s="224"/>
      <c r="HU959" s="224"/>
      <c r="HV959" s="224"/>
      <c r="HW959" s="224"/>
      <c r="HX959" s="224"/>
      <c r="HY959" s="224"/>
      <c r="HZ959" s="224"/>
      <c r="IA959" s="224"/>
      <c r="IB959" s="224"/>
      <c r="IC959" s="224"/>
      <c r="ID959" s="224"/>
      <c r="IE959" s="224"/>
      <c r="IF959" s="224"/>
      <c r="IG959" s="224"/>
      <c r="IH959" s="224"/>
      <c r="II959" s="224"/>
      <c r="IJ959" s="224"/>
      <c r="IK959" s="224"/>
      <c r="IL959" s="224"/>
      <c r="IM959" s="224"/>
      <c r="IN959" s="224"/>
      <c r="IO959" s="224"/>
      <c r="IP959" s="224"/>
      <c r="IQ959" s="224"/>
      <c r="IR959" s="224"/>
      <c r="IS959" s="224"/>
      <c r="IT959" s="224"/>
      <c r="IU959" s="224"/>
      <c r="IV959" s="224"/>
      <c r="IW959" s="224"/>
    </row>
    <row r="960" spans="1:257" s="258" customFormat="1" ht="39" hidden="1" customHeight="1" x14ac:dyDescent="0.25">
      <c r="A960" s="224"/>
      <c r="B960" s="224"/>
      <c r="C960" s="224"/>
      <c r="D960" s="209"/>
      <c r="E960" s="57"/>
      <c r="F960" s="57"/>
      <c r="G960" s="210"/>
      <c r="H960" s="210"/>
      <c r="I960" s="210"/>
      <c r="J960" s="224"/>
      <c r="K960" s="251"/>
      <c r="L960" s="251"/>
      <c r="M960" s="251"/>
      <c r="N960" s="251"/>
      <c r="O960" s="251"/>
      <c r="P960" s="251"/>
      <c r="Q960" s="251"/>
      <c r="R960" s="251"/>
      <c r="S960" s="251"/>
      <c r="T960" s="251"/>
      <c r="U960" s="251"/>
      <c r="V960" s="251"/>
      <c r="W960" s="251"/>
      <c r="X960" s="251"/>
      <c r="Y960" s="251"/>
      <c r="Z960" s="251"/>
      <c r="AA960" s="251"/>
      <c r="AB960" s="251"/>
      <c r="AC960" s="211"/>
      <c r="AD960" s="252"/>
      <c r="AE960" s="252"/>
      <c r="AF960" s="253"/>
      <c r="AG960" s="253"/>
      <c r="AH960" s="254"/>
      <c r="AI960" s="254"/>
      <c r="AJ960" s="255"/>
      <c r="AK960" s="255"/>
      <c r="AL960" s="126"/>
      <c r="AM960" s="224"/>
      <c r="AN960" s="224"/>
      <c r="AO960" s="224"/>
      <c r="AP960" s="224"/>
      <c r="AQ960" s="224"/>
      <c r="AR960" s="224"/>
      <c r="AS960" s="224"/>
      <c r="AT960" s="224"/>
      <c r="AU960" s="224"/>
      <c r="AV960" s="224"/>
      <c r="AW960" s="224"/>
      <c r="AX960" s="224"/>
      <c r="AY960" s="224"/>
      <c r="AZ960" s="224"/>
      <c r="BA960" s="224"/>
      <c r="BB960" s="224"/>
      <c r="BC960" s="224"/>
      <c r="BD960" s="224"/>
      <c r="BE960" s="224"/>
      <c r="BF960" s="224"/>
      <c r="BG960" s="224"/>
      <c r="BH960" s="224"/>
      <c r="BI960" s="224"/>
      <c r="BJ960" s="224"/>
      <c r="BK960" s="224"/>
      <c r="BL960" s="224"/>
      <c r="BM960" s="224"/>
      <c r="BN960" s="224"/>
      <c r="BO960" s="224"/>
      <c r="BP960" s="224"/>
      <c r="BQ960" s="224"/>
      <c r="BR960" s="224"/>
      <c r="BS960" s="224"/>
      <c r="BT960" s="224"/>
      <c r="BU960" s="224"/>
      <c r="BV960" s="224"/>
      <c r="BW960" s="224"/>
      <c r="BX960" s="224"/>
      <c r="BY960" s="224"/>
      <c r="BZ960" s="224"/>
      <c r="CA960" s="224"/>
      <c r="CB960" s="224"/>
      <c r="CC960" s="224"/>
      <c r="CD960" s="224"/>
      <c r="CE960" s="224"/>
      <c r="CF960" s="224"/>
      <c r="CG960" s="224"/>
      <c r="CH960" s="224"/>
      <c r="CI960" s="224"/>
      <c r="CJ960" s="224"/>
      <c r="CK960" s="224"/>
      <c r="CL960" s="224"/>
      <c r="CM960" s="224"/>
      <c r="CN960" s="224"/>
      <c r="CO960" s="224"/>
      <c r="CP960" s="224"/>
      <c r="CQ960" s="224"/>
      <c r="CR960" s="224"/>
      <c r="CS960" s="224"/>
      <c r="CT960" s="224"/>
      <c r="CU960" s="224"/>
      <c r="CV960" s="224"/>
      <c r="CW960" s="224"/>
      <c r="CX960" s="224"/>
      <c r="CY960" s="224"/>
      <c r="CZ960" s="224"/>
      <c r="DA960" s="224"/>
      <c r="DB960" s="224"/>
      <c r="DC960" s="224"/>
      <c r="DD960" s="224"/>
      <c r="DE960" s="224"/>
      <c r="DF960" s="224"/>
      <c r="DG960" s="224"/>
      <c r="DH960" s="224"/>
      <c r="DI960" s="224"/>
      <c r="DJ960" s="224"/>
      <c r="DK960" s="224"/>
      <c r="DL960" s="224"/>
      <c r="DM960" s="224"/>
      <c r="DN960" s="224"/>
      <c r="DO960" s="224"/>
      <c r="DP960" s="224"/>
      <c r="DQ960" s="224"/>
      <c r="DR960" s="224"/>
      <c r="DS960" s="224"/>
      <c r="DT960" s="224"/>
      <c r="DU960" s="224"/>
      <c r="DV960" s="224"/>
      <c r="DW960" s="224"/>
      <c r="DX960" s="224"/>
      <c r="DY960" s="224"/>
      <c r="DZ960" s="224"/>
      <c r="EA960" s="224"/>
      <c r="EB960" s="224"/>
      <c r="EC960" s="224"/>
      <c r="ED960" s="224"/>
      <c r="EE960" s="224"/>
      <c r="EF960" s="224"/>
      <c r="EG960" s="224"/>
      <c r="EH960" s="224"/>
      <c r="EI960" s="224"/>
      <c r="EJ960" s="224"/>
      <c r="EK960" s="224"/>
      <c r="EL960" s="224"/>
      <c r="EM960" s="224"/>
      <c r="EN960" s="224"/>
      <c r="EO960" s="224"/>
      <c r="EP960" s="224"/>
      <c r="EQ960" s="224"/>
      <c r="ER960" s="224"/>
      <c r="ES960" s="224"/>
      <c r="ET960" s="224"/>
      <c r="EU960" s="224"/>
      <c r="EV960" s="224"/>
      <c r="EW960" s="224"/>
      <c r="EX960" s="224"/>
      <c r="EY960" s="224"/>
      <c r="EZ960" s="224"/>
      <c r="FA960" s="224"/>
      <c r="FB960" s="224"/>
      <c r="FC960" s="224"/>
      <c r="FD960" s="224"/>
      <c r="FE960" s="224"/>
      <c r="FF960" s="224"/>
      <c r="FG960" s="224"/>
      <c r="FH960" s="224"/>
      <c r="FI960" s="224"/>
      <c r="FJ960" s="224"/>
      <c r="FK960" s="224"/>
      <c r="FL960" s="224"/>
      <c r="FM960" s="224"/>
      <c r="FN960" s="224"/>
      <c r="FO960" s="224"/>
      <c r="FP960" s="224"/>
      <c r="FQ960" s="224"/>
      <c r="FR960" s="224"/>
      <c r="FS960" s="224"/>
      <c r="FT960" s="224"/>
      <c r="FU960" s="224"/>
      <c r="FV960" s="224"/>
      <c r="FW960" s="224"/>
      <c r="FX960" s="224"/>
      <c r="FY960" s="224"/>
      <c r="FZ960" s="224"/>
      <c r="GA960" s="224"/>
      <c r="GB960" s="224"/>
      <c r="GC960" s="224"/>
      <c r="GD960" s="224"/>
      <c r="GE960" s="224"/>
      <c r="GF960" s="224"/>
      <c r="GG960" s="224"/>
      <c r="GH960" s="224"/>
      <c r="GI960" s="224"/>
      <c r="GJ960" s="224"/>
      <c r="GK960" s="224"/>
      <c r="GL960" s="224"/>
      <c r="GM960" s="224"/>
      <c r="GN960" s="224"/>
      <c r="GO960" s="224"/>
      <c r="GP960" s="224"/>
      <c r="GQ960" s="224"/>
      <c r="GR960" s="224"/>
      <c r="GS960" s="224"/>
      <c r="GT960" s="224"/>
      <c r="GU960" s="224"/>
      <c r="GV960" s="224"/>
      <c r="GW960" s="224"/>
      <c r="GX960" s="224"/>
      <c r="GY960" s="224"/>
      <c r="GZ960" s="224"/>
      <c r="HA960" s="224"/>
      <c r="HB960" s="224"/>
      <c r="HC960" s="224"/>
      <c r="HD960" s="224"/>
      <c r="HE960" s="224"/>
      <c r="HF960" s="224"/>
      <c r="HG960" s="224"/>
      <c r="HH960" s="224"/>
      <c r="HI960" s="224"/>
      <c r="HJ960" s="224"/>
      <c r="HK960" s="224"/>
      <c r="HL960" s="224"/>
      <c r="HM960" s="224"/>
      <c r="HN960" s="224"/>
      <c r="HO960" s="224"/>
      <c r="HP960" s="224"/>
      <c r="HQ960" s="224"/>
      <c r="HR960" s="224"/>
      <c r="HS960" s="224"/>
      <c r="HT960" s="224"/>
      <c r="HU960" s="224"/>
      <c r="HV960" s="224"/>
      <c r="HW960" s="224"/>
      <c r="HX960" s="224"/>
      <c r="HY960" s="224"/>
      <c r="HZ960" s="224"/>
      <c r="IA960" s="224"/>
      <c r="IB960" s="224"/>
      <c r="IC960" s="224"/>
      <c r="ID960" s="224"/>
      <c r="IE960" s="224"/>
      <c r="IF960" s="224"/>
      <c r="IG960" s="224"/>
      <c r="IH960" s="224"/>
      <c r="II960" s="224"/>
      <c r="IJ960" s="224"/>
      <c r="IK960" s="224"/>
      <c r="IL960" s="224"/>
      <c r="IM960" s="224"/>
      <c r="IN960" s="224"/>
      <c r="IO960" s="224"/>
      <c r="IP960" s="224"/>
      <c r="IQ960" s="224"/>
      <c r="IR960" s="224"/>
      <c r="IS960" s="224"/>
      <c r="IT960" s="224"/>
      <c r="IU960" s="224"/>
      <c r="IV960" s="224"/>
      <c r="IW960" s="224"/>
    </row>
    <row r="961" spans="1:257" s="258" customFormat="1" ht="39" hidden="1" customHeight="1" x14ac:dyDescent="0.25">
      <c r="A961" s="224"/>
      <c r="B961" s="224"/>
      <c r="C961" s="224"/>
      <c r="D961" s="209"/>
      <c r="E961" s="57"/>
      <c r="F961" s="57"/>
      <c r="G961" s="210"/>
      <c r="H961" s="210"/>
      <c r="I961" s="210"/>
      <c r="J961" s="224"/>
      <c r="K961" s="251"/>
      <c r="L961" s="251"/>
      <c r="M961" s="251"/>
      <c r="N961" s="251"/>
      <c r="O961" s="251"/>
      <c r="P961" s="251"/>
      <c r="Q961" s="251"/>
      <c r="R961" s="251"/>
      <c r="S961" s="251"/>
      <c r="T961" s="251"/>
      <c r="U961" s="251"/>
      <c r="V961" s="251"/>
      <c r="W961" s="251"/>
      <c r="X961" s="251"/>
      <c r="Y961" s="251"/>
      <c r="Z961" s="251"/>
      <c r="AA961" s="251"/>
      <c r="AB961" s="251"/>
      <c r="AC961" s="211"/>
      <c r="AD961" s="252"/>
      <c r="AE961" s="252"/>
      <c r="AF961" s="253"/>
      <c r="AG961" s="253"/>
      <c r="AH961" s="254"/>
      <c r="AI961" s="254"/>
      <c r="AJ961" s="255"/>
      <c r="AK961" s="255"/>
      <c r="AL961" s="126"/>
      <c r="AM961" s="224"/>
      <c r="AN961" s="224"/>
      <c r="AO961" s="224"/>
      <c r="AP961" s="224"/>
      <c r="AQ961" s="224"/>
      <c r="AR961" s="224"/>
      <c r="AS961" s="224"/>
      <c r="AT961" s="224"/>
      <c r="AU961" s="224"/>
      <c r="AV961" s="224"/>
      <c r="AW961" s="224"/>
      <c r="AX961" s="224"/>
      <c r="AY961" s="224"/>
      <c r="AZ961" s="224"/>
      <c r="BA961" s="224"/>
      <c r="BB961" s="224"/>
      <c r="BC961" s="224"/>
      <c r="BD961" s="224"/>
      <c r="BE961" s="224"/>
      <c r="BF961" s="224"/>
      <c r="BG961" s="224"/>
      <c r="BH961" s="224"/>
      <c r="BI961" s="224"/>
      <c r="BJ961" s="224"/>
      <c r="BK961" s="224"/>
      <c r="BL961" s="224"/>
      <c r="BM961" s="224"/>
      <c r="BN961" s="224"/>
      <c r="BO961" s="224"/>
      <c r="BP961" s="224"/>
      <c r="BQ961" s="224"/>
      <c r="BR961" s="224"/>
      <c r="BS961" s="224"/>
      <c r="BT961" s="224"/>
      <c r="BU961" s="224"/>
      <c r="BV961" s="224"/>
      <c r="BW961" s="224"/>
      <c r="BX961" s="224"/>
      <c r="BY961" s="224"/>
      <c r="BZ961" s="224"/>
      <c r="CA961" s="224"/>
      <c r="CB961" s="224"/>
      <c r="CC961" s="224"/>
      <c r="CD961" s="224"/>
      <c r="CE961" s="224"/>
      <c r="CF961" s="224"/>
      <c r="CG961" s="224"/>
      <c r="CH961" s="224"/>
      <c r="CI961" s="224"/>
      <c r="CJ961" s="224"/>
      <c r="CK961" s="224"/>
      <c r="CL961" s="224"/>
      <c r="CM961" s="224"/>
      <c r="CN961" s="224"/>
      <c r="CO961" s="224"/>
      <c r="CP961" s="224"/>
      <c r="CQ961" s="224"/>
      <c r="CR961" s="224"/>
      <c r="CS961" s="224"/>
      <c r="CT961" s="224"/>
      <c r="CU961" s="224"/>
      <c r="CV961" s="224"/>
      <c r="CW961" s="224"/>
      <c r="CX961" s="224"/>
      <c r="CY961" s="224"/>
      <c r="CZ961" s="224"/>
      <c r="DA961" s="224"/>
      <c r="DB961" s="224"/>
      <c r="DC961" s="224"/>
      <c r="DD961" s="224"/>
      <c r="DE961" s="224"/>
      <c r="DF961" s="224"/>
      <c r="DG961" s="224"/>
      <c r="DH961" s="224"/>
      <c r="DI961" s="224"/>
      <c r="DJ961" s="224"/>
      <c r="DK961" s="224"/>
      <c r="DL961" s="224"/>
      <c r="DM961" s="224"/>
      <c r="DN961" s="224"/>
      <c r="DO961" s="224"/>
      <c r="DP961" s="224"/>
      <c r="DQ961" s="224"/>
      <c r="DR961" s="224"/>
      <c r="DS961" s="224"/>
      <c r="DT961" s="224"/>
      <c r="DU961" s="224"/>
      <c r="DV961" s="224"/>
      <c r="DW961" s="224"/>
      <c r="DX961" s="224"/>
      <c r="DY961" s="224"/>
      <c r="DZ961" s="224"/>
      <c r="EA961" s="224"/>
      <c r="EB961" s="224"/>
      <c r="EC961" s="224"/>
      <c r="ED961" s="224"/>
      <c r="EE961" s="224"/>
      <c r="EF961" s="224"/>
      <c r="EG961" s="224"/>
      <c r="EH961" s="224"/>
      <c r="EI961" s="224"/>
      <c r="EJ961" s="224"/>
      <c r="EK961" s="224"/>
      <c r="EL961" s="224"/>
      <c r="EM961" s="224"/>
      <c r="EN961" s="224"/>
      <c r="EO961" s="224"/>
      <c r="EP961" s="224"/>
      <c r="EQ961" s="224"/>
      <c r="ER961" s="224"/>
      <c r="ES961" s="224"/>
      <c r="ET961" s="224"/>
      <c r="EU961" s="224"/>
      <c r="EV961" s="224"/>
      <c r="EW961" s="224"/>
      <c r="EX961" s="224"/>
      <c r="EY961" s="224"/>
      <c r="EZ961" s="224"/>
      <c r="FA961" s="224"/>
      <c r="FB961" s="224"/>
      <c r="FC961" s="224"/>
      <c r="FD961" s="224"/>
      <c r="FE961" s="224"/>
      <c r="FF961" s="224"/>
      <c r="FG961" s="224"/>
      <c r="FH961" s="224"/>
      <c r="FI961" s="224"/>
      <c r="FJ961" s="224"/>
      <c r="FK961" s="224"/>
      <c r="FL961" s="224"/>
      <c r="FM961" s="224"/>
      <c r="FN961" s="224"/>
      <c r="FO961" s="224"/>
      <c r="FP961" s="224"/>
      <c r="FQ961" s="224"/>
      <c r="FR961" s="224"/>
      <c r="FS961" s="224"/>
      <c r="FT961" s="224"/>
      <c r="FU961" s="224"/>
      <c r="FV961" s="224"/>
      <c r="FW961" s="224"/>
      <c r="FX961" s="224"/>
      <c r="FY961" s="224"/>
      <c r="FZ961" s="224"/>
      <c r="GA961" s="224"/>
      <c r="GB961" s="224"/>
      <c r="GC961" s="224"/>
      <c r="GD961" s="224"/>
      <c r="GE961" s="224"/>
      <c r="GF961" s="224"/>
      <c r="GG961" s="224"/>
      <c r="GH961" s="224"/>
      <c r="GI961" s="224"/>
      <c r="GJ961" s="224"/>
      <c r="GK961" s="224"/>
      <c r="GL961" s="224"/>
      <c r="GM961" s="224"/>
      <c r="GN961" s="224"/>
      <c r="GO961" s="224"/>
      <c r="GP961" s="224"/>
      <c r="GQ961" s="224"/>
      <c r="GR961" s="224"/>
      <c r="GS961" s="224"/>
      <c r="GT961" s="224"/>
      <c r="GU961" s="224"/>
      <c r="GV961" s="224"/>
      <c r="GW961" s="224"/>
      <c r="GX961" s="224"/>
      <c r="GY961" s="224"/>
      <c r="GZ961" s="224"/>
      <c r="HA961" s="224"/>
      <c r="HB961" s="224"/>
      <c r="HC961" s="224"/>
      <c r="HD961" s="224"/>
      <c r="HE961" s="224"/>
      <c r="HF961" s="224"/>
      <c r="HG961" s="224"/>
      <c r="HH961" s="224"/>
      <c r="HI961" s="224"/>
      <c r="HJ961" s="224"/>
      <c r="HK961" s="224"/>
      <c r="HL961" s="224"/>
      <c r="HM961" s="224"/>
      <c r="HN961" s="224"/>
      <c r="HO961" s="224"/>
      <c r="HP961" s="224"/>
      <c r="HQ961" s="224"/>
      <c r="HR961" s="224"/>
      <c r="HS961" s="224"/>
      <c r="HT961" s="224"/>
      <c r="HU961" s="224"/>
      <c r="HV961" s="224"/>
      <c r="HW961" s="224"/>
      <c r="HX961" s="224"/>
      <c r="HY961" s="224"/>
      <c r="HZ961" s="224"/>
      <c r="IA961" s="224"/>
      <c r="IB961" s="224"/>
      <c r="IC961" s="224"/>
      <c r="ID961" s="224"/>
      <c r="IE961" s="224"/>
      <c r="IF961" s="224"/>
      <c r="IG961" s="224"/>
      <c r="IH961" s="224"/>
      <c r="II961" s="224"/>
      <c r="IJ961" s="224"/>
      <c r="IK961" s="224"/>
      <c r="IL961" s="224"/>
      <c r="IM961" s="224"/>
      <c r="IN961" s="224"/>
      <c r="IO961" s="224"/>
      <c r="IP961" s="224"/>
      <c r="IQ961" s="224"/>
      <c r="IR961" s="224"/>
      <c r="IS961" s="224"/>
      <c r="IT961" s="224"/>
      <c r="IU961" s="224"/>
      <c r="IV961" s="224"/>
      <c r="IW961" s="224"/>
    </row>
    <row r="962" spans="1:257" s="258" customFormat="1" ht="39" hidden="1" customHeight="1" x14ac:dyDescent="0.25">
      <c r="A962" s="224"/>
      <c r="B962" s="224"/>
      <c r="C962" s="224"/>
      <c r="D962" s="209"/>
      <c r="E962" s="57"/>
      <c r="F962" s="57"/>
      <c r="G962" s="210"/>
      <c r="H962" s="210"/>
      <c r="I962" s="210"/>
      <c r="J962" s="224"/>
      <c r="K962" s="251"/>
      <c r="L962" s="251"/>
      <c r="M962" s="251"/>
      <c r="N962" s="251"/>
      <c r="O962" s="251"/>
      <c r="P962" s="251"/>
      <c r="Q962" s="251"/>
      <c r="R962" s="251"/>
      <c r="S962" s="251"/>
      <c r="T962" s="251"/>
      <c r="U962" s="251"/>
      <c r="V962" s="251"/>
      <c r="W962" s="251"/>
      <c r="X962" s="251"/>
      <c r="Y962" s="251"/>
      <c r="Z962" s="251"/>
      <c r="AA962" s="251"/>
      <c r="AB962" s="251"/>
      <c r="AC962" s="211"/>
      <c r="AD962" s="252"/>
      <c r="AE962" s="252"/>
      <c r="AF962" s="253"/>
      <c r="AG962" s="253"/>
      <c r="AH962" s="254"/>
      <c r="AI962" s="254"/>
      <c r="AJ962" s="255"/>
      <c r="AK962" s="255"/>
      <c r="AL962" s="126"/>
      <c r="AM962" s="224"/>
      <c r="AN962" s="224"/>
      <c r="AO962" s="224"/>
      <c r="AP962" s="224"/>
      <c r="AQ962" s="224"/>
      <c r="AR962" s="224"/>
      <c r="AS962" s="224"/>
      <c r="AT962" s="224"/>
      <c r="AU962" s="224"/>
      <c r="AV962" s="224"/>
      <c r="AW962" s="224"/>
      <c r="AX962" s="224"/>
      <c r="AY962" s="224"/>
      <c r="AZ962" s="224"/>
      <c r="BA962" s="224"/>
      <c r="BB962" s="224"/>
      <c r="BC962" s="224"/>
      <c r="BD962" s="224"/>
      <c r="BE962" s="224"/>
      <c r="BF962" s="224"/>
      <c r="BG962" s="224"/>
      <c r="BH962" s="224"/>
      <c r="BI962" s="224"/>
      <c r="BJ962" s="224"/>
      <c r="BK962" s="224"/>
      <c r="BL962" s="224"/>
      <c r="BM962" s="224"/>
      <c r="BN962" s="224"/>
      <c r="BO962" s="224"/>
      <c r="BP962" s="224"/>
      <c r="BQ962" s="224"/>
      <c r="BR962" s="224"/>
      <c r="BS962" s="224"/>
      <c r="BT962" s="224"/>
      <c r="BU962" s="224"/>
      <c r="BV962" s="224"/>
      <c r="BW962" s="224"/>
      <c r="BX962" s="224"/>
      <c r="BY962" s="224"/>
      <c r="BZ962" s="224"/>
      <c r="CA962" s="224"/>
      <c r="CB962" s="224"/>
      <c r="CC962" s="224"/>
      <c r="CD962" s="224"/>
      <c r="CE962" s="224"/>
      <c r="CF962" s="224"/>
      <c r="CG962" s="224"/>
      <c r="CH962" s="224"/>
      <c r="CI962" s="224"/>
      <c r="CJ962" s="224"/>
      <c r="CK962" s="224"/>
      <c r="CL962" s="224"/>
      <c r="CM962" s="224"/>
      <c r="CN962" s="224"/>
      <c r="CO962" s="224"/>
      <c r="CP962" s="224"/>
      <c r="CQ962" s="224"/>
      <c r="CR962" s="224"/>
      <c r="CS962" s="224"/>
      <c r="CT962" s="224"/>
      <c r="CU962" s="224"/>
      <c r="CV962" s="224"/>
      <c r="CW962" s="224"/>
      <c r="CX962" s="224"/>
      <c r="CY962" s="224"/>
      <c r="CZ962" s="224"/>
      <c r="DA962" s="224"/>
      <c r="DB962" s="224"/>
      <c r="DC962" s="224"/>
      <c r="DD962" s="224"/>
      <c r="DE962" s="224"/>
      <c r="DF962" s="224"/>
      <c r="DG962" s="224"/>
      <c r="DH962" s="224"/>
      <c r="DI962" s="224"/>
      <c r="DJ962" s="224"/>
      <c r="DK962" s="224"/>
      <c r="DL962" s="224"/>
      <c r="DM962" s="224"/>
      <c r="DN962" s="224"/>
      <c r="DO962" s="224"/>
      <c r="DP962" s="224"/>
      <c r="DQ962" s="224"/>
      <c r="DR962" s="224"/>
      <c r="DS962" s="224"/>
      <c r="DT962" s="224"/>
      <c r="DU962" s="224"/>
      <c r="DV962" s="224"/>
      <c r="DW962" s="224"/>
      <c r="DX962" s="224"/>
      <c r="DY962" s="224"/>
      <c r="DZ962" s="224"/>
      <c r="EA962" s="224"/>
      <c r="EB962" s="224"/>
      <c r="EC962" s="224"/>
      <c r="ED962" s="224"/>
      <c r="EE962" s="224"/>
      <c r="EF962" s="224"/>
      <c r="EG962" s="224"/>
      <c r="EH962" s="224"/>
      <c r="EI962" s="224"/>
      <c r="EJ962" s="224"/>
      <c r="EK962" s="224"/>
      <c r="EL962" s="224"/>
      <c r="EM962" s="224"/>
      <c r="EN962" s="224"/>
      <c r="EO962" s="224"/>
      <c r="EP962" s="224"/>
      <c r="EQ962" s="224"/>
      <c r="ER962" s="224"/>
      <c r="ES962" s="224"/>
      <c r="ET962" s="224"/>
      <c r="EU962" s="224"/>
      <c r="EV962" s="224"/>
      <c r="EW962" s="224"/>
      <c r="EX962" s="224"/>
      <c r="EY962" s="224"/>
      <c r="EZ962" s="224"/>
      <c r="FA962" s="224"/>
      <c r="FB962" s="224"/>
      <c r="FC962" s="224"/>
      <c r="FD962" s="224"/>
      <c r="FE962" s="224"/>
      <c r="FF962" s="224"/>
      <c r="FG962" s="224"/>
      <c r="FH962" s="224"/>
      <c r="FI962" s="224"/>
      <c r="FJ962" s="224"/>
      <c r="FK962" s="224"/>
      <c r="FL962" s="224"/>
      <c r="FM962" s="224"/>
      <c r="FN962" s="224"/>
      <c r="FO962" s="224"/>
      <c r="FP962" s="224"/>
      <c r="FQ962" s="224"/>
      <c r="FR962" s="224"/>
      <c r="FS962" s="224"/>
      <c r="FT962" s="224"/>
      <c r="FU962" s="224"/>
      <c r="FV962" s="224"/>
      <c r="FW962" s="224"/>
      <c r="FX962" s="224"/>
      <c r="FY962" s="224"/>
      <c r="FZ962" s="224"/>
      <c r="GA962" s="224"/>
      <c r="GB962" s="224"/>
      <c r="GC962" s="224"/>
      <c r="GD962" s="224"/>
      <c r="GE962" s="224"/>
      <c r="GF962" s="224"/>
      <c r="GG962" s="224"/>
      <c r="GH962" s="224"/>
      <c r="GI962" s="224"/>
      <c r="GJ962" s="224"/>
      <c r="GK962" s="224"/>
      <c r="GL962" s="224"/>
      <c r="GM962" s="224"/>
      <c r="GN962" s="224"/>
      <c r="GO962" s="224"/>
      <c r="GP962" s="224"/>
      <c r="GQ962" s="224"/>
      <c r="GR962" s="224"/>
      <c r="GS962" s="224"/>
      <c r="GT962" s="224"/>
      <c r="GU962" s="224"/>
      <c r="GV962" s="224"/>
      <c r="GW962" s="224"/>
      <c r="GX962" s="224"/>
      <c r="GY962" s="224"/>
      <c r="GZ962" s="224"/>
      <c r="HA962" s="224"/>
      <c r="HB962" s="224"/>
      <c r="HC962" s="224"/>
      <c r="HD962" s="224"/>
      <c r="HE962" s="224"/>
      <c r="HF962" s="224"/>
      <c r="HG962" s="224"/>
      <c r="HH962" s="224"/>
      <c r="HI962" s="224"/>
      <c r="HJ962" s="224"/>
      <c r="HK962" s="224"/>
      <c r="HL962" s="224"/>
      <c r="HM962" s="224"/>
      <c r="HN962" s="224"/>
      <c r="HO962" s="224"/>
      <c r="HP962" s="224"/>
      <c r="HQ962" s="224"/>
      <c r="HR962" s="224"/>
      <c r="HS962" s="224"/>
      <c r="HT962" s="224"/>
      <c r="HU962" s="224"/>
      <c r="HV962" s="224"/>
      <c r="HW962" s="224"/>
      <c r="HX962" s="224"/>
      <c r="HY962" s="224"/>
      <c r="HZ962" s="224"/>
      <c r="IA962" s="224"/>
      <c r="IB962" s="224"/>
      <c r="IC962" s="224"/>
      <c r="ID962" s="224"/>
      <c r="IE962" s="224"/>
      <c r="IF962" s="224"/>
      <c r="IG962" s="224"/>
      <c r="IH962" s="224"/>
      <c r="II962" s="224"/>
      <c r="IJ962" s="224"/>
      <c r="IK962" s="224"/>
      <c r="IL962" s="224"/>
      <c r="IM962" s="224"/>
      <c r="IN962" s="224"/>
      <c r="IO962" s="224"/>
      <c r="IP962" s="224"/>
      <c r="IQ962" s="224"/>
      <c r="IR962" s="224"/>
      <c r="IS962" s="224"/>
      <c r="IT962" s="224"/>
      <c r="IU962" s="224"/>
      <c r="IV962" s="224"/>
      <c r="IW962" s="224"/>
    </row>
    <row r="963" spans="1:257" s="258" customFormat="1" ht="39" hidden="1" customHeight="1" x14ac:dyDescent="0.25">
      <c r="A963" s="224"/>
      <c r="B963" s="224"/>
      <c r="C963" s="224"/>
      <c r="D963" s="209"/>
      <c r="E963" s="57"/>
      <c r="F963" s="57"/>
      <c r="G963" s="210"/>
      <c r="H963" s="210"/>
      <c r="I963" s="210"/>
      <c r="J963" s="224"/>
      <c r="K963" s="251"/>
      <c r="L963" s="251"/>
      <c r="M963" s="251"/>
      <c r="N963" s="251"/>
      <c r="O963" s="251"/>
      <c r="P963" s="251"/>
      <c r="Q963" s="251"/>
      <c r="R963" s="251"/>
      <c r="S963" s="251"/>
      <c r="T963" s="251"/>
      <c r="U963" s="251"/>
      <c r="V963" s="251"/>
      <c r="W963" s="251"/>
      <c r="X963" s="251"/>
      <c r="Y963" s="251"/>
      <c r="Z963" s="251"/>
      <c r="AA963" s="251"/>
      <c r="AB963" s="251"/>
      <c r="AC963" s="211"/>
      <c r="AD963" s="252"/>
      <c r="AE963" s="252"/>
      <c r="AF963" s="253"/>
      <c r="AG963" s="253"/>
      <c r="AH963" s="254"/>
      <c r="AI963" s="254"/>
      <c r="AJ963" s="255"/>
      <c r="AK963" s="255"/>
      <c r="AL963" s="126"/>
      <c r="AM963" s="224"/>
      <c r="AN963" s="224"/>
      <c r="AO963" s="224"/>
      <c r="AP963" s="224"/>
      <c r="AQ963" s="224"/>
      <c r="AR963" s="224"/>
      <c r="AS963" s="224"/>
      <c r="AT963" s="224"/>
      <c r="AU963" s="224"/>
      <c r="AV963" s="224"/>
      <c r="AW963" s="224"/>
      <c r="AX963" s="224"/>
      <c r="AY963" s="224"/>
      <c r="AZ963" s="224"/>
      <c r="BA963" s="224"/>
      <c r="BB963" s="224"/>
      <c r="BC963" s="224"/>
      <c r="BD963" s="224"/>
      <c r="BE963" s="224"/>
      <c r="BF963" s="224"/>
      <c r="BG963" s="224"/>
      <c r="BH963" s="224"/>
      <c r="BI963" s="224"/>
      <c r="BJ963" s="224"/>
      <c r="BK963" s="224"/>
      <c r="BL963" s="224"/>
      <c r="BM963" s="224"/>
      <c r="BN963" s="224"/>
      <c r="BO963" s="224"/>
      <c r="BP963" s="224"/>
      <c r="BQ963" s="224"/>
      <c r="BR963" s="224"/>
      <c r="BS963" s="224"/>
      <c r="BT963" s="224"/>
      <c r="BU963" s="224"/>
      <c r="BV963" s="224"/>
      <c r="BW963" s="224"/>
      <c r="BX963" s="224"/>
      <c r="BY963" s="224"/>
      <c r="BZ963" s="224"/>
      <c r="CA963" s="224"/>
      <c r="CB963" s="224"/>
      <c r="CC963" s="224"/>
      <c r="CD963" s="224"/>
      <c r="CE963" s="224"/>
      <c r="CF963" s="224"/>
      <c r="CG963" s="224"/>
      <c r="CH963" s="224"/>
      <c r="CI963" s="224"/>
      <c r="CJ963" s="224"/>
      <c r="CK963" s="224"/>
      <c r="CL963" s="224"/>
      <c r="CM963" s="224"/>
      <c r="CN963" s="224"/>
      <c r="CO963" s="224"/>
      <c r="CP963" s="224"/>
      <c r="CQ963" s="224"/>
      <c r="CR963" s="224"/>
      <c r="CS963" s="224"/>
      <c r="CT963" s="224"/>
      <c r="CU963" s="224"/>
      <c r="CV963" s="224"/>
      <c r="CW963" s="224"/>
      <c r="CX963" s="224"/>
      <c r="CY963" s="224"/>
      <c r="CZ963" s="224"/>
      <c r="DA963" s="224"/>
      <c r="DB963" s="224"/>
      <c r="DC963" s="224"/>
      <c r="DD963" s="224"/>
      <c r="DE963" s="224"/>
      <c r="DF963" s="224"/>
      <c r="DG963" s="224"/>
      <c r="DH963" s="224"/>
      <c r="DI963" s="224"/>
      <c r="DJ963" s="224"/>
      <c r="DK963" s="224"/>
      <c r="DL963" s="224"/>
      <c r="DM963" s="224"/>
      <c r="DN963" s="224"/>
      <c r="DO963" s="224"/>
      <c r="DP963" s="224"/>
      <c r="DQ963" s="224"/>
      <c r="DR963" s="224"/>
      <c r="DS963" s="224"/>
      <c r="DT963" s="224"/>
      <c r="DU963" s="224"/>
      <c r="DV963" s="224"/>
      <c r="DW963" s="224"/>
      <c r="DX963" s="224"/>
      <c r="DY963" s="224"/>
      <c r="DZ963" s="224"/>
      <c r="EA963" s="224"/>
      <c r="EB963" s="224"/>
      <c r="EC963" s="224"/>
      <c r="ED963" s="224"/>
      <c r="EE963" s="224"/>
      <c r="EF963" s="224"/>
      <c r="EG963" s="224"/>
      <c r="EH963" s="224"/>
      <c r="EI963" s="224"/>
      <c r="EJ963" s="224"/>
      <c r="EK963" s="224"/>
      <c r="EL963" s="224"/>
      <c r="EM963" s="224"/>
      <c r="EN963" s="224"/>
      <c r="EO963" s="224"/>
      <c r="EP963" s="224"/>
      <c r="EQ963" s="224"/>
      <c r="ER963" s="224"/>
      <c r="ES963" s="224"/>
      <c r="ET963" s="224"/>
      <c r="EU963" s="224"/>
      <c r="EV963" s="224"/>
      <c r="EW963" s="224"/>
      <c r="EX963" s="224"/>
      <c r="EY963" s="224"/>
      <c r="EZ963" s="224"/>
      <c r="FA963" s="224"/>
      <c r="FB963" s="224"/>
      <c r="FC963" s="224"/>
      <c r="FD963" s="224"/>
      <c r="FE963" s="224"/>
      <c r="FF963" s="224"/>
      <c r="FG963" s="224"/>
      <c r="FH963" s="224"/>
      <c r="FI963" s="224"/>
      <c r="FJ963" s="224"/>
      <c r="FK963" s="224"/>
      <c r="FL963" s="224"/>
      <c r="FM963" s="224"/>
      <c r="FN963" s="224"/>
      <c r="FO963" s="224"/>
      <c r="FP963" s="224"/>
      <c r="FQ963" s="224"/>
      <c r="FR963" s="224"/>
      <c r="FS963" s="224"/>
      <c r="FT963" s="224"/>
      <c r="FU963" s="224"/>
      <c r="FV963" s="224"/>
      <c r="FW963" s="224"/>
      <c r="FX963" s="224"/>
      <c r="FY963" s="224"/>
      <c r="FZ963" s="224"/>
      <c r="GA963" s="224"/>
      <c r="GB963" s="224"/>
      <c r="GC963" s="224"/>
      <c r="GD963" s="224"/>
      <c r="GE963" s="224"/>
      <c r="GF963" s="224"/>
      <c r="GG963" s="224"/>
      <c r="GH963" s="224"/>
      <c r="GI963" s="224"/>
      <c r="GJ963" s="224"/>
      <c r="GK963" s="224"/>
      <c r="GL963" s="224"/>
      <c r="GM963" s="224"/>
      <c r="GN963" s="224"/>
      <c r="GO963" s="224"/>
      <c r="GP963" s="224"/>
      <c r="GQ963" s="224"/>
      <c r="GR963" s="224"/>
      <c r="GS963" s="224"/>
      <c r="GT963" s="224"/>
      <c r="GU963" s="224"/>
      <c r="GV963" s="224"/>
      <c r="GW963" s="224"/>
      <c r="GX963" s="224"/>
      <c r="GY963" s="224"/>
      <c r="GZ963" s="224"/>
      <c r="HA963" s="224"/>
      <c r="HB963" s="224"/>
      <c r="HC963" s="224"/>
      <c r="HD963" s="224"/>
      <c r="HE963" s="224"/>
      <c r="HF963" s="224"/>
      <c r="HG963" s="224"/>
      <c r="HH963" s="224"/>
      <c r="HI963" s="224"/>
      <c r="HJ963" s="224"/>
      <c r="HK963" s="224"/>
      <c r="HL963" s="224"/>
      <c r="HM963" s="224"/>
      <c r="HN963" s="224"/>
      <c r="HO963" s="224"/>
      <c r="HP963" s="224"/>
      <c r="HQ963" s="224"/>
      <c r="HR963" s="224"/>
      <c r="HS963" s="224"/>
      <c r="HT963" s="224"/>
      <c r="HU963" s="224"/>
      <c r="HV963" s="224"/>
      <c r="HW963" s="224"/>
      <c r="HX963" s="224"/>
      <c r="HY963" s="224"/>
      <c r="HZ963" s="224"/>
      <c r="IA963" s="224"/>
      <c r="IB963" s="224"/>
      <c r="IC963" s="224"/>
      <c r="ID963" s="224"/>
      <c r="IE963" s="224"/>
      <c r="IF963" s="224"/>
      <c r="IG963" s="224"/>
      <c r="IH963" s="224"/>
      <c r="II963" s="224"/>
      <c r="IJ963" s="224"/>
      <c r="IK963" s="224"/>
      <c r="IL963" s="224"/>
      <c r="IM963" s="224"/>
      <c r="IN963" s="224"/>
      <c r="IO963" s="224"/>
      <c r="IP963" s="224"/>
      <c r="IQ963" s="224"/>
      <c r="IR963" s="224"/>
      <c r="IS963" s="224"/>
      <c r="IT963" s="224"/>
      <c r="IU963" s="224"/>
      <c r="IV963" s="224"/>
      <c r="IW963" s="224"/>
    </row>
    <row r="964" spans="1:257" s="258" customFormat="1" ht="39" hidden="1" customHeight="1" x14ac:dyDescent="0.25">
      <c r="A964" s="224"/>
      <c r="B964" s="224"/>
      <c r="C964" s="224"/>
      <c r="D964" s="209"/>
      <c r="E964" s="57"/>
      <c r="F964" s="57"/>
      <c r="G964" s="210"/>
      <c r="H964" s="210"/>
      <c r="I964" s="210"/>
      <c r="J964" s="224"/>
      <c r="K964" s="251"/>
      <c r="L964" s="251"/>
      <c r="M964" s="251"/>
      <c r="N964" s="251"/>
      <c r="O964" s="251"/>
      <c r="P964" s="251"/>
      <c r="Q964" s="251"/>
      <c r="R964" s="251"/>
      <c r="S964" s="251"/>
      <c r="T964" s="251"/>
      <c r="U964" s="251"/>
      <c r="V964" s="251"/>
      <c r="W964" s="251"/>
      <c r="X964" s="251"/>
      <c r="Y964" s="251"/>
      <c r="Z964" s="251"/>
      <c r="AA964" s="251"/>
      <c r="AB964" s="251"/>
      <c r="AC964" s="211"/>
      <c r="AD964" s="252"/>
      <c r="AE964" s="252"/>
      <c r="AF964" s="253"/>
      <c r="AG964" s="253"/>
      <c r="AH964" s="254"/>
      <c r="AI964" s="254"/>
      <c r="AJ964" s="255"/>
      <c r="AK964" s="255"/>
      <c r="AL964" s="126"/>
      <c r="AM964" s="224"/>
      <c r="AN964" s="224"/>
      <c r="AO964" s="224"/>
      <c r="AP964" s="224"/>
      <c r="AQ964" s="224"/>
      <c r="AR964" s="224"/>
      <c r="AS964" s="224"/>
      <c r="AT964" s="224"/>
      <c r="AU964" s="224"/>
      <c r="AV964" s="224"/>
      <c r="AW964" s="224"/>
      <c r="AX964" s="224"/>
      <c r="AY964" s="224"/>
      <c r="AZ964" s="224"/>
      <c r="BA964" s="224"/>
      <c r="BB964" s="224"/>
      <c r="BC964" s="224"/>
      <c r="BD964" s="224"/>
      <c r="BE964" s="224"/>
      <c r="BF964" s="224"/>
      <c r="BG964" s="224"/>
      <c r="BH964" s="224"/>
      <c r="BI964" s="224"/>
      <c r="BJ964" s="224"/>
      <c r="BK964" s="224"/>
      <c r="BL964" s="224"/>
      <c r="BM964" s="224"/>
      <c r="BN964" s="224"/>
      <c r="BO964" s="224"/>
      <c r="BP964" s="224"/>
      <c r="BQ964" s="224"/>
      <c r="BR964" s="224"/>
      <c r="BS964" s="224"/>
      <c r="BT964" s="224"/>
      <c r="BU964" s="224"/>
      <c r="BV964" s="224"/>
      <c r="BW964" s="224"/>
      <c r="BX964" s="224"/>
      <c r="BY964" s="224"/>
      <c r="BZ964" s="224"/>
      <c r="CA964" s="224"/>
      <c r="CB964" s="224"/>
      <c r="CC964" s="224"/>
      <c r="CD964" s="224"/>
      <c r="CE964" s="224"/>
      <c r="CF964" s="224"/>
      <c r="CG964" s="224"/>
      <c r="CH964" s="224"/>
      <c r="CI964" s="224"/>
      <c r="CJ964" s="224"/>
      <c r="CK964" s="224"/>
      <c r="CL964" s="224"/>
      <c r="CM964" s="224"/>
      <c r="CN964" s="224"/>
      <c r="CO964" s="224"/>
      <c r="CP964" s="224"/>
      <c r="CQ964" s="224"/>
      <c r="CR964" s="224"/>
      <c r="CS964" s="224"/>
      <c r="CT964" s="224"/>
      <c r="CU964" s="224"/>
      <c r="CV964" s="224"/>
      <c r="CW964" s="224"/>
      <c r="CX964" s="224"/>
      <c r="CY964" s="224"/>
      <c r="CZ964" s="224"/>
      <c r="DA964" s="224"/>
      <c r="DB964" s="224"/>
      <c r="DC964" s="224"/>
      <c r="DD964" s="224"/>
      <c r="DE964" s="224"/>
      <c r="DF964" s="224"/>
      <c r="DG964" s="224"/>
      <c r="DH964" s="224"/>
      <c r="DI964" s="224"/>
      <c r="DJ964" s="224"/>
      <c r="DK964" s="224"/>
      <c r="DL964" s="224"/>
      <c r="DM964" s="224"/>
      <c r="DN964" s="224"/>
      <c r="DO964" s="224"/>
      <c r="DP964" s="224"/>
      <c r="DQ964" s="224"/>
      <c r="DR964" s="224"/>
      <c r="DS964" s="224"/>
      <c r="DT964" s="224"/>
      <c r="DU964" s="224"/>
      <c r="DV964" s="224"/>
      <c r="DW964" s="224"/>
      <c r="DX964" s="224"/>
      <c r="DY964" s="224"/>
      <c r="DZ964" s="224"/>
      <c r="EA964" s="224"/>
      <c r="EB964" s="224"/>
      <c r="EC964" s="224"/>
      <c r="ED964" s="224"/>
      <c r="EE964" s="224"/>
      <c r="EF964" s="224"/>
      <c r="EG964" s="224"/>
      <c r="EH964" s="224"/>
      <c r="EI964" s="224"/>
      <c r="EJ964" s="224"/>
      <c r="EK964" s="224"/>
      <c r="EL964" s="224"/>
      <c r="EM964" s="224"/>
      <c r="EN964" s="224"/>
      <c r="EO964" s="224"/>
      <c r="EP964" s="224"/>
      <c r="EQ964" s="224"/>
      <c r="ER964" s="224"/>
      <c r="ES964" s="224"/>
      <c r="ET964" s="224"/>
      <c r="EU964" s="224"/>
      <c r="EV964" s="224"/>
      <c r="EW964" s="224"/>
      <c r="EX964" s="224"/>
      <c r="EY964" s="224"/>
      <c r="EZ964" s="224"/>
      <c r="FA964" s="224"/>
      <c r="FB964" s="224"/>
      <c r="FC964" s="224"/>
      <c r="FD964" s="224"/>
      <c r="FE964" s="224"/>
      <c r="FF964" s="224"/>
      <c r="FG964" s="224"/>
      <c r="FH964" s="224"/>
      <c r="FI964" s="224"/>
      <c r="FJ964" s="224"/>
      <c r="FK964" s="224"/>
      <c r="FL964" s="224"/>
      <c r="FM964" s="224"/>
      <c r="FN964" s="224"/>
      <c r="FO964" s="224"/>
      <c r="FP964" s="224"/>
      <c r="FQ964" s="224"/>
      <c r="FR964" s="224"/>
      <c r="FS964" s="224"/>
      <c r="FT964" s="224"/>
      <c r="FU964" s="224"/>
      <c r="FV964" s="224"/>
      <c r="FW964" s="224"/>
      <c r="FX964" s="224"/>
      <c r="FY964" s="224"/>
      <c r="FZ964" s="224"/>
      <c r="GA964" s="224"/>
      <c r="GB964" s="224"/>
      <c r="GC964" s="224"/>
      <c r="GD964" s="224"/>
      <c r="GE964" s="224"/>
      <c r="GF964" s="224"/>
      <c r="GG964" s="224"/>
      <c r="GH964" s="224"/>
      <c r="GI964" s="224"/>
      <c r="GJ964" s="224"/>
      <c r="GK964" s="224"/>
      <c r="GL964" s="224"/>
      <c r="GM964" s="224"/>
      <c r="GN964" s="224"/>
      <c r="GO964" s="224"/>
      <c r="GP964" s="224"/>
      <c r="GQ964" s="224"/>
      <c r="GR964" s="224"/>
      <c r="GS964" s="224"/>
      <c r="GT964" s="224"/>
      <c r="GU964" s="224"/>
      <c r="GV964" s="224"/>
      <c r="GW964" s="224"/>
      <c r="GX964" s="224"/>
      <c r="GY964" s="224"/>
      <c r="GZ964" s="224"/>
      <c r="HA964" s="224"/>
      <c r="HB964" s="224"/>
      <c r="HC964" s="224"/>
      <c r="HD964" s="224"/>
      <c r="HE964" s="224"/>
      <c r="HF964" s="224"/>
      <c r="HG964" s="224"/>
      <c r="HH964" s="224"/>
      <c r="HI964" s="224"/>
      <c r="HJ964" s="224"/>
      <c r="HK964" s="224"/>
      <c r="HL964" s="224"/>
      <c r="HM964" s="224"/>
      <c r="HN964" s="224"/>
      <c r="HO964" s="224"/>
      <c r="HP964" s="224"/>
      <c r="HQ964" s="224"/>
      <c r="HR964" s="224"/>
      <c r="HS964" s="224"/>
      <c r="HT964" s="224"/>
      <c r="HU964" s="224"/>
      <c r="HV964" s="224"/>
      <c r="HW964" s="224"/>
      <c r="HX964" s="224"/>
      <c r="HY964" s="224"/>
      <c r="HZ964" s="224"/>
      <c r="IA964" s="224"/>
      <c r="IB964" s="224"/>
      <c r="IC964" s="224"/>
      <c r="ID964" s="224"/>
      <c r="IE964" s="224"/>
      <c r="IF964" s="224"/>
      <c r="IG964" s="224"/>
      <c r="IH964" s="224"/>
      <c r="II964" s="224"/>
      <c r="IJ964" s="224"/>
      <c r="IK964" s="224"/>
      <c r="IL964" s="224"/>
      <c r="IM964" s="224"/>
      <c r="IN964" s="224"/>
      <c r="IO964" s="224"/>
      <c r="IP964" s="224"/>
      <c r="IQ964" s="224"/>
      <c r="IR964" s="224"/>
      <c r="IS964" s="224"/>
      <c r="IT964" s="224"/>
      <c r="IU964" s="224"/>
      <c r="IV964" s="224"/>
      <c r="IW964" s="224"/>
    </row>
    <row r="965" spans="1:257" s="258" customFormat="1" ht="39" hidden="1" customHeight="1" x14ac:dyDescent="0.25">
      <c r="A965" s="224"/>
      <c r="B965" s="224"/>
      <c r="C965" s="224"/>
      <c r="D965" s="209"/>
      <c r="E965" s="57"/>
      <c r="F965" s="57"/>
      <c r="G965" s="210"/>
      <c r="H965" s="210"/>
      <c r="I965" s="210"/>
      <c r="J965" s="224"/>
      <c r="K965" s="251"/>
      <c r="L965" s="251"/>
      <c r="M965" s="251"/>
      <c r="N965" s="251"/>
      <c r="O965" s="251"/>
      <c r="P965" s="251"/>
      <c r="Q965" s="251"/>
      <c r="R965" s="251"/>
      <c r="S965" s="251"/>
      <c r="T965" s="251"/>
      <c r="U965" s="251"/>
      <c r="V965" s="251"/>
      <c r="W965" s="251"/>
      <c r="X965" s="251"/>
      <c r="Y965" s="251"/>
      <c r="Z965" s="251"/>
      <c r="AA965" s="251"/>
      <c r="AB965" s="251"/>
      <c r="AC965" s="211"/>
      <c r="AD965" s="252"/>
      <c r="AE965" s="252"/>
      <c r="AF965" s="253"/>
      <c r="AG965" s="253"/>
      <c r="AH965" s="254"/>
      <c r="AI965" s="254"/>
      <c r="AJ965" s="255"/>
      <c r="AK965" s="255"/>
      <c r="AL965" s="126"/>
      <c r="AM965" s="224"/>
      <c r="AN965" s="224"/>
      <c r="AO965" s="224"/>
      <c r="AP965" s="224"/>
      <c r="AQ965" s="224"/>
      <c r="AR965" s="224"/>
      <c r="AS965" s="224"/>
      <c r="AT965" s="224"/>
      <c r="AU965" s="224"/>
      <c r="AV965" s="224"/>
      <c r="AW965" s="224"/>
      <c r="AX965" s="224"/>
      <c r="AY965" s="224"/>
      <c r="AZ965" s="224"/>
      <c r="BA965" s="224"/>
      <c r="BB965" s="224"/>
      <c r="BC965" s="224"/>
      <c r="BD965" s="224"/>
      <c r="BE965" s="224"/>
      <c r="BF965" s="224"/>
      <c r="BG965" s="224"/>
      <c r="BH965" s="224"/>
      <c r="BI965" s="224"/>
      <c r="BJ965" s="224"/>
      <c r="BK965" s="224"/>
      <c r="BL965" s="224"/>
      <c r="BM965" s="224"/>
      <c r="BN965" s="224"/>
      <c r="BO965" s="224"/>
      <c r="BP965" s="224"/>
      <c r="BQ965" s="224"/>
      <c r="BR965" s="224"/>
      <c r="BS965" s="224"/>
      <c r="BT965" s="224"/>
      <c r="BU965" s="224"/>
      <c r="BV965" s="224"/>
      <c r="BW965" s="224"/>
      <c r="BX965" s="224"/>
      <c r="BY965" s="224"/>
      <c r="BZ965" s="224"/>
      <c r="CA965" s="224"/>
      <c r="CB965" s="224"/>
      <c r="CC965" s="224"/>
      <c r="CD965" s="224"/>
      <c r="CE965" s="224"/>
      <c r="CF965" s="224"/>
      <c r="CG965" s="224"/>
      <c r="CH965" s="224"/>
      <c r="CI965" s="224"/>
      <c r="CJ965" s="224"/>
      <c r="CK965" s="224"/>
      <c r="CL965" s="224"/>
      <c r="CM965" s="224"/>
      <c r="CN965" s="224"/>
      <c r="CO965" s="224"/>
      <c r="CP965" s="224"/>
      <c r="CQ965" s="224"/>
      <c r="CR965" s="224"/>
      <c r="CS965" s="224"/>
      <c r="CT965" s="224"/>
      <c r="CU965" s="224"/>
      <c r="CV965" s="224"/>
      <c r="CW965" s="224"/>
      <c r="CX965" s="224"/>
      <c r="CY965" s="224"/>
      <c r="CZ965" s="224"/>
      <c r="DA965" s="224"/>
      <c r="DB965" s="224"/>
      <c r="DC965" s="224"/>
      <c r="DD965" s="224"/>
      <c r="DE965" s="224"/>
      <c r="DF965" s="224"/>
      <c r="DG965" s="224"/>
      <c r="DH965" s="224"/>
      <c r="DI965" s="224"/>
      <c r="DJ965" s="224"/>
      <c r="DK965" s="224"/>
      <c r="DL965" s="224"/>
      <c r="DM965" s="224"/>
      <c r="DN965" s="224"/>
      <c r="DO965" s="224"/>
      <c r="DP965" s="224"/>
      <c r="DQ965" s="224"/>
      <c r="DR965" s="224"/>
      <c r="DS965" s="224"/>
      <c r="DT965" s="224"/>
      <c r="DU965" s="224"/>
      <c r="DV965" s="224"/>
      <c r="DW965" s="224"/>
      <c r="DX965" s="224"/>
      <c r="DY965" s="224"/>
      <c r="DZ965" s="224"/>
      <c r="EA965" s="224"/>
      <c r="EB965" s="224"/>
      <c r="EC965" s="224"/>
      <c r="ED965" s="224"/>
      <c r="EE965" s="224"/>
      <c r="EF965" s="224"/>
      <c r="EG965" s="224"/>
      <c r="EH965" s="224"/>
      <c r="EI965" s="224"/>
      <c r="EJ965" s="224"/>
      <c r="EK965" s="224"/>
      <c r="EL965" s="224"/>
      <c r="EM965" s="224"/>
      <c r="EN965" s="224"/>
      <c r="EO965" s="224"/>
      <c r="EP965" s="224"/>
      <c r="EQ965" s="224"/>
      <c r="ER965" s="224"/>
      <c r="ES965" s="224"/>
      <c r="ET965" s="224"/>
      <c r="EU965" s="224"/>
      <c r="EV965" s="224"/>
      <c r="EW965" s="224"/>
      <c r="EX965" s="224"/>
      <c r="EY965" s="224"/>
      <c r="EZ965" s="224"/>
      <c r="FA965" s="224"/>
      <c r="FB965" s="224"/>
      <c r="FC965" s="224"/>
      <c r="FD965" s="224"/>
      <c r="FE965" s="224"/>
      <c r="FF965" s="224"/>
      <c r="FG965" s="224"/>
      <c r="FH965" s="224"/>
      <c r="FI965" s="224"/>
      <c r="FJ965" s="224"/>
      <c r="FK965" s="224"/>
      <c r="FL965" s="224"/>
      <c r="FM965" s="224"/>
      <c r="FN965" s="224"/>
      <c r="FO965" s="224"/>
      <c r="FP965" s="224"/>
      <c r="FQ965" s="224"/>
      <c r="FR965" s="224"/>
      <c r="FS965" s="224"/>
      <c r="FT965" s="224"/>
      <c r="FU965" s="224"/>
      <c r="FV965" s="224"/>
      <c r="FW965" s="224"/>
      <c r="FX965" s="224"/>
      <c r="FY965" s="224"/>
      <c r="FZ965" s="224"/>
      <c r="GA965" s="224"/>
      <c r="GB965" s="224"/>
      <c r="GC965" s="224"/>
      <c r="GD965" s="224"/>
      <c r="GE965" s="224"/>
      <c r="GF965" s="224"/>
      <c r="GG965" s="224"/>
      <c r="GH965" s="224"/>
      <c r="GI965" s="224"/>
      <c r="GJ965" s="224"/>
      <c r="GK965" s="224"/>
      <c r="GL965" s="224"/>
      <c r="GM965" s="224"/>
      <c r="GN965" s="224"/>
      <c r="GO965" s="224"/>
      <c r="GP965" s="224"/>
      <c r="GQ965" s="224"/>
      <c r="GR965" s="224"/>
      <c r="GS965" s="224"/>
      <c r="GT965" s="224"/>
      <c r="GU965" s="224"/>
      <c r="GV965" s="224"/>
      <c r="GW965" s="224"/>
      <c r="GX965" s="224"/>
      <c r="GY965" s="224"/>
      <c r="GZ965" s="224"/>
      <c r="HA965" s="224"/>
      <c r="HB965" s="224"/>
      <c r="HC965" s="224"/>
      <c r="HD965" s="224"/>
      <c r="HE965" s="224"/>
      <c r="HF965" s="224"/>
      <c r="HG965" s="224"/>
      <c r="HH965" s="224"/>
      <c r="HI965" s="224"/>
      <c r="HJ965" s="224"/>
      <c r="HK965" s="224"/>
      <c r="HL965" s="224"/>
      <c r="HM965" s="224"/>
      <c r="HN965" s="224"/>
      <c r="HO965" s="224"/>
      <c r="HP965" s="224"/>
      <c r="HQ965" s="224"/>
      <c r="HR965" s="224"/>
      <c r="HS965" s="224"/>
      <c r="HT965" s="224"/>
      <c r="HU965" s="224"/>
      <c r="HV965" s="224"/>
      <c r="HW965" s="224"/>
      <c r="HX965" s="224"/>
      <c r="HY965" s="224"/>
      <c r="HZ965" s="224"/>
      <c r="IA965" s="224"/>
      <c r="IB965" s="224"/>
      <c r="IC965" s="224"/>
      <c r="ID965" s="224"/>
      <c r="IE965" s="224"/>
      <c r="IF965" s="224"/>
      <c r="IG965" s="224"/>
      <c r="IH965" s="224"/>
      <c r="II965" s="224"/>
      <c r="IJ965" s="224"/>
      <c r="IK965" s="224"/>
      <c r="IL965" s="224"/>
      <c r="IM965" s="224"/>
      <c r="IN965" s="224"/>
      <c r="IO965" s="224"/>
      <c r="IP965" s="224"/>
      <c r="IQ965" s="224"/>
      <c r="IR965" s="224"/>
      <c r="IS965" s="224"/>
      <c r="IT965" s="224"/>
      <c r="IU965" s="224"/>
      <c r="IV965" s="224"/>
      <c r="IW965" s="224"/>
    </row>
    <row r="966" spans="1:257" s="258" customFormat="1" ht="39" hidden="1" customHeight="1" x14ac:dyDescent="0.25">
      <c r="A966" s="224"/>
      <c r="B966" s="224"/>
      <c r="C966" s="224"/>
      <c r="D966" s="209"/>
      <c r="E966" s="57"/>
      <c r="F966" s="57"/>
      <c r="G966" s="210"/>
      <c r="H966" s="210"/>
      <c r="I966" s="210"/>
      <c r="J966" s="224"/>
      <c r="K966" s="251"/>
      <c r="L966" s="251"/>
      <c r="M966" s="251"/>
      <c r="N966" s="251"/>
      <c r="O966" s="251"/>
      <c r="P966" s="251"/>
      <c r="Q966" s="251"/>
      <c r="R966" s="251"/>
      <c r="S966" s="251"/>
      <c r="T966" s="251"/>
      <c r="U966" s="251"/>
      <c r="V966" s="251"/>
      <c r="W966" s="251"/>
      <c r="X966" s="251"/>
      <c r="Y966" s="251"/>
      <c r="Z966" s="251"/>
      <c r="AA966" s="251"/>
      <c r="AB966" s="251"/>
      <c r="AC966" s="211"/>
      <c r="AD966" s="252"/>
      <c r="AE966" s="252"/>
      <c r="AF966" s="253"/>
      <c r="AG966" s="253"/>
      <c r="AH966" s="254"/>
      <c r="AI966" s="254"/>
      <c r="AJ966" s="255"/>
      <c r="AK966" s="255"/>
      <c r="AL966" s="126"/>
      <c r="AM966" s="224"/>
      <c r="AN966" s="224"/>
      <c r="AO966" s="224"/>
      <c r="AP966" s="224"/>
      <c r="AQ966" s="224"/>
      <c r="AR966" s="224"/>
      <c r="AS966" s="224"/>
      <c r="AT966" s="224"/>
      <c r="AU966" s="224"/>
      <c r="AV966" s="224"/>
      <c r="AW966" s="224"/>
      <c r="AX966" s="224"/>
      <c r="AY966" s="224"/>
      <c r="AZ966" s="224"/>
      <c r="BA966" s="224"/>
      <c r="BB966" s="224"/>
      <c r="BC966" s="224"/>
      <c r="BD966" s="224"/>
      <c r="BE966" s="224"/>
      <c r="BF966" s="224"/>
      <c r="BG966" s="224"/>
      <c r="BH966" s="224"/>
      <c r="BI966" s="224"/>
      <c r="BJ966" s="224"/>
      <c r="BK966" s="224"/>
      <c r="BL966" s="224"/>
      <c r="BM966" s="224"/>
      <c r="BN966" s="224"/>
      <c r="BO966" s="224"/>
      <c r="BP966" s="224"/>
      <c r="BQ966" s="224"/>
      <c r="BR966" s="224"/>
      <c r="BS966" s="224"/>
      <c r="BT966" s="224"/>
      <c r="BU966" s="224"/>
      <c r="BV966" s="224"/>
      <c r="BW966" s="224"/>
      <c r="BX966" s="224"/>
      <c r="BY966" s="224"/>
      <c r="BZ966" s="224"/>
      <c r="CA966" s="224"/>
      <c r="CB966" s="224"/>
      <c r="CC966" s="224"/>
      <c r="CD966" s="224"/>
      <c r="CE966" s="224"/>
      <c r="CF966" s="224"/>
      <c r="CG966" s="224"/>
      <c r="CH966" s="224"/>
      <c r="CI966" s="224"/>
      <c r="CJ966" s="224"/>
      <c r="CK966" s="224"/>
      <c r="CL966" s="224"/>
      <c r="CM966" s="224"/>
      <c r="CN966" s="224"/>
      <c r="CO966" s="224"/>
      <c r="CP966" s="224"/>
      <c r="CQ966" s="224"/>
      <c r="CR966" s="224"/>
      <c r="CS966" s="224"/>
      <c r="CT966" s="224"/>
      <c r="CU966" s="224"/>
      <c r="CV966" s="224"/>
      <c r="CW966" s="224"/>
      <c r="CX966" s="224"/>
      <c r="CY966" s="224"/>
      <c r="CZ966" s="224"/>
      <c r="DA966" s="224"/>
      <c r="DB966" s="224"/>
      <c r="DC966" s="224"/>
      <c r="DD966" s="224"/>
      <c r="DE966" s="224"/>
      <c r="DF966" s="224"/>
      <c r="DG966" s="224"/>
      <c r="DH966" s="224"/>
      <c r="DI966" s="224"/>
      <c r="DJ966" s="224"/>
      <c r="DK966" s="224"/>
      <c r="DL966" s="224"/>
      <c r="DM966" s="224"/>
      <c r="DN966" s="224"/>
      <c r="DO966" s="224"/>
      <c r="DP966" s="224"/>
      <c r="DQ966" s="224"/>
      <c r="DR966" s="224"/>
      <c r="DS966" s="224"/>
      <c r="DT966" s="224"/>
      <c r="DU966" s="224"/>
      <c r="DV966" s="224"/>
      <c r="DW966" s="224"/>
      <c r="DX966" s="224"/>
      <c r="DY966" s="224"/>
      <c r="DZ966" s="224"/>
      <c r="EA966" s="224"/>
      <c r="EB966" s="224"/>
      <c r="EC966" s="224"/>
      <c r="ED966" s="224"/>
      <c r="EE966" s="224"/>
      <c r="EF966" s="224"/>
      <c r="EG966" s="224"/>
      <c r="EH966" s="224"/>
      <c r="EI966" s="224"/>
      <c r="EJ966" s="224"/>
      <c r="EK966" s="224"/>
      <c r="EL966" s="224"/>
      <c r="EM966" s="224"/>
      <c r="EN966" s="224"/>
      <c r="EO966" s="224"/>
      <c r="EP966" s="224"/>
      <c r="EQ966" s="224"/>
      <c r="ER966" s="224"/>
      <c r="ES966" s="224"/>
      <c r="ET966" s="224"/>
      <c r="EU966" s="224"/>
      <c r="EV966" s="224"/>
      <c r="EW966" s="224"/>
      <c r="EX966" s="224"/>
      <c r="EY966" s="224"/>
      <c r="EZ966" s="224"/>
      <c r="FA966" s="224"/>
      <c r="FB966" s="224"/>
      <c r="FC966" s="224"/>
      <c r="FD966" s="224"/>
      <c r="FE966" s="224"/>
      <c r="FF966" s="224"/>
      <c r="FG966" s="224"/>
      <c r="FH966" s="224"/>
      <c r="FI966" s="224"/>
      <c r="FJ966" s="224"/>
      <c r="FK966" s="224"/>
      <c r="FL966" s="224"/>
      <c r="FM966" s="224"/>
      <c r="FN966" s="224"/>
      <c r="FO966" s="224"/>
      <c r="FP966" s="224"/>
      <c r="FQ966" s="224"/>
      <c r="FR966" s="224"/>
      <c r="FS966" s="224"/>
      <c r="FT966" s="224"/>
      <c r="FU966" s="224"/>
      <c r="FV966" s="224"/>
      <c r="FW966" s="224"/>
      <c r="FX966" s="224"/>
      <c r="FY966" s="224"/>
      <c r="FZ966" s="224"/>
      <c r="GA966" s="224"/>
      <c r="GB966" s="224"/>
      <c r="GC966" s="224"/>
      <c r="GD966" s="224"/>
      <c r="GE966" s="224"/>
      <c r="GF966" s="224"/>
      <c r="GG966" s="224"/>
      <c r="GH966" s="224"/>
      <c r="GI966" s="224"/>
      <c r="GJ966" s="224"/>
      <c r="GK966" s="224"/>
      <c r="GL966" s="224"/>
      <c r="GM966" s="224"/>
      <c r="GN966" s="224"/>
      <c r="GO966" s="224"/>
      <c r="GP966" s="224"/>
      <c r="GQ966" s="224"/>
      <c r="GR966" s="224"/>
      <c r="GS966" s="224"/>
      <c r="GT966" s="224"/>
      <c r="GU966" s="224"/>
      <c r="GV966" s="224"/>
      <c r="GW966" s="224"/>
      <c r="GX966" s="224"/>
      <c r="GY966" s="224"/>
      <c r="GZ966" s="224"/>
      <c r="HA966" s="224"/>
      <c r="HB966" s="224"/>
      <c r="HC966" s="224"/>
      <c r="HD966" s="224"/>
      <c r="HE966" s="224"/>
      <c r="HF966" s="224"/>
      <c r="HG966" s="224"/>
      <c r="HH966" s="224"/>
      <c r="HI966" s="224"/>
      <c r="HJ966" s="224"/>
      <c r="HK966" s="224"/>
      <c r="HL966" s="224"/>
      <c r="HM966" s="224"/>
      <c r="HN966" s="224"/>
      <c r="HO966" s="224"/>
      <c r="HP966" s="224"/>
      <c r="HQ966" s="224"/>
      <c r="HR966" s="224"/>
      <c r="HS966" s="224"/>
      <c r="HT966" s="224"/>
      <c r="HU966" s="224"/>
      <c r="HV966" s="224"/>
      <c r="HW966" s="224"/>
      <c r="HX966" s="224"/>
      <c r="HY966" s="224"/>
      <c r="HZ966" s="224"/>
      <c r="IA966" s="224"/>
      <c r="IB966" s="224"/>
      <c r="IC966" s="224"/>
      <c r="ID966" s="224"/>
      <c r="IE966" s="224"/>
      <c r="IF966" s="224"/>
      <c r="IG966" s="224"/>
      <c r="IH966" s="224"/>
      <c r="II966" s="224"/>
      <c r="IJ966" s="224"/>
      <c r="IK966" s="224"/>
      <c r="IL966" s="224"/>
      <c r="IM966" s="224"/>
      <c r="IN966" s="224"/>
      <c r="IO966" s="224"/>
      <c r="IP966" s="224"/>
      <c r="IQ966" s="224"/>
      <c r="IR966" s="224"/>
      <c r="IS966" s="224"/>
      <c r="IT966" s="224"/>
      <c r="IU966" s="224"/>
      <c r="IV966" s="224"/>
      <c r="IW966" s="224"/>
    </row>
    <row r="967" spans="1:257" s="258" customFormat="1" ht="39" hidden="1" customHeight="1" x14ac:dyDescent="0.25">
      <c r="A967" s="224"/>
      <c r="B967" s="224"/>
      <c r="C967" s="224"/>
      <c r="D967" s="209"/>
      <c r="E967" s="57"/>
      <c r="F967" s="57"/>
      <c r="G967" s="210"/>
      <c r="H967" s="210"/>
      <c r="I967" s="210"/>
      <c r="J967" s="224"/>
      <c r="K967" s="251"/>
      <c r="L967" s="251"/>
      <c r="M967" s="251"/>
      <c r="N967" s="251"/>
      <c r="O967" s="251"/>
      <c r="P967" s="251"/>
      <c r="Q967" s="251"/>
      <c r="R967" s="251"/>
      <c r="S967" s="251"/>
      <c r="T967" s="251"/>
      <c r="U967" s="251"/>
      <c r="V967" s="251"/>
      <c r="W967" s="251"/>
      <c r="X967" s="251"/>
      <c r="Y967" s="251"/>
      <c r="Z967" s="251"/>
      <c r="AA967" s="251"/>
      <c r="AB967" s="251"/>
      <c r="AC967" s="211"/>
      <c r="AD967" s="252"/>
      <c r="AE967" s="252"/>
      <c r="AF967" s="253"/>
      <c r="AG967" s="253"/>
      <c r="AH967" s="254"/>
      <c r="AI967" s="254"/>
      <c r="AJ967" s="255"/>
      <c r="AK967" s="255"/>
      <c r="AL967" s="126"/>
      <c r="AM967" s="224"/>
      <c r="AN967" s="224"/>
      <c r="AO967" s="224"/>
      <c r="AP967" s="224"/>
      <c r="AQ967" s="224"/>
      <c r="AR967" s="224"/>
      <c r="AS967" s="224"/>
      <c r="AT967" s="224"/>
      <c r="AU967" s="224"/>
      <c r="AV967" s="224"/>
      <c r="AW967" s="224"/>
      <c r="AX967" s="224"/>
      <c r="AY967" s="224"/>
      <c r="AZ967" s="224"/>
      <c r="BA967" s="224"/>
      <c r="BB967" s="224"/>
      <c r="BC967" s="224"/>
      <c r="BD967" s="224"/>
      <c r="BE967" s="224"/>
      <c r="BF967" s="224"/>
      <c r="BG967" s="224"/>
      <c r="BH967" s="224"/>
      <c r="BI967" s="224"/>
      <c r="BJ967" s="224"/>
      <c r="BK967" s="224"/>
      <c r="BL967" s="224"/>
      <c r="BM967" s="224"/>
      <c r="BN967" s="224"/>
      <c r="BO967" s="224"/>
      <c r="BP967" s="224"/>
      <c r="BQ967" s="224"/>
      <c r="BR967" s="224"/>
      <c r="BS967" s="224"/>
      <c r="BT967" s="224"/>
      <c r="BU967" s="224"/>
      <c r="BV967" s="224"/>
      <c r="BW967" s="224"/>
      <c r="BX967" s="224"/>
      <c r="BY967" s="224"/>
      <c r="BZ967" s="224"/>
      <c r="CA967" s="224"/>
      <c r="CB967" s="224"/>
      <c r="CC967" s="224"/>
      <c r="CD967" s="224"/>
      <c r="CE967" s="224"/>
      <c r="CF967" s="224"/>
      <c r="CG967" s="224"/>
      <c r="CH967" s="224"/>
      <c r="CI967" s="224"/>
      <c r="CJ967" s="224"/>
      <c r="CK967" s="224"/>
      <c r="CL967" s="224"/>
      <c r="CM967" s="224"/>
      <c r="CN967" s="224"/>
      <c r="CO967" s="224"/>
      <c r="CP967" s="224"/>
      <c r="CQ967" s="224"/>
      <c r="CR967" s="224"/>
      <c r="CS967" s="224"/>
      <c r="CT967" s="224"/>
      <c r="CU967" s="224"/>
      <c r="CV967" s="224"/>
      <c r="CW967" s="224"/>
      <c r="CX967" s="224"/>
      <c r="CY967" s="224"/>
      <c r="CZ967" s="224"/>
      <c r="DA967" s="224"/>
      <c r="DB967" s="224"/>
      <c r="DC967" s="224"/>
      <c r="DD967" s="224"/>
      <c r="DE967" s="224"/>
      <c r="DF967" s="224"/>
      <c r="DG967" s="224"/>
      <c r="DH967" s="224"/>
      <c r="DI967" s="224"/>
      <c r="DJ967" s="224"/>
      <c r="DK967" s="224"/>
      <c r="DL967" s="224"/>
      <c r="DM967" s="224"/>
      <c r="DN967" s="224"/>
      <c r="DO967" s="224"/>
      <c r="DP967" s="224"/>
      <c r="DQ967" s="224"/>
      <c r="DR967" s="224"/>
      <c r="DS967" s="224"/>
      <c r="DT967" s="224"/>
      <c r="DU967" s="224"/>
      <c r="DV967" s="224"/>
      <c r="DW967" s="224"/>
      <c r="DX967" s="224"/>
      <c r="DY967" s="224"/>
      <c r="DZ967" s="224"/>
      <c r="EA967" s="224"/>
      <c r="EB967" s="224"/>
      <c r="EC967" s="224"/>
      <c r="ED967" s="224"/>
      <c r="EE967" s="224"/>
      <c r="EF967" s="224"/>
      <c r="EG967" s="224"/>
      <c r="EH967" s="224"/>
      <c r="EI967" s="224"/>
      <c r="EJ967" s="224"/>
      <c r="EK967" s="224"/>
      <c r="EL967" s="224"/>
      <c r="EM967" s="224"/>
      <c r="EN967" s="224"/>
      <c r="EO967" s="224"/>
      <c r="EP967" s="224"/>
      <c r="EQ967" s="224"/>
      <c r="ER967" s="224"/>
      <c r="ES967" s="224"/>
      <c r="ET967" s="224"/>
      <c r="EU967" s="224"/>
      <c r="EV967" s="224"/>
      <c r="EW967" s="224"/>
      <c r="EX967" s="224"/>
      <c r="EY967" s="224"/>
      <c r="EZ967" s="224"/>
      <c r="FA967" s="224"/>
      <c r="FB967" s="224"/>
      <c r="FC967" s="224"/>
      <c r="FD967" s="224"/>
      <c r="FE967" s="224"/>
      <c r="FF967" s="224"/>
      <c r="FG967" s="224"/>
      <c r="FH967" s="224"/>
      <c r="FI967" s="224"/>
      <c r="FJ967" s="224"/>
      <c r="FK967" s="224"/>
      <c r="FL967" s="224"/>
      <c r="FM967" s="224"/>
      <c r="FN967" s="224"/>
      <c r="FO967" s="224"/>
      <c r="FP967" s="224"/>
      <c r="FQ967" s="224"/>
      <c r="FR967" s="224"/>
      <c r="FS967" s="224"/>
      <c r="FT967" s="224"/>
      <c r="FU967" s="224"/>
      <c r="FV967" s="224"/>
      <c r="FW967" s="224"/>
      <c r="FX967" s="224"/>
      <c r="FY967" s="224"/>
      <c r="FZ967" s="224"/>
      <c r="GA967" s="224"/>
      <c r="GB967" s="224"/>
      <c r="GC967" s="224"/>
      <c r="GD967" s="224"/>
      <c r="GE967" s="224"/>
      <c r="GF967" s="224"/>
      <c r="GG967" s="224"/>
      <c r="GH967" s="224"/>
      <c r="GI967" s="224"/>
      <c r="GJ967" s="224"/>
      <c r="GK967" s="224"/>
      <c r="GL967" s="224"/>
      <c r="GM967" s="224"/>
      <c r="GN967" s="224"/>
      <c r="GO967" s="224"/>
      <c r="GP967" s="224"/>
      <c r="GQ967" s="224"/>
      <c r="GR967" s="224"/>
      <c r="GS967" s="224"/>
      <c r="GT967" s="224"/>
      <c r="GU967" s="224"/>
      <c r="GV967" s="224"/>
      <c r="GW967" s="224"/>
      <c r="GX967" s="224"/>
      <c r="GY967" s="224"/>
      <c r="GZ967" s="224"/>
      <c r="HA967" s="224"/>
      <c r="HB967" s="224"/>
      <c r="HC967" s="224"/>
      <c r="HD967" s="224"/>
      <c r="HE967" s="224"/>
      <c r="HF967" s="224"/>
      <c r="HG967" s="224"/>
      <c r="HH967" s="224"/>
      <c r="HI967" s="224"/>
      <c r="HJ967" s="224"/>
      <c r="HK967" s="224"/>
      <c r="HL967" s="224"/>
      <c r="HM967" s="224"/>
      <c r="HN967" s="224"/>
      <c r="HO967" s="224"/>
      <c r="HP967" s="224"/>
      <c r="HQ967" s="224"/>
      <c r="HR967" s="224"/>
      <c r="HS967" s="224"/>
      <c r="HT967" s="224"/>
      <c r="HU967" s="224"/>
      <c r="HV967" s="224"/>
      <c r="HW967" s="224"/>
      <c r="HX967" s="224"/>
      <c r="HY967" s="224"/>
      <c r="HZ967" s="224"/>
      <c r="IA967" s="224"/>
      <c r="IB967" s="224"/>
      <c r="IC967" s="224"/>
      <c r="ID967" s="224"/>
      <c r="IE967" s="224"/>
      <c r="IF967" s="224"/>
      <c r="IG967" s="224"/>
      <c r="IH967" s="224"/>
      <c r="II967" s="224"/>
      <c r="IJ967" s="224"/>
      <c r="IK967" s="224"/>
      <c r="IL967" s="224"/>
      <c r="IM967" s="224"/>
      <c r="IN967" s="224"/>
      <c r="IO967" s="224"/>
      <c r="IP967" s="224"/>
      <c r="IQ967" s="224"/>
      <c r="IR967" s="224"/>
      <c r="IS967" s="224"/>
      <c r="IT967" s="224"/>
      <c r="IU967" s="224"/>
      <c r="IV967" s="224"/>
      <c r="IW967" s="224"/>
    </row>
    <row r="968" spans="1:257" s="258" customFormat="1" ht="39" hidden="1" customHeight="1" x14ac:dyDescent="0.25">
      <c r="A968" s="224"/>
      <c r="B968" s="224"/>
      <c r="C968" s="224"/>
      <c r="D968" s="209"/>
      <c r="E968" s="57"/>
      <c r="F968" s="57"/>
      <c r="G968" s="210"/>
      <c r="H968" s="210"/>
      <c r="I968" s="210"/>
      <c r="J968" s="224"/>
      <c r="K968" s="251"/>
      <c r="L968" s="251"/>
      <c r="M968" s="251"/>
      <c r="N968" s="251"/>
      <c r="O968" s="251"/>
      <c r="P968" s="251"/>
      <c r="Q968" s="251"/>
      <c r="R968" s="251"/>
      <c r="S968" s="251"/>
      <c r="T968" s="251"/>
      <c r="U968" s="251"/>
      <c r="V968" s="251"/>
      <c r="W968" s="251"/>
      <c r="X968" s="251"/>
      <c r="Y968" s="251"/>
      <c r="Z968" s="251"/>
      <c r="AA968" s="251"/>
      <c r="AB968" s="251"/>
      <c r="AC968" s="211"/>
      <c r="AD968" s="252"/>
      <c r="AE968" s="252"/>
      <c r="AF968" s="253"/>
      <c r="AG968" s="253"/>
      <c r="AH968" s="254"/>
      <c r="AI968" s="254"/>
      <c r="AJ968" s="255"/>
      <c r="AK968" s="255"/>
      <c r="AL968" s="126"/>
      <c r="AM968" s="224"/>
      <c r="AN968" s="224"/>
      <c r="AO968" s="224"/>
      <c r="AP968" s="224"/>
      <c r="AQ968" s="224"/>
      <c r="AR968" s="224"/>
      <c r="AS968" s="224"/>
      <c r="AT968" s="224"/>
      <c r="AU968" s="224"/>
      <c r="AV968" s="224"/>
      <c r="AW968" s="224"/>
      <c r="AX968" s="224"/>
      <c r="AY968" s="224"/>
      <c r="AZ968" s="224"/>
      <c r="BA968" s="224"/>
      <c r="BB968" s="224"/>
      <c r="BC968" s="224"/>
      <c r="BD968" s="224"/>
      <c r="BE968" s="224"/>
      <c r="BF968" s="224"/>
      <c r="BG968" s="224"/>
      <c r="BH968" s="224"/>
      <c r="BI968" s="224"/>
      <c r="BJ968" s="224"/>
      <c r="BK968" s="224"/>
      <c r="BL968" s="224"/>
      <c r="BM968" s="224"/>
      <c r="BN968" s="224"/>
      <c r="BO968" s="224"/>
      <c r="BP968" s="224"/>
      <c r="BQ968" s="224"/>
      <c r="BR968" s="224"/>
      <c r="BS968" s="224"/>
      <c r="BT968" s="224"/>
      <c r="BU968" s="224"/>
      <c r="BV968" s="224"/>
      <c r="BW968" s="224"/>
      <c r="BX968" s="224"/>
      <c r="BY968" s="224"/>
      <c r="BZ968" s="224"/>
      <c r="CA968" s="224"/>
      <c r="CB968" s="224"/>
      <c r="CC968" s="224"/>
      <c r="CD968" s="224"/>
      <c r="CE968" s="224"/>
      <c r="CF968" s="224"/>
      <c r="CG968" s="224"/>
      <c r="CH968" s="224"/>
      <c r="CI968" s="224"/>
      <c r="CJ968" s="224"/>
      <c r="CK968" s="224"/>
      <c r="CL968" s="224"/>
      <c r="CM968" s="224"/>
      <c r="CN968" s="224"/>
      <c r="CO968" s="224"/>
      <c r="CP968" s="224"/>
      <c r="CQ968" s="224"/>
      <c r="CR968" s="224"/>
      <c r="CS968" s="224"/>
      <c r="CT968" s="224"/>
      <c r="CU968" s="224"/>
      <c r="CV968" s="224"/>
      <c r="CW968" s="224"/>
      <c r="CX968" s="224"/>
      <c r="CY968" s="224"/>
      <c r="CZ968" s="224"/>
      <c r="DA968" s="224"/>
      <c r="DB968" s="224"/>
      <c r="DC968" s="224"/>
      <c r="DD968" s="224"/>
      <c r="DE968" s="224"/>
      <c r="DF968" s="224"/>
      <c r="DG968" s="224"/>
      <c r="DH968" s="224"/>
      <c r="DI968" s="224"/>
      <c r="DJ968" s="224"/>
      <c r="DK968" s="224"/>
      <c r="DL968" s="224"/>
      <c r="DM968" s="224"/>
      <c r="DN968" s="224"/>
      <c r="DO968" s="224"/>
      <c r="DP968" s="224"/>
      <c r="DQ968" s="224"/>
      <c r="DR968" s="224"/>
      <c r="DS968" s="224"/>
      <c r="DT968" s="224"/>
      <c r="DU968" s="224"/>
      <c r="DV968" s="224"/>
      <c r="DW968" s="224"/>
      <c r="DX968" s="224"/>
      <c r="DY968" s="224"/>
      <c r="DZ968" s="224"/>
      <c r="EA968" s="224"/>
      <c r="EB968" s="224"/>
      <c r="EC968" s="224"/>
      <c r="ED968" s="224"/>
      <c r="EE968" s="224"/>
      <c r="EF968" s="224"/>
      <c r="EG968" s="224"/>
      <c r="EH968" s="224"/>
      <c r="EI968" s="224"/>
      <c r="EJ968" s="224"/>
      <c r="EK968" s="224"/>
      <c r="EL968" s="224"/>
      <c r="EM968" s="224"/>
      <c r="EN968" s="224"/>
      <c r="EO968" s="224"/>
      <c r="EP968" s="224"/>
      <c r="EQ968" s="224"/>
      <c r="ER968" s="224"/>
      <c r="ES968" s="224"/>
      <c r="ET968" s="224"/>
      <c r="EU968" s="224"/>
      <c r="EV968" s="224"/>
      <c r="EW968" s="224"/>
      <c r="EX968" s="224"/>
      <c r="EY968" s="224"/>
      <c r="EZ968" s="224"/>
      <c r="FA968" s="224"/>
      <c r="FB968" s="224"/>
      <c r="FC968" s="224"/>
      <c r="FD968" s="224"/>
      <c r="FE968" s="224"/>
      <c r="FF968" s="224"/>
      <c r="FG968" s="224"/>
      <c r="FH968" s="224"/>
      <c r="FI968" s="224"/>
      <c r="FJ968" s="224"/>
      <c r="FK968" s="224"/>
      <c r="FL968" s="224"/>
      <c r="FM968" s="224"/>
      <c r="FN968" s="224"/>
      <c r="FO968" s="224"/>
      <c r="FP968" s="224"/>
      <c r="FQ968" s="224"/>
      <c r="FR968" s="224"/>
      <c r="FS968" s="224"/>
      <c r="FT968" s="224"/>
      <c r="FU968" s="224"/>
      <c r="FV968" s="224"/>
      <c r="FW968" s="224"/>
      <c r="FX968" s="224"/>
      <c r="FY968" s="224"/>
      <c r="FZ968" s="224"/>
      <c r="GA968" s="224"/>
      <c r="GB968" s="224"/>
      <c r="GC968" s="224"/>
      <c r="GD968" s="224"/>
      <c r="GE968" s="224"/>
      <c r="GF968" s="224"/>
      <c r="GG968" s="224"/>
      <c r="GH968" s="224"/>
      <c r="GI968" s="224"/>
      <c r="GJ968" s="224"/>
      <c r="GK968" s="224"/>
      <c r="GL968" s="224"/>
      <c r="GM968" s="224"/>
      <c r="GN968" s="224"/>
      <c r="GO968" s="224"/>
      <c r="GP968" s="224"/>
      <c r="GQ968" s="224"/>
      <c r="GR968" s="224"/>
      <c r="GS968" s="224"/>
      <c r="GT968" s="224"/>
      <c r="GU968" s="224"/>
      <c r="GV968" s="224"/>
      <c r="GW968" s="224"/>
      <c r="GX968" s="224"/>
      <c r="GY968" s="224"/>
      <c r="GZ968" s="224"/>
      <c r="HA968" s="224"/>
      <c r="HB968" s="224"/>
      <c r="HC968" s="224"/>
      <c r="HD968" s="224"/>
      <c r="HE968" s="224"/>
      <c r="HF968" s="224"/>
      <c r="HG968" s="224"/>
      <c r="HH968" s="224"/>
      <c r="HI968" s="224"/>
      <c r="HJ968" s="224"/>
      <c r="HK968" s="224"/>
      <c r="HL968" s="224"/>
      <c r="HM968" s="224"/>
      <c r="HN968" s="224"/>
      <c r="HO968" s="224"/>
      <c r="HP968" s="224"/>
      <c r="HQ968" s="224"/>
      <c r="HR968" s="224"/>
      <c r="HS968" s="224"/>
      <c r="HT968" s="224"/>
      <c r="HU968" s="224"/>
      <c r="HV968" s="224"/>
      <c r="HW968" s="224"/>
      <c r="HX968" s="224"/>
      <c r="HY968" s="224"/>
      <c r="HZ968" s="224"/>
      <c r="IA968" s="224"/>
      <c r="IB968" s="224"/>
      <c r="IC968" s="224"/>
      <c r="ID968" s="224"/>
      <c r="IE968" s="224"/>
      <c r="IF968" s="224"/>
      <c r="IG968" s="224"/>
      <c r="IH968" s="224"/>
      <c r="II968" s="224"/>
      <c r="IJ968" s="224"/>
      <c r="IK968" s="224"/>
      <c r="IL968" s="224"/>
      <c r="IM968" s="224"/>
      <c r="IN968" s="224"/>
      <c r="IO968" s="224"/>
      <c r="IP968" s="224"/>
      <c r="IQ968" s="224"/>
      <c r="IR968" s="224"/>
      <c r="IS968" s="224"/>
      <c r="IT968" s="224"/>
      <c r="IU968" s="224"/>
      <c r="IV968" s="224"/>
      <c r="IW968" s="224"/>
    </row>
    <row r="969" spans="1:257" s="258" customFormat="1" ht="39" hidden="1" customHeight="1" x14ac:dyDescent="0.25">
      <c r="A969" s="224"/>
      <c r="B969" s="224"/>
      <c r="C969" s="224"/>
      <c r="D969" s="209"/>
      <c r="E969" s="57"/>
      <c r="F969" s="57"/>
      <c r="G969" s="210"/>
      <c r="H969" s="210"/>
      <c r="I969" s="210"/>
      <c r="J969" s="224"/>
      <c r="K969" s="251"/>
      <c r="L969" s="251"/>
      <c r="M969" s="251"/>
      <c r="N969" s="251"/>
      <c r="O969" s="251"/>
      <c r="P969" s="251"/>
      <c r="Q969" s="251"/>
      <c r="R969" s="251"/>
      <c r="S969" s="251"/>
      <c r="T969" s="251"/>
      <c r="U969" s="251"/>
      <c r="V969" s="251"/>
      <c r="W969" s="251"/>
      <c r="X969" s="251"/>
      <c r="Y969" s="251"/>
      <c r="Z969" s="251"/>
      <c r="AA969" s="251"/>
      <c r="AB969" s="251"/>
      <c r="AC969" s="211"/>
      <c r="AD969" s="252"/>
      <c r="AE969" s="252"/>
      <c r="AF969" s="253"/>
      <c r="AG969" s="253"/>
      <c r="AH969" s="254"/>
      <c r="AI969" s="254"/>
      <c r="AJ969" s="255"/>
      <c r="AK969" s="255"/>
      <c r="AL969" s="126"/>
      <c r="AM969" s="224"/>
      <c r="AN969" s="224"/>
      <c r="AO969" s="224"/>
      <c r="AP969" s="224"/>
      <c r="AQ969" s="224"/>
      <c r="AR969" s="224"/>
      <c r="AS969" s="224"/>
      <c r="AT969" s="224"/>
      <c r="AU969" s="224"/>
      <c r="AV969" s="224"/>
      <c r="AW969" s="224"/>
      <c r="AX969" s="224"/>
      <c r="AY969" s="224"/>
      <c r="AZ969" s="224"/>
      <c r="BA969" s="224"/>
      <c r="BB969" s="224"/>
      <c r="BC969" s="224"/>
      <c r="BD969" s="224"/>
      <c r="BE969" s="224"/>
      <c r="BF969" s="224"/>
      <c r="BG969" s="224"/>
      <c r="BH969" s="224"/>
      <c r="BI969" s="224"/>
      <c r="BJ969" s="224"/>
      <c r="BK969" s="224"/>
      <c r="BL969" s="224"/>
      <c r="BM969" s="224"/>
      <c r="BN969" s="224"/>
      <c r="BO969" s="224"/>
      <c r="BP969" s="224"/>
      <c r="BQ969" s="224"/>
      <c r="BR969" s="224"/>
      <c r="BS969" s="224"/>
      <c r="BT969" s="224"/>
      <c r="BU969" s="224"/>
      <c r="BV969" s="224"/>
      <c r="BW969" s="224"/>
      <c r="BX969" s="224"/>
      <c r="BY969" s="224"/>
      <c r="BZ969" s="224"/>
      <c r="CA969" s="224"/>
      <c r="CB969" s="224"/>
      <c r="CC969" s="224"/>
      <c r="CD969" s="224"/>
      <c r="CE969" s="224"/>
      <c r="CF969" s="224"/>
      <c r="CG969" s="224"/>
      <c r="CH969" s="224"/>
      <c r="CI969" s="224"/>
      <c r="CJ969" s="224"/>
      <c r="CK969" s="224"/>
      <c r="CL969" s="224"/>
      <c r="CM969" s="224"/>
      <c r="CN969" s="224"/>
      <c r="CO969" s="224"/>
      <c r="CP969" s="224"/>
      <c r="CQ969" s="224"/>
      <c r="CR969" s="224"/>
      <c r="CS969" s="224"/>
      <c r="CT969" s="224"/>
      <c r="CU969" s="224"/>
      <c r="CV969" s="224"/>
      <c r="CW969" s="224"/>
      <c r="CX969" s="224"/>
      <c r="CY969" s="224"/>
      <c r="CZ969" s="224"/>
      <c r="DA969" s="224"/>
      <c r="DB969" s="224"/>
      <c r="DC969" s="224"/>
      <c r="DD969" s="224"/>
      <c r="DE969" s="224"/>
      <c r="DF969" s="224"/>
      <c r="DG969" s="224"/>
      <c r="DH969" s="224"/>
      <c r="DI969" s="224"/>
      <c r="DJ969" s="224"/>
      <c r="DK969" s="224"/>
      <c r="DL969" s="224"/>
      <c r="DM969" s="224"/>
      <c r="DN969" s="224"/>
      <c r="DO969" s="224"/>
      <c r="DP969" s="224"/>
      <c r="DQ969" s="224"/>
      <c r="DR969" s="224"/>
      <c r="DS969" s="224"/>
      <c r="DT969" s="224"/>
      <c r="DU969" s="224"/>
      <c r="DV969" s="224"/>
      <c r="DW969" s="224"/>
      <c r="DX969" s="224"/>
      <c r="DY969" s="224"/>
      <c r="DZ969" s="224"/>
      <c r="EA969" s="224"/>
      <c r="EB969" s="224"/>
      <c r="EC969" s="224"/>
      <c r="ED969" s="224"/>
      <c r="EE969" s="224"/>
      <c r="EF969" s="224"/>
      <c r="EG969" s="224"/>
      <c r="EH969" s="224"/>
      <c r="EI969" s="224"/>
      <c r="EJ969" s="224"/>
      <c r="EK969" s="224"/>
      <c r="EL969" s="224"/>
      <c r="EM969" s="224"/>
      <c r="EN969" s="224"/>
      <c r="EO969" s="224"/>
      <c r="EP969" s="224"/>
      <c r="EQ969" s="224"/>
      <c r="ER969" s="224"/>
      <c r="ES969" s="224"/>
      <c r="ET969" s="224"/>
      <c r="EU969" s="224"/>
      <c r="EV969" s="224"/>
      <c r="EW969" s="224"/>
      <c r="EX969" s="224"/>
      <c r="EY969" s="224"/>
      <c r="EZ969" s="224"/>
      <c r="FA969" s="224"/>
      <c r="FB969" s="224"/>
      <c r="FC969" s="224"/>
      <c r="FD969" s="224"/>
      <c r="FE969" s="224"/>
      <c r="FF969" s="224"/>
      <c r="FG969" s="224"/>
      <c r="FH969" s="224"/>
      <c r="FI969" s="224"/>
      <c r="FJ969" s="224"/>
      <c r="FK969" s="224"/>
      <c r="FL969" s="224"/>
      <c r="FM969" s="224"/>
      <c r="FN969" s="224"/>
      <c r="FO969" s="224"/>
      <c r="FP969" s="224"/>
      <c r="FQ969" s="224"/>
      <c r="FR969" s="224"/>
      <c r="FS969" s="224"/>
      <c r="FT969" s="224"/>
      <c r="FU969" s="224"/>
      <c r="FV969" s="224"/>
      <c r="FW969" s="224"/>
      <c r="FX969" s="224"/>
      <c r="FY969" s="224"/>
      <c r="FZ969" s="224"/>
      <c r="GA969" s="224"/>
      <c r="GB969" s="224"/>
      <c r="GC969" s="224"/>
      <c r="GD969" s="224"/>
      <c r="GE969" s="224"/>
      <c r="GF969" s="224"/>
      <c r="GG969" s="224"/>
      <c r="GH969" s="224"/>
      <c r="GI969" s="224"/>
      <c r="GJ969" s="224"/>
      <c r="GK969" s="224"/>
      <c r="GL969" s="224"/>
      <c r="GM969" s="224"/>
      <c r="GN969" s="224"/>
      <c r="GO969" s="224"/>
      <c r="GP969" s="224"/>
      <c r="GQ969" s="224"/>
      <c r="GR969" s="224"/>
      <c r="GS969" s="224"/>
      <c r="GT969" s="224"/>
      <c r="GU969" s="224"/>
      <c r="GV969" s="224"/>
      <c r="GW969" s="224"/>
      <c r="GX969" s="224"/>
      <c r="GY969" s="224"/>
      <c r="GZ969" s="224"/>
      <c r="HA969" s="224"/>
      <c r="HB969" s="224"/>
      <c r="HC969" s="224"/>
      <c r="HD969" s="224"/>
      <c r="HE969" s="224"/>
      <c r="HF969" s="224"/>
      <c r="HG969" s="224"/>
      <c r="HH969" s="224"/>
      <c r="HI969" s="224"/>
      <c r="HJ969" s="224"/>
      <c r="HK969" s="224"/>
      <c r="HL969" s="224"/>
      <c r="HM969" s="224"/>
      <c r="HN969" s="224"/>
      <c r="HO969" s="224"/>
      <c r="HP969" s="224"/>
      <c r="HQ969" s="224"/>
      <c r="HR969" s="224"/>
      <c r="HS969" s="224"/>
      <c r="HT969" s="224"/>
      <c r="HU969" s="224"/>
      <c r="HV969" s="224"/>
      <c r="HW969" s="224"/>
      <c r="HX969" s="224"/>
      <c r="HY969" s="224"/>
      <c r="HZ969" s="224"/>
      <c r="IA969" s="224"/>
      <c r="IB969" s="224"/>
      <c r="IC969" s="224"/>
      <c r="ID969" s="224"/>
      <c r="IE969" s="224"/>
      <c r="IF969" s="224"/>
      <c r="IG969" s="224"/>
      <c r="IH969" s="224"/>
      <c r="II969" s="224"/>
      <c r="IJ969" s="224"/>
      <c r="IK969" s="224"/>
      <c r="IL969" s="224"/>
      <c r="IM969" s="224"/>
      <c r="IN969" s="224"/>
      <c r="IO969" s="224"/>
      <c r="IP969" s="224"/>
      <c r="IQ969" s="224"/>
      <c r="IR969" s="224"/>
      <c r="IS969" s="224"/>
      <c r="IT969" s="224"/>
      <c r="IU969" s="224"/>
      <c r="IV969" s="224"/>
      <c r="IW969" s="224"/>
    </row>
    <row r="970" spans="1:257" s="258" customFormat="1" ht="39" hidden="1" customHeight="1" x14ac:dyDescent="0.25">
      <c r="A970" s="224"/>
      <c r="B970" s="224"/>
      <c r="C970" s="224"/>
      <c r="D970" s="209"/>
      <c r="E970" s="57"/>
      <c r="F970" s="57"/>
      <c r="G970" s="210"/>
      <c r="H970" s="210"/>
      <c r="I970" s="210"/>
      <c r="J970" s="224"/>
      <c r="K970" s="251"/>
      <c r="L970" s="251"/>
      <c r="M970" s="251"/>
      <c r="N970" s="251"/>
      <c r="O970" s="251"/>
      <c r="P970" s="251"/>
      <c r="Q970" s="251"/>
      <c r="R970" s="251"/>
      <c r="S970" s="251"/>
      <c r="T970" s="251"/>
      <c r="U970" s="251"/>
      <c r="V970" s="251"/>
      <c r="W970" s="251"/>
      <c r="X970" s="251"/>
      <c r="Y970" s="251"/>
      <c r="Z970" s="251"/>
      <c r="AA970" s="251"/>
      <c r="AB970" s="251"/>
      <c r="AC970" s="211"/>
      <c r="AD970" s="252"/>
      <c r="AE970" s="252"/>
      <c r="AF970" s="253"/>
      <c r="AG970" s="253"/>
      <c r="AH970" s="254"/>
      <c r="AI970" s="254"/>
      <c r="AJ970" s="255"/>
      <c r="AK970" s="255"/>
      <c r="AL970" s="126"/>
      <c r="AM970" s="224"/>
      <c r="AN970" s="224"/>
      <c r="AO970" s="224"/>
      <c r="AP970" s="224"/>
      <c r="AQ970" s="224"/>
      <c r="AR970" s="224"/>
      <c r="AS970" s="224"/>
      <c r="AT970" s="224"/>
      <c r="AU970" s="224"/>
      <c r="AV970" s="224"/>
      <c r="AW970" s="224"/>
      <c r="AX970" s="224"/>
      <c r="AY970" s="224"/>
      <c r="AZ970" s="224"/>
      <c r="BA970" s="224"/>
      <c r="BB970" s="224"/>
      <c r="BC970" s="224"/>
      <c r="BD970" s="224"/>
      <c r="BE970" s="224"/>
      <c r="BF970" s="224"/>
      <c r="BG970" s="224"/>
      <c r="BH970" s="224"/>
      <c r="BI970" s="224"/>
      <c r="BJ970" s="224"/>
      <c r="BK970" s="224"/>
      <c r="BL970" s="224"/>
      <c r="BM970" s="224"/>
      <c r="BN970" s="224"/>
      <c r="BO970" s="224"/>
      <c r="BP970" s="224"/>
      <c r="BQ970" s="224"/>
      <c r="BR970" s="224"/>
      <c r="BS970" s="224"/>
      <c r="BT970" s="224"/>
      <c r="BU970" s="224"/>
      <c r="BV970" s="224"/>
      <c r="BW970" s="224"/>
      <c r="BX970" s="224"/>
      <c r="BY970" s="224"/>
      <c r="BZ970" s="224"/>
      <c r="CA970" s="224"/>
      <c r="CB970" s="224"/>
      <c r="CC970" s="224"/>
      <c r="CD970" s="224"/>
      <c r="CE970" s="224"/>
      <c r="CF970" s="224"/>
      <c r="CG970" s="224"/>
      <c r="CH970" s="224"/>
      <c r="CI970" s="224"/>
      <c r="CJ970" s="224"/>
      <c r="CK970" s="224"/>
      <c r="CL970" s="224"/>
      <c r="CM970" s="224"/>
      <c r="CN970" s="224"/>
      <c r="CO970" s="224"/>
      <c r="CP970" s="224"/>
      <c r="CQ970" s="224"/>
      <c r="CR970" s="224"/>
      <c r="CS970" s="224"/>
      <c r="CT970" s="224"/>
      <c r="CU970" s="224"/>
      <c r="CV970" s="224"/>
      <c r="CW970" s="224"/>
      <c r="CX970" s="224"/>
      <c r="CY970" s="224"/>
      <c r="CZ970" s="224"/>
      <c r="DA970" s="224"/>
      <c r="DB970" s="224"/>
      <c r="DC970" s="224"/>
      <c r="DD970" s="224"/>
      <c r="DE970" s="224"/>
      <c r="DF970" s="224"/>
      <c r="DG970" s="224"/>
      <c r="DH970" s="224"/>
      <c r="DI970" s="224"/>
      <c r="DJ970" s="224"/>
      <c r="DK970" s="224"/>
      <c r="DL970" s="224"/>
      <c r="DM970" s="224"/>
      <c r="DN970" s="224"/>
      <c r="DO970" s="224"/>
      <c r="DP970" s="224"/>
      <c r="DQ970" s="224"/>
      <c r="DR970" s="224"/>
      <c r="DS970" s="224"/>
      <c r="DT970" s="224"/>
      <c r="DU970" s="224"/>
      <c r="DV970" s="224"/>
      <c r="DW970" s="224"/>
      <c r="DX970" s="224"/>
      <c r="DY970" s="224"/>
      <c r="DZ970" s="224"/>
      <c r="EA970" s="224"/>
      <c r="EB970" s="224"/>
      <c r="EC970" s="224"/>
      <c r="ED970" s="224"/>
      <c r="EE970" s="224"/>
      <c r="EF970" s="224"/>
      <c r="EG970" s="224"/>
      <c r="EH970" s="224"/>
      <c r="EI970" s="224"/>
      <c r="EJ970" s="224"/>
      <c r="EK970" s="224"/>
      <c r="EL970" s="224"/>
      <c r="EM970" s="224"/>
      <c r="EN970" s="224"/>
      <c r="EO970" s="224"/>
      <c r="EP970" s="224"/>
      <c r="EQ970" s="224"/>
      <c r="ER970" s="224"/>
      <c r="ES970" s="224"/>
      <c r="ET970" s="224"/>
      <c r="EU970" s="224"/>
      <c r="EV970" s="224"/>
      <c r="EW970" s="224"/>
      <c r="EX970" s="224"/>
      <c r="EY970" s="224"/>
      <c r="EZ970" s="224"/>
      <c r="FA970" s="224"/>
      <c r="FB970" s="224"/>
      <c r="FC970" s="224"/>
      <c r="FD970" s="224"/>
      <c r="FE970" s="224"/>
      <c r="FF970" s="224"/>
      <c r="FG970" s="224"/>
      <c r="FH970" s="224"/>
      <c r="FI970" s="224"/>
      <c r="FJ970" s="224"/>
      <c r="FK970" s="224"/>
      <c r="FL970" s="224"/>
      <c r="FM970" s="224"/>
      <c r="FN970" s="224"/>
      <c r="FO970" s="224"/>
      <c r="FP970" s="224"/>
      <c r="FQ970" s="224"/>
      <c r="FR970" s="224"/>
      <c r="FS970" s="224"/>
      <c r="FT970" s="224"/>
      <c r="FU970" s="224"/>
      <c r="FV970" s="224"/>
      <c r="FW970" s="224"/>
      <c r="FX970" s="224"/>
      <c r="FY970" s="224"/>
      <c r="FZ970" s="224"/>
      <c r="GA970" s="224"/>
      <c r="GB970" s="224"/>
      <c r="GC970" s="224"/>
      <c r="GD970" s="224"/>
      <c r="GE970" s="224"/>
      <c r="GF970" s="224"/>
      <c r="GG970" s="224"/>
      <c r="GH970" s="224"/>
      <c r="GI970" s="224"/>
      <c r="GJ970" s="224"/>
      <c r="GK970" s="224"/>
      <c r="GL970" s="224"/>
      <c r="GM970" s="224"/>
      <c r="GN970" s="224"/>
      <c r="GO970" s="224"/>
      <c r="GP970" s="224"/>
      <c r="GQ970" s="224"/>
      <c r="GR970" s="224"/>
      <c r="GS970" s="224"/>
      <c r="GT970" s="224"/>
      <c r="GU970" s="224"/>
      <c r="GV970" s="224"/>
      <c r="GW970" s="224"/>
      <c r="GX970" s="224"/>
      <c r="GY970" s="224"/>
      <c r="GZ970" s="224"/>
      <c r="HA970" s="224"/>
      <c r="HB970" s="224"/>
      <c r="HC970" s="224"/>
      <c r="HD970" s="224"/>
      <c r="HE970" s="224"/>
      <c r="HF970" s="224"/>
      <c r="HG970" s="224"/>
      <c r="HH970" s="224"/>
      <c r="HI970" s="224"/>
      <c r="HJ970" s="224"/>
      <c r="HK970" s="224"/>
      <c r="HL970" s="224"/>
      <c r="HM970" s="224"/>
      <c r="HN970" s="224"/>
      <c r="HO970" s="224"/>
      <c r="HP970" s="224"/>
      <c r="HQ970" s="224"/>
      <c r="HR970" s="224"/>
      <c r="HS970" s="224"/>
      <c r="HT970" s="224"/>
      <c r="HU970" s="224"/>
      <c r="HV970" s="224"/>
      <c r="HW970" s="224"/>
      <c r="HX970" s="224"/>
      <c r="HY970" s="224"/>
      <c r="HZ970" s="224"/>
      <c r="IA970" s="224"/>
      <c r="IB970" s="224"/>
      <c r="IC970" s="224"/>
      <c r="ID970" s="224"/>
      <c r="IE970" s="224"/>
      <c r="IF970" s="224"/>
      <c r="IG970" s="224"/>
      <c r="IH970" s="224"/>
      <c r="II970" s="224"/>
      <c r="IJ970" s="224"/>
      <c r="IK970" s="224"/>
      <c r="IL970" s="224"/>
      <c r="IM970" s="224"/>
      <c r="IN970" s="224"/>
      <c r="IO970" s="224"/>
      <c r="IP970" s="224"/>
      <c r="IQ970" s="224"/>
      <c r="IR970" s="224"/>
      <c r="IS970" s="224"/>
      <c r="IT970" s="224"/>
      <c r="IU970" s="224"/>
      <c r="IV970" s="224"/>
      <c r="IW970" s="224"/>
    </row>
    <row r="971" spans="1:257" s="258" customFormat="1" ht="39" hidden="1" customHeight="1" x14ac:dyDescent="0.25">
      <c r="A971" s="224"/>
      <c r="B971" s="224"/>
      <c r="C971" s="224"/>
      <c r="D971" s="209"/>
      <c r="E971" s="57"/>
      <c r="F971" s="57"/>
      <c r="G971" s="210"/>
      <c r="H971" s="210"/>
      <c r="I971" s="210"/>
      <c r="J971" s="224"/>
      <c r="K971" s="251"/>
      <c r="L971" s="251"/>
      <c r="M971" s="251"/>
      <c r="N971" s="251"/>
      <c r="O971" s="251"/>
      <c r="P971" s="251"/>
      <c r="Q971" s="251"/>
      <c r="R971" s="251"/>
      <c r="S971" s="251"/>
      <c r="T971" s="251"/>
      <c r="U971" s="251"/>
      <c r="V971" s="251"/>
      <c r="W971" s="251"/>
      <c r="X971" s="251"/>
      <c r="Y971" s="251"/>
      <c r="Z971" s="251"/>
      <c r="AA971" s="251"/>
      <c r="AB971" s="251"/>
      <c r="AC971" s="211"/>
      <c r="AD971" s="252"/>
      <c r="AE971" s="252"/>
      <c r="AF971" s="253"/>
      <c r="AG971" s="253"/>
      <c r="AH971" s="254"/>
      <c r="AI971" s="254"/>
      <c r="AJ971" s="255"/>
      <c r="AK971" s="255"/>
      <c r="AL971" s="126"/>
      <c r="AM971" s="224"/>
      <c r="AN971" s="224"/>
      <c r="AO971" s="224"/>
      <c r="AP971" s="224"/>
      <c r="AQ971" s="224"/>
      <c r="AR971" s="224"/>
      <c r="AS971" s="224"/>
      <c r="AT971" s="224"/>
      <c r="AU971" s="224"/>
      <c r="AV971" s="224"/>
      <c r="AW971" s="224"/>
      <c r="AX971" s="224"/>
      <c r="AY971" s="224"/>
      <c r="AZ971" s="224"/>
      <c r="BA971" s="224"/>
      <c r="BB971" s="224"/>
      <c r="BC971" s="224"/>
      <c r="BD971" s="224"/>
      <c r="BE971" s="224"/>
      <c r="BF971" s="224"/>
      <c r="BG971" s="224"/>
      <c r="BH971" s="224"/>
      <c r="BI971" s="224"/>
      <c r="BJ971" s="224"/>
      <c r="BK971" s="224"/>
      <c r="BL971" s="224"/>
      <c r="BM971" s="224"/>
      <c r="BN971" s="224"/>
      <c r="BO971" s="224"/>
      <c r="BP971" s="224"/>
      <c r="BQ971" s="224"/>
      <c r="BR971" s="224"/>
      <c r="BS971" s="224"/>
      <c r="BT971" s="224"/>
      <c r="BU971" s="224"/>
      <c r="BV971" s="224"/>
      <c r="BW971" s="224"/>
      <c r="BX971" s="224"/>
      <c r="BY971" s="224"/>
      <c r="BZ971" s="224"/>
      <c r="CA971" s="224"/>
      <c r="CB971" s="224"/>
      <c r="CC971" s="224"/>
      <c r="CD971" s="224"/>
      <c r="CE971" s="224"/>
      <c r="CF971" s="224"/>
      <c r="CG971" s="224"/>
      <c r="CH971" s="224"/>
      <c r="CI971" s="224"/>
      <c r="CJ971" s="224"/>
      <c r="CK971" s="224"/>
      <c r="CL971" s="224"/>
      <c r="CM971" s="224"/>
      <c r="CN971" s="224"/>
      <c r="CO971" s="224"/>
      <c r="CP971" s="224"/>
      <c r="CQ971" s="224"/>
      <c r="CR971" s="224"/>
      <c r="CS971" s="224"/>
      <c r="CT971" s="224"/>
      <c r="CU971" s="224"/>
      <c r="CV971" s="224"/>
      <c r="CW971" s="224"/>
      <c r="CX971" s="224"/>
      <c r="CY971" s="224"/>
      <c r="CZ971" s="224"/>
      <c r="DA971" s="224"/>
      <c r="DB971" s="224"/>
      <c r="DC971" s="224"/>
      <c r="DD971" s="224"/>
      <c r="DE971" s="224"/>
      <c r="DF971" s="224"/>
      <c r="DG971" s="224"/>
      <c r="DH971" s="224"/>
      <c r="DI971" s="224"/>
      <c r="DJ971" s="224"/>
      <c r="DK971" s="224"/>
      <c r="DL971" s="224"/>
      <c r="DM971" s="224"/>
      <c r="DN971" s="224"/>
      <c r="DO971" s="224"/>
      <c r="DP971" s="224"/>
      <c r="DQ971" s="224"/>
      <c r="DR971" s="224"/>
      <c r="DS971" s="224"/>
      <c r="DT971" s="224"/>
      <c r="DU971" s="224"/>
      <c r="DV971" s="224"/>
      <c r="DW971" s="224"/>
      <c r="DX971" s="224"/>
      <c r="DY971" s="224"/>
      <c r="DZ971" s="224"/>
      <c r="EA971" s="224"/>
      <c r="EB971" s="224"/>
      <c r="EC971" s="224"/>
      <c r="ED971" s="224"/>
      <c r="EE971" s="224"/>
      <c r="EF971" s="224"/>
      <c r="EG971" s="224"/>
      <c r="EH971" s="224"/>
      <c r="EI971" s="224"/>
      <c r="EJ971" s="224"/>
      <c r="EK971" s="224"/>
      <c r="EL971" s="224"/>
      <c r="EM971" s="224"/>
      <c r="EN971" s="224"/>
      <c r="EO971" s="224"/>
      <c r="EP971" s="224"/>
      <c r="EQ971" s="224"/>
      <c r="ER971" s="224"/>
      <c r="ES971" s="224"/>
      <c r="ET971" s="224"/>
      <c r="EU971" s="224"/>
      <c r="EV971" s="224"/>
      <c r="EW971" s="224"/>
      <c r="EX971" s="224"/>
      <c r="EY971" s="224"/>
      <c r="EZ971" s="224"/>
      <c r="FA971" s="224"/>
      <c r="FB971" s="224"/>
      <c r="FC971" s="224"/>
      <c r="FD971" s="224"/>
      <c r="FE971" s="224"/>
      <c r="FF971" s="224"/>
      <c r="FG971" s="224"/>
      <c r="FH971" s="224"/>
      <c r="FI971" s="224"/>
      <c r="FJ971" s="224"/>
      <c r="FK971" s="224"/>
      <c r="FL971" s="224"/>
      <c r="FM971" s="224"/>
      <c r="FN971" s="224"/>
      <c r="FO971" s="224"/>
      <c r="FP971" s="224"/>
      <c r="FQ971" s="224"/>
      <c r="FR971" s="224"/>
      <c r="FS971" s="224"/>
      <c r="FT971" s="224"/>
      <c r="FU971" s="224"/>
      <c r="FV971" s="224"/>
      <c r="FW971" s="224"/>
      <c r="FX971" s="224"/>
      <c r="FY971" s="224"/>
      <c r="FZ971" s="224"/>
      <c r="GA971" s="224"/>
      <c r="GB971" s="224"/>
      <c r="GC971" s="224"/>
      <c r="GD971" s="224"/>
      <c r="GE971" s="224"/>
      <c r="GF971" s="224"/>
      <c r="GG971" s="224"/>
      <c r="GH971" s="224"/>
      <c r="GI971" s="224"/>
      <c r="GJ971" s="224"/>
      <c r="GK971" s="224"/>
      <c r="GL971" s="224"/>
      <c r="GM971" s="224"/>
      <c r="GN971" s="224"/>
      <c r="GO971" s="224"/>
      <c r="GP971" s="224"/>
      <c r="GQ971" s="224"/>
      <c r="GR971" s="224"/>
      <c r="GS971" s="224"/>
      <c r="GT971" s="224"/>
      <c r="GU971" s="224"/>
      <c r="GV971" s="224"/>
      <c r="GW971" s="224"/>
      <c r="GX971" s="224"/>
      <c r="GY971" s="224"/>
      <c r="GZ971" s="224"/>
      <c r="HA971" s="224"/>
      <c r="HB971" s="224"/>
      <c r="HC971" s="224"/>
      <c r="HD971" s="224"/>
      <c r="HE971" s="224"/>
      <c r="HF971" s="224"/>
      <c r="HG971" s="224"/>
      <c r="HH971" s="224"/>
      <c r="HI971" s="224"/>
      <c r="HJ971" s="224"/>
      <c r="HK971" s="224"/>
      <c r="HL971" s="224"/>
      <c r="HM971" s="224"/>
      <c r="HN971" s="224"/>
      <c r="HO971" s="224"/>
      <c r="HP971" s="224"/>
      <c r="HQ971" s="224"/>
      <c r="HR971" s="224"/>
      <c r="HS971" s="224"/>
      <c r="HT971" s="224"/>
      <c r="HU971" s="224"/>
      <c r="HV971" s="224"/>
      <c r="HW971" s="224"/>
      <c r="HX971" s="224"/>
      <c r="HY971" s="224"/>
      <c r="HZ971" s="224"/>
      <c r="IA971" s="224"/>
      <c r="IB971" s="224"/>
      <c r="IC971" s="224"/>
      <c r="ID971" s="224"/>
      <c r="IE971" s="224"/>
      <c r="IF971" s="224"/>
      <c r="IG971" s="224"/>
      <c r="IH971" s="224"/>
      <c r="II971" s="224"/>
      <c r="IJ971" s="224"/>
      <c r="IK971" s="224"/>
      <c r="IL971" s="224"/>
      <c r="IM971" s="224"/>
      <c r="IN971" s="224"/>
      <c r="IO971" s="224"/>
      <c r="IP971" s="224"/>
      <c r="IQ971" s="224"/>
      <c r="IR971" s="224"/>
      <c r="IS971" s="224"/>
      <c r="IT971" s="224"/>
      <c r="IU971" s="224"/>
      <c r="IV971" s="224"/>
      <c r="IW971" s="224"/>
    </row>
    <row r="972" spans="1:257" s="258" customFormat="1" ht="39" hidden="1" customHeight="1" x14ac:dyDescent="0.25">
      <c r="A972" s="224"/>
      <c r="B972" s="224"/>
      <c r="C972" s="224"/>
      <c r="D972" s="209"/>
      <c r="E972" s="57"/>
      <c r="F972" s="57"/>
      <c r="G972" s="210"/>
      <c r="H972" s="210"/>
      <c r="I972" s="210"/>
      <c r="J972" s="224"/>
      <c r="K972" s="251"/>
      <c r="L972" s="251"/>
      <c r="M972" s="251"/>
      <c r="N972" s="251"/>
      <c r="O972" s="251"/>
      <c r="P972" s="251"/>
      <c r="Q972" s="251"/>
      <c r="R972" s="251"/>
      <c r="S972" s="251"/>
      <c r="T972" s="251"/>
      <c r="U972" s="251"/>
      <c r="V972" s="251"/>
      <c r="W972" s="251"/>
      <c r="X972" s="251"/>
      <c r="Y972" s="251"/>
      <c r="Z972" s="251"/>
      <c r="AA972" s="251"/>
      <c r="AB972" s="251"/>
      <c r="AC972" s="211"/>
      <c r="AD972" s="252"/>
      <c r="AE972" s="252"/>
      <c r="AF972" s="253"/>
      <c r="AG972" s="253"/>
      <c r="AH972" s="254"/>
      <c r="AI972" s="254"/>
      <c r="AJ972" s="255"/>
      <c r="AK972" s="255"/>
      <c r="AL972" s="126"/>
      <c r="AM972" s="224"/>
      <c r="AN972" s="224"/>
      <c r="AO972" s="224"/>
      <c r="AP972" s="224"/>
      <c r="AQ972" s="224"/>
      <c r="AR972" s="224"/>
      <c r="AS972" s="224"/>
      <c r="AT972" s="224"/>
      <c r="AU972" s="224"/>
      <c r="AV972" s="224"/>
      <c r="AW972" s="224"/>
      <c r="AX972" s="224"/>
      <c r="AY972" s="224"/>
      <c r="AZ972" s="224"/>
      <c r="BA972" s="224"/>
      <c r="BB972" s="224"/>
      <c r="BC972" s="224"/>
      <c r="BD972" s="224"/>
      <c r="BE972" s="224"/>
      <c r="BF972" s="224"/>
      <c r="BG972" s="224"/>
      <c r="BH972" s="224"/>
      <c r="BI972" s="224"/>
      <c r="BJ972" s="224"/>
      <c r="BK972" s="224"/>
      <c r="BL972" s="224"/>
      <c r="BM972" s="224"/>
      <c r="BN972" s="224"/>
      <c r="BO972" s="224"/>
      <c r="BP972" s="224"/>
      <c r="BQ972" s="224"/>
      <c r="BR972" s="224"/>
      <c r="BS972" s="224"/>
      <c r="BT972" s="224"/>
      <c r="BU972" s="224"/>
      <c r="BV972" s="224"/>
      <c r="BW972" s="224"/>
      <c r="BX972" s="224"/>
      <c r="BY972" s="224"/>
      <c r="BZ972" s="224"/>
      <c r="CA972" s="224"/>
      <c r="CB972" s="224"/>
      <c r="CC972" s="224"/>
      <c r="CD972" s="224"/>
      <c r="CE972" s="224"/>
      <c r="CF972" s="224"/>
      <c r="CG972" s="224"/>
      <c r="CH972" s="224"/>
      <c r="CI972" s="224"/>
      <c r="CJ972" s="224"/>
      <c r="CK972" s="224"/>
      <c r="CL972" s="224"/>
      <c r="CM972" s="224"/>
      <c r="CN972" s="224"/>
      <c r="CO972" s="224"/>
      <c r="CP972" s="224"/>
      <c r="CQ972" s="224"/>
      <c r="CR972" s="224"/>
      <c r="CS972" s="224"/>
      <c r="CT972" s="224"/>
      <c r="CU972" s="224"/>
      <c r="CV972" s="224"/>
      <c r="CW972" s="224"/>
      <c r="CX972" s="224"/>
      <c r="CY972" s="224"/>
      <c r="CZ972" s="224"/>
      <c r="DA972" s="224"/>
      <c r="DB972" s="224"/>
      <c r="DC972" s="224"/>
      <c r="DD972" s="224"/>
      <c r="DE972" s="224"/>
      <c r="DF972" s="224"/>
      <c r="DG972" s="224"/>
      <c r="DH972" s="224"/>
      <c r="DI972" s="224"/>
      <c r="DJ972" s="224"/>
      <c r="DK972" s="224"/>
      <c r="DL972" s="224"/>
      <c r="DM972" s="224"/>
      <c r="DN972" s="224"/>
      <c r="DO972" s="224"/>
      <c r="DP972" s="224"/>
      <c r="DQ972" s="224"/>
      <c r="DR972" s="224"/>
      <c r="DS972" s="224"/>
      <c r="DT972" s="224"/>
      <c r="DU972" s="224"/>
      <c r="DV972" s="224"/>
      <c r="DW972" s="224"/>
      <c r="DX972" s="224"/>
      <c r="DY972" s="224"/>
      <c r="DZ972" s="224"/>
      <c r="EA972" s="224"/>
      <c r="EB972" s="224"/>
      <c r="EC972" s="224"/>
      <c r="ED972" s="224"/>
      <c r="EE972" s="224"/>
      <c r="EF972" s="224"/>
      <c r="EG972" s="224"/>
      <c r="EH972" s="224"/>
      <c r="EI972" s="224"/>
      <c r="EJ972" s="224"/>
      <c r="EK972" s="224"/>
      <c r="EL972" s="224"/>
      <c r="EM972" s="224"/>
      <c r="EN972" s="224"/>
      <c r="EO972" s="224"/>
      <c r="EP972" s="224"/>
      <c r="EQ972" s="224"/>
      <c r="ER972" s="224"/>
      <c r="ES972" s="224"/>
      <c r="ET972" s="224"/>
      <c r="EU972" s="224"/>
      <c r="EV972" s="224"/>
      <c r="EW972" s="224"/>
      <c r="EX972" s="224"/>
      <c r="EY972" s="224"/>
      <c r="EZ972" s="224"/>
      <c r="FA972" s="224"/>
      <c r="FB972" s="224"/>
      <c r="FC972" s="224"/>
      <c r="FD972" s="224"/>
      <c r="FE972" s="224"/>
      <c r="FF972" s="224"/>
      <c r="FG972" s="224"/>
      <c r="FH972" s="224"/>
      <c r="FI972" s="224"/>
      <c r="FJ972" s="224"/>
      <c r="FK972" s="224"/>
      <c r="FL972" s="224"/>
      <c r="FM972" s="224"/>
      <c r="FN972" s="224"/>
      <c r="FO972" s="224"/>
      <c r="FP972" s="224"/>
      <c r="FQ972" s="224"/>
      <c r="FR972" s="224"/>
      <c r="FS972" s="224"/>
      <c r="FT972" s="224"/>
      <c r="FU972" s="224"/>
      <c r="FV972" s="224"/>
      <c r="FW972" s="224"/>
      <c r="FX972" s="224"/>
      <c r="FY972" s="224"/>
      <c r="FZ972" s="224"/>
      <c r="GA972" s="224"/>
      <c r="GB972" s="224"/>
      <c r="GC972" s="224"/>
      <c r="GD972" s="224"/>
      <c r="GE972" s="224"/>
      <c r="GF972" s="224"/>
      <c r="GG972" s="224"/>
      <c r="GH972" s="224"/>
      <c r="GI972" s="224"/>
      <c r="GJ972" s="224"/>
      <c r="GK972" s="224"/>
      <c r="GL972" s="224"/>
      <c r="GM972" s="224"/>
      <c r="GN972" s="224"/>
      <c r="GO972" s="224"/>
      <c r="GP972" s="224"/>
      <c r="GQ972" s="224"/>
      <c r="GR972" s="224"/>
      <c r="GS972" s="224"/>
      <c r="GT972" s="224"/>
      <c r="GU972" s="224"/>
      <c r="GV972" s="224"/>
      <c r="GW972" s="224"/>
      <c r="GX972" s="224"/>
      <c r="GY972" s="224"/>
      <c r="GZ972" s="224"/>
      <c r="HA972" s="224"/>
      <c r="HB972" s="224"/>
      <c r="HC972" s="224"/>
      <c r="HD972" s="224"/>
      <c r="HE972" s="224"/>
      <c r="HF972" s="224"/>
      <c r="HG972" s="224"/>
      <c r="HH972" s="224"/>
      <c r="HI972" s="224"/>
      <c r="HJ972" s="224"/>
      <c r="HK972" s="224"/>
      <c r="HL972" s="224"/>
      <c r="HM972" s="224"/>
      <c r="HN972" s="224"/>
      <c r="HO972" s="224"/>
      <c r="HP972" s="224"/>
      <c r="HQ972" s="224"/>
      <c r="HR972" s="224"/>
      <c r="HS972" s="224"/>
      <c r="HT972" s="224"/>
      <c r="HU972" s="224"/>
      <c r="HV972" s="224"/>
      <c r="HW972" s="224"/>
      <c r="HX972" s="224"/>
      <c r="HY972" s="224"/>
      <c r="HZ972" s="224"/>
      <c r="IA972" s="224"/>
      <c r="IB972" s="224"/>
      <c r="IC972" s="224"/>
      <c r="ID972" s="224"/>
      <c r="IE972" s="224"/>
      <c r="IF972" s="224"/>
      <c r="IG972" s="224"/>
      <c r="IH972" s="224"/>
      <c r="II972" s="224"/>
      <c r="IJ972" s="224"/>
      <c r="IK972" s="224"/>
      <c r="IL972" s="224"/>
      <c r="IM972" s="224"/>
      <c r="IN972" s="224"/>
      <c r="IO972" s="224"/>
      <c r="IP972" s="224"/>
      <c r="IQ972" s="224"/>
      <c r="IR972" s="224"/>
      <c r="IS972" s="224"/>
      <c r="IT972" s="224"/>
      <c r="IU972" s="224"/>
      <c r="IV972" s="224"/>
      <c r="IW972" s="224"/>
    </row>
    <row r="973" spans="1:257" s="258" customFormat="1" ht="39" hidden="1" customHeight="1" x14ac:dyDescent="0.25">
      <c r="A973" s="224"/>
      <c r="B973" s="224"/>
      <c r="C973" s="224"/>
      <c r="D973" s="209"/>
      <c r="E973" s="57"/>
      <c r="F973" s="57"/>
      <c r="G973" s="210"/>
      <c r="H973" s="210"/>
      <c r="I973" s="210"/>
      <c r="J973" s="224"/>
      <c r="K973" s="251"/>
      <c r="L973" s="251"/>
      <c r="M973" s="251"/>
      <c r="N973" s="251"/>
      <c r="O973" s="251"/>
      <c r="P973" s="251"/>
      <c r="Q973" s="251"/>
      <c r="R973" s="251"/>
      <c r="S973" s="251"/>
      <c r="T973" s="251"/>
      <c r="U973" s="251"/>
      <c r="V973" s="251"/>
      <c r="W973" s="251"/>
      <c r="X973" s="251"/>
      <c r="Y973" s="251"/>
      <c r="Z973" s="251"/>
      <c r="AA973" s="251"/>
      <c r="AB973" s="251"/>
      <c r="AC973" s="211"/>
      <c r="AD973" s="252"/>
      <c r="AE973" s="252"/>
      <c r="AF973" s="253"/>
      <c r="AG973" s="253"/>
      <c r="AH973" s="254"/>
      <c r="AI973" s="254"/>
      <c r="AJ973" s="255"/>
      <c r="AK973" s="255"/>
      <c r="AL973" s="126"/>
      <c r="AM973" s="224"/>
      <c r="AN973" s="224"/>
      <c r="AO973" s="224"/>
      <c r="AP973" s="224"/>
      <c r="AQ973" s="224"/>
      <c r="AR973" s="224"/>
      <c r="AS973" s="224"/>
      <c r="AT973" s="224"/>
      <c r="AU973" s="224"/>
      <c r="AV973" s="224"/>
      <c r="AW973" s="224"/>
      <c r="AX973" s="224"/>
      <c r="AY973" s="224"/>
      <c r="AZ973" s="224"/>
      <c r="BA973" s="224"/>
      <c r="BB973" s="224"/>
      <c r="BC973" s="224"/>
      <c r="BD973" s="224"/>
      <c r="BE973" s="224"/>
      <c r="BF973" s="224"/>
      <c r="BG973" s="224"/>
      <c r="BH973" s="224"/>
      <c r="BI973" s="224"/>
      <c r="BJ973" s="224"/>
      <c r="BK973" s="224"/>
      <c r="BL973" s="224"/>
      <c r="BM973" s="224"/>
      <c r="BN973" s="224"/>
      <c r="BO973" s="224"/>
      <c r="BP973" s="224"/>
      <c r="BQ973" s="224"/>
      <c r="BR973" s="224"/>
      <c r="BS973" s="224"/>
      <c r="BT973" s="224"/>
      <c r="BU973" s="224"/>
      <c r="BV973" s="224"/>
      <c r="BW973" s="224"/>
      <c r="BX973" s="224"/>
      <c r="BY973" s="224"/>
      <c r="BZ973" s="224"/>
      <c r="CA973" s="224"/>
      <c r="CB973" s="224"/>
      <c r="CC973" s="224"/>
      <c r="CD973" s="224"/>
      <c r="CE973" s="224"/>
      <c r="CF973" s="224"/>
      <c r="CG973" s="224"/>
      <c r="CH973" s="224"/>
      <c r="CI973" s="224"/>
      <c r="CJ973" s="224"/>
      <c r="CK973" s="224"/>
      <c r="CL973" s="224"/>
      <c r="CM973" s="224"/>
      <c r="CN973" s="224"/>
      <c r="CO973" s="224"/>
      <c r="CP973" s="224"/>
      <c r="CQ973" s="224"/>
      <c r="CR973" s="224"/>
      <c r="CS973" s="224"/>
      <c r="CT973" s="224"/>
      <c r="CU973" s="224"/>
      <c r="CV973" s="224"/>
      <c r="CW973" s="224"/>
      <c r="CX973" s="224"/>
      <c r="CY973" s="224"/>
      <c r="CZ973" s="224"/>
      <c r="DA973" s="224"/>
      <c r="DB973" s="224"/>
      <c r="DC973" s="224"/>
      <c r="DD973" s="224"/>
      <c r="DE973" s="224"/>
      <c r="DF973" s="224"/>
      <c r="DG973" s="224"/>
      <c r="DH973" s="224"/>
      <c r="DI973" s="224"/>
      <c r="DJ973" s="224"/>
      <c r="DK973" s="224"/>
      <c r="DL973" s="224"/>
      <c r="DM973" s="224"/>
      <c r="DN973" s="224"/>
      <c r="DO973" s="224"/>
      <c r="DP973" s="224"/>
      <c r="DQ973" s="224"/>
      <c r="DR973" s="224"/>
      <c r="DS973" s="224"/>
      <c r="DT973" s="224"/>
      <c r="DU973" s="224"/>
      <c r="DV973" s="224"/>
      <c r="DW973" s="224"/>
      <c r="DX973" s="224"/>
      <c r="DY973" s="224"/>
      <c r="DZ973" s="224"/>
      <c r="EA973" s="224"/>
      <c r="EB973" s="224"/>
      <c r="EC973" s="224"/>
      <c r="ED973" s="224"/>
      <c r="EE973" s="224"/>
      <c r="EF973" s="224"/>
      <c r="EG973" s="224"/>
      <c r="EH973" s="224"/>
      <c r="EI973" s="224"/>
      <c r="EJ973" s="224"/>
      <c r="EK973" s="224"/>
      <c r="EL973" s="224"/>
      <c r="EM973" s="224"/>
      <c r="EN973" s="224"/>
      <c r="EO973" s="224"/>
      <c r="EP973" s="224"/>
      <c r="EQ973" s="224"/>
      <c r="ER973" s="224"/>
      <c r="ES973" s="224"/>
      <c r="ET973" s="224"/>
      <c r="EU973" s="224"/>
      <c r="EV973" s="224"/>
      <c r="EW973" s="224"/>
      <c r="EX973" s="224"/>
      <c r="EY973" s="224"/>
      <c r="EZ973" s="224"/>
      <c r="FA973" s="224"/>
      <c r="FB973" s="224"/>
      <c r="FC973" s="224"/>
      <c r="FD973" s="224"/>
      <c r="FE973" s="224"/>
      <c r="FF973" s="224"/>
      <c r="FG973" s="224"/>
      <c r="FH973" s="224"/>
      <c r="FI973" s="224"/>
      <c r="FJ973" s="224"/>
      <c r="FK973" s="224"/>
      <c r="FL973" s="224"/>
      <c r="FM973" s="224"/>
      <c r="FN973" s="224"/>
      <c r="FO973" s="224"/>
      <c r="FP973" s="224"/>
      <c r="FQ973" s="224"/>
      <c r="FR973" s="224"/>
      <c r="FS973" s="224"/>
      <c r="FT973" s="224"/>
      <c r="FU973" s="224"/>
      <c r="FV973" s="224"/>
      <c r="FW973" s="224"/>
      <c r="FX973" s="224"/>
      <c r="FY973" s="224"/>
      <c r="FZ973" s="224"/>
      <c r="GA973" s="224"/>
      <c r="GB973" s="224"/>
      <c r="GC973" s="224"/>
      <c r="GD973" s="224"/>
      <c r="GE973" s="224"/>
      <c r="GF973" s="224"/>
      <c r="GG973" s="224"/>
      <c r="GH973" s="224"/>
      <c r="GI973" s="224"/>
      <c r="GJ973" s="224"/>
      <c r="GK973" s="224"/>
      <c r="GL973" s="224"/>
      <c r="GM973" s="224"/>
      <c r="GN973" s="224"/>
      <c r="GO973" s="224"/>
      <c r="GP973" s="224"/>
      <c r="GQ973" s="224"/>
      <c r="GR973" s="224"/>
      <c r="GS973" s="224"/>
      <c r="GT973" s="224"/>
      <c r="GU973" s="224"/>
      <c r="GV973" s="224"/>
      <c r="GW973" s="224"/>
      <c r="GX973" s="224"/>
      <c r="GY973" s="224"/>
      <c r="GZ973" s="224"/>
      <c r="HA973" s="224"/>
      <c r="HB973" s="224"/>
      <c r="HC973" s="224"/>
      <c r="HD973" s="224"/>
      <c r="HE973" s="224"/>
      <c r="HF973" s="224"/>
      <c r="HG973" s="224"/>
      <c r="HH973" s="224"/>
      <c r="HI973" s="224"/>
      <c r="HJ973" s="224"/>
      <c r="HK973" s="224"/>
      <c r="HL973" s="224"/>
      <c r="HM973" s="224"/>
      <c r="HN973" s="224"/>
      <c r="HO973" s="224"/>
      <c r="HP973" s="224"/>
      <c r="HQ973" s="224"/>
      <c r="HR973" s="224"/>
      <c r="HS973" s="224"/>
      <c r="HT973" s="224"/>
      <c r="HU973" s="224"/>
      <c r="HV973" s="224"/>
      <c r="HW973" s="224"/>
      <c r="HX973" s="224"/>
      <c r="HY973" s="224"/>
      <c r="HZ973" s="224"/>
      <c r="IA973" s="224"/>
      <c r="IB973" s="224"/>
      <c r="IC973" s="224"/>
      <c r="ID973" s="224"/>
      <c r="IE973" s="224"/>
      <c r="IF973" s="224"/>
      <c r="IG973" s="224"/>
      <c r="IH973" s="224"/>
      <c r="II973" s="224"/>
      <c r="IJ973" s="224"/>
      <c r="IK973" s="224"/>
      <c r="IL973" s="224"/>
      <c r="IM973" s="224"/>
      <c r="IN973" s="224"/>
      <c r="IO973" s="224"/>
      <c r="IP973" s="224"/>
      <c r="IQ973" s="224"/>
      <c r="IR973" s="224"/>
      <c r="IS973" s="224"/>
      <c r="IT973" s="224"/>
      <c r="IU973" s="224"/>
      <c r="IV973" s="224"/>
      <c r="IW973" s="224"/>
    </row>
    <row r="974" spans="1:257" s="258" customFormat="1" ht="39" hidden="1" customHeight="1" x14ac:dyDescent="0.25">
      <c r="A974" s="224"/>
      <c r="B974" s="224"/>
      <c r="C974" s="224"/>
      <c r="D974" s="209"/>
      <c r="E974" s="57"/>
      <c r="F974" s="57"/>
      <c r="G974" s="210"/>
      <c r="H974" s="210"/>
      <c r="I974" s="210"/>
      <c r="J974" s="224"/>
      <c r="K974" s="251"/>
      <c r="L974" s="251"/>
      <c r="M974" s="251"/>
      <c r="N974" s="251"/>
      <c r="O974" s="251"/>
      <c r="P974" s="251"/>
      <c r="Q974" s="251"/>
      <c r="R974" s="251"/>
      <c r="S974" s="251"/>
      <c r="T974" s="251"/>
      <c r="U974" s="251"/>
      <c r="V974" s="251"/>
      <c r="W974" s="251"/>
      <c r="X974" s="251"/>
      <c r="Y974" s="251"/>
      <c r="Z974" s="251"/>
      <c r="AA974" s="251"/>
      <c r="AB974" s="251"/>
      <c r="AC974" s="211"/>
      <c r="AD974" s="252"/>
      <c r="AE974" s="252"/>
      <c r="AF974" s="253"/>
      <c r="AG974" s="253"/>
      <c r="AH974" s="254"/>
      <c r="AI974" s="254"/>
      <c r="AJ974" s="255"/>
      <c r="AK974" s="255"/>
      <c r="AL974" s="126"/>
      <c r="AM974" s="224"/>
      <c r="AN974" s="224"/>
      <c r="AO974" s="224"/>
      <c r="AP974" s="224"/>
      <c r="AQ974" s="224"/>
      <c r="AR974" s="224"/>
      <c r="AS974" s="224"/>
      <c r="AT974" s="224"/>
      <c r="AU974" s="224"/>
      <c r="AV974" s="224"/>
      <c r="AW974" s="224"/>
      <c r="AX974" s="224"/>
      <c r="AY974" s="224"/>
      <c r="AZ974" s="224"/>
      <c r="BA974" s="224"/>
      <c r="BB974" s="224"/>
      <c r="BC974" s="224"/>
      <c r="BD974" s="224"/>
      <c r="BE974" s="224"/>
      <c r="BF974" s="224"/>
      <c r="BG974" s="224"/>
      <c r="BH974" s="224"/>
      <c r="BI974" s="224"/>
      <c r="BJ974" s="224"/>
      <c r="BK974" s="224"/>
      <c r="BL974" s="224"/>
      <c r="BM974" s="224"/>
      <c r="BN974" s="224"/>
      <c r="BO974" s="224"/>
      <c r="BP974" s="224"/>
      <c r="BQ974" s="224"/>
      <c r="BR974" s="224"/>
      <c r="BS974" s="224"/>
      <c r="BT974" s="224"/>
      <c r="BU974" s="224"/>
      <c r="BV974" s="224"/>
      <c r="BW974" s="224"/>
      <c r="BX974" s="224"/>
      <c r="BY974" s="224"/>
      <c r="BZ974" s="224"/>
      <c r="CA974" s="224"/>
      <c r="CB974" s="224"/>
      <c r="CC974" s="224"/>
      <c r="CD974" s="224"/>
      <c r="CE974" s="224"/>
      <c r="CF974" s="224"/>
      <c r="CG974" s="224"/>
      <c r="CH974" s="224"/>
      <c r="CI974" s="224"/>
      <c r="CJ974" s="224"/>
      <c r="CK974" s="224"/>
      <c r="CL974" s="224"/>
      <c r="CM974" s="224"/>
      <c r="CN974" s="224"/>
      <c r="CO974" s="224"/>
      <c r="CP974" s="224"/>
      <c r="CQ974" s="224"/>
      <c r="CR974" s="224"/>
      <c r="CS974" s="224"/>
      <c r="CT974" s="224"/>
      <c r="CU974" s="224"/>
      <c r="CV974" s="224"/>
      <c r="CW974" s="224"/>
      <c r="CX974" s="224"/>
      <c r="CY974" s="224"/>
      <c r="CZ974" s="224"/>
      <c r="DA974" s="224"/>
      <c r="DB974" s="224"/>
      <c r="DC974" s="224"/>
      <c r="DD974" s="224"/>
      <c r="DE974" s="224"/>
      <c r="DF974" s="224"/>
      <c r="DG974" s="224"/>
      <c r="DH974" s="224"/>
      <c r="DI974" s="224"/>
      <c r="DJ974" s="224"/>
      <c r="DK974" s="224"/>
      <c r="DL974" s="224"/>
      <c r="DM974" s="224"/>
      <c r="DN974" s="224"/>
      <c r="DO974" s="224"/>
      <c r="DP974" s="224"/>
      <c r="DQ974" s="224"/>
      <c r="DR974" s="224"/>
      <c r="DS974" s="224"/>
      <c r="DT974" s="224"/>
      <c r="DU974" s="224"/>
      <c r="DV974" s="224"/>
      <c r="DW974" s="224"/>
      <c r="DX974" s="224"/>
      <c r="DY974" s="224"/>
      <c r="DZ974" s="224"/>
      <c r="EA974" s="224"/>
      <c r="EB974" s="224"/>
      <c r="EC974" s="224"/>
      <c r="ED974" s="224"/>
      <c r="EE974" s="224"/>
      <c r="EF974" s="224"/>
      <c r="EG974" s="224"/>
      <c r="EH974" s="224"/>
      <c r="EI974" s="224"/>
      <c r="EJ974" s="224"/>
      <c r="EK974" s="224"/>
      <c r="EL974" s="224"/>
      <c r="EM974" s="224"/>
      <c r="EN974" s="224"/>
      <c r="EO974" s="224"/>
      <c r="EP974" s="224"/>
      <c r="EQ974" s="224"/>
      <c r="ER974" s="224"/>
      <c r="ES974" s="224"/>
      <c r="ET974" s="224"/>
      <c r="EU974" s="224"/>
      <c r="EV974" s="224"/>
      <c r="EW974" s="224"/>
      <c r="EX974" s="224"/>
      <c r="EY974" s="224"/>
      <c r="EZ974" s="224"/>
      <c r="FA974" s="224"/>
      <c r="FB974" s="224"/>
      <c r="FC974" s="224"/>
      <c r="FD974" s="224"/>
      <c r="FE974" s="224"/>
      <c r="FF974" s="224"/>
      <c r="FG974" s="224"/>
      <c r="FH974" s="224"/>
      <c r="FI974" s="224"/>
      <c r="FJ974" s="224"/>
      <c r="FK974" s="224"/>
      <c r="FL974" s="224"/>
      <c r="FM974" s="224"/>
      <c r="FN974" s="224"/>
      <c r="FO974" s="224"/>
      <c r="FP974" s="224"/>
      <c r="FQ974" s="224"/>
      <c r="FR974" s="224"/>
      <c r="FS974" s="224"/>
      <c r="FT974" s="224"/>
      <c r="FU974" s="224"/>
      <c r="FV974" s="224"/>
      <c r="FW974" s="224"/>
      <c r="FX974" s="224"/>
      <c r="FY974" s="224"/>
      <c r="FZ974" s="224"/>
      <c r="GA974" s="224"/>
      <c r="GB974" s="224"/>
      <c r="GC974" s="224"/>
      <c r="GD974" s="224"/>
      <c r="GE974" s="224"/>
      <c r="GF974" s="224"/>
      <c r="GG974" s="224"/>
      <c r="GH974" s="224"/>
      <c r="GI974" s="224"/>
      <c r="GJ974" s="224"/>
      <c r="GK974" s="224"/>
      <c r="GL974" s="224"/>
      <c r="GM974" s="224"/>
      <c r="GN974" s="224"/>
      <c r="GO974" s="224"/>
      <c r="GP974" s="224"/>
      <c r="GQ974" s="224"/>
      <c r="GR974" s="224"/>
      <c r="GS974" s="224"/>
      <c r="GT974" s="224"/>
      <c r="GU974" s="224"/>
      <c r="GV974" s="224"/>
      <c r="GW974" s="224"/>
      <c r="GX974" s="224"/>
      <c r="GY974" s="224"/>
      <c r="GZ974" s="224"/>
      <c r="HA974" s="224"/>
      <c r="HB974" s="224"/>
      <c r="HC974" s="224"/>
      <c r="HD974" s="224"/>
      <c r="HE974" s="224"/>
      <c r="HF974" s="224"/>
      <c r="HG974" s="224"/>
      <c r="HH974" s="224"/>
      <c r="HI974" s="224"/>
      <c r="HJ974" s="224"/>
      <c r="HK974" s="224"/>
      <c r="HL974" s="224"/>
      <c r="HM974" s="224"/>
      <c r="HN974" s="224"/>
      <c r="HO974" s="224"/>
      <c r="HP974" s="224"/>
      <c r="HQ974" s="224"/>
      <c r="HR974" s="224"/>
      <c r="HS974" s="224"/>
      <c r="HT974" s="224"/>
      <c r="HU974" s="224"/>
      <c r="HV974" s="224"/>
      <c r="HW974" s="224"/>
      <c r="HX974" s="224"/>
      <c r="HY974" s="224"/>
      <c r="HZ974" s="224"/>
      <c r="IA974" s="224"/>
      <c r="IB974" s="224"/>
      <c r="IC974" s="224"/>
      <c r="ID974" s="224"/>
      <c r="IE974" s="224"/>
      <c r="IF974" s="224"/>
      <c r="IG974" s="224"/>
      <c r="IH974" s="224"/>
      <c r="II974" s="224"/>
      <c r="IJ974" s="224"/>
      <c r="IK974" s="224"/>
      <c r="IL974" s="224"/>
      <c r="IM974" s="224"/>
      <c r="IN974" s="224"/>
      <c r="IO974" s="224"/>
      <c r="IP974" s="224"/>
      <c r="IQ974" s="224"/>
      <c r="IR974" s="224"/>
      <c r="IS974" s="224"/>
      <c r="IT974" s="224"/>
      <c r="IU974" s="224"/>
      <c r="IV974" s="224"/>
      <c r="IW974" s="224"/>
    </row>
    <row r="975" spans="1:257" s="258" customFormat="1" ht="39" hidden="1" customHeight="1" x14ac:dyDescent="0.25">
      <c r="A975" s="224"/>
      <c r="B975" s="224"/>
      <c r="C975" s="224"/>
      <c r="D975" s="209"/>
      <c r="E975" s="57"/>
      <c r="F975" s="57"/>
      <c r="G975" s="210"/>
      <c r="H975" s="210"/>
      <c r="I975" s="210"/>
      <c r="J975" s="224"/>
      <c r="K975" s="251"/>
      <c r="L975" s="251"/>
      <c r="M975" s="251"/>
      <c r="N975" s="251"/>
      <c r="O975" s="251"/>
      <c r="P975" s="251"/>
      <c r="Q975" s="251"/>
      <c r="R975" s="251"/>
      <c r="S975" s="251"/>
      <c r="T975" s="251"/>
      <c r="U975" s="251"/>
      <c r="V975" s="251"/>
      <c r="W975" s="251"/>
      <c r="X975" s="251"/>
      <c r="Y975" s="251"/>
      <c r="Z975" s="251"/>
      <c r="AA975" s="251"/>
      <c r="AB975" s="251"/>
      <c r="AC975" s="211"/>
      <c r="AD975" s="252"/>
      <c r="AE975" s="252"/>
      <c r="AF975" s="253"/>
      <c r="AG975" s="253"/>
      <c r="AH975" s="254"/>
      <c r="AI975" s="254"/>
      <c r="AJ975" s="255"/>
      <c r="AK975" s="255"/>
      <c r="AL975" s="126"/>
      <c r="AM975" s="224"/>
      <c r="AN975" s="224"/>
      <c r="AO975" s="224"/>
      <c r="AP975" s="224"/>
      <c r="AQ975" s="224"/>
      <c r="AR975" s="224"/>
      <c r="AS975" s="224"/>
      <c r="AT975" s="224"/>
      <c r="AU975" s="224"/>
      <c r="AV975" s="224"/>
      <c r="AW975" s="224"/>
      <c r="AX975" s="224"/>
      <c r="AY975" s="224"/>
      <c r="AZ975" s="224"/>
      <c r="BA975" s="224"/>
      <c r="BB975" s="224"/>
      <c r="BC975" s="224"/>
      <c r="BD975" s="224"/>
      <c r="BE975" s="224"/>
      <c r="BF975" s="224"/>
      <c r="BG975" s="224"/>
      <c r="BH975" s="224"/>
      <c r="BI975" s="224"/>
      <c r="BJ975" s="224"/>
      <c r="BK975" s="224"/>
      <c r="BL975" s="224"/>
      <c r="BM975" s="224"/>
      <c r="BN975" s="224"/>
      <c r="BO975" s="224"/>
      <c r="BP975" s="224"/>
      <c r="BQ975" s="224"/>
      <c r="BR975" s="224"/>
      <c r="BS975" s="224"/>
      <c r="BT975" s="224"/>
      <c r="BU975" s="224"/>
      <c r="BV975" s="224"/>
      <c r="BW975" s="224"/>
      <c r="BX975" s="224"/>
      <c r="BY975" s="224"/>
      <c r="BZ975" s="224"/>
      <c r="CA975" s="224"/>
      <c r="CB975" s="224"/>
      <c r="CC975" s="224"/>
      <c r="CD975" s="224"/>
      <c r="CE975" s="224"/>
      <c r="CF975" s="224"/>
      <c r="CG975" s="224"/>
      <c r="CH975" s="224"/>
      <c r="CI975" s="224"/>
      <c r="CJ975" s="224"/>
      <c r="CK975" s="224"/>
      <c r="CL975" s="224"/>
      <c r="CM975" s="224"/>
      <c r="CN975" s="224"/>
      <c r="CO975" s="224"/>
      <c r="CP975" s="224"/>
      <c r="CQ975" s="224"/>
      <c r="CR975" s="224"/>
      <c r="CS975" s="224"/>
      <c r="CT975" s="224"/>
      <c r="CU975" s="224"/>
      <c r="CV975" s="224"/>
      <c r="CW975" s="224"/>
      <c r="CX975" s="224"/>
      <c r="CY975" s="224"/>
      <c r="CZ975" s="224"/>
      <c r="DA975" s="224"/>
      <c r="DB975" s="224"/>
      <c r="DC975" s="224"/>
      <c r="DD975" s="224"/>
      <c r="DE975" s="224"/>
      <c r="DF975" s="224"/>
      <c r="DG975" s="224"/>
      <c r="DH975" s="224"/>
      <c r="DI975" s="224"/>
      <c r="DJ975" s="224"/>
      <c r="DK975" s="224"/>
      <c r="DL975" s="224"/>
      <c r="DM975" s="224"/>
      <c r="DN975" s="224"/>
      <c r="DO975" s="224"/>
      <c r="DP975" s="224"/>
      <c r="DQ975" s="224"/>
      <c r="DR975" s="224"/>
      <c r="DS975" s="224"/>
      <c r="DT975" s="224"/>
      <c r="DU975" s="224"/>
      <c r="DV975" s="224"/>
      <c r="DW975" s="224"/>
      <c r="DX975" s="224"/>
      <c r="DY975" s="224"/>
      <c r="DZ975" s="224"/>
      <c r="EA975" s="224"/>
      <c r="EB975" s="224"/>
      <c r="EC975" s="224"/>
      <c r="ED975" s="224"/>
      <c r="EE975" s="224"/>
      <c r="EF975" s="224"/>
      <c r="EG975" s="224"/>
      <c r="EH975" s="224"/>
      <c r="EI975" s="224"/>
      <c r="EJ975" s="224"/>
      <c r="EK975" s="224"/>
      <c r="EL975" s="224"/>
      <c r="EM975" s="224"/>
      <c r="EN975" s="224"/>
      <c r="EO975" s="224"/>
      <c r="EP975" s="224"/>
      <c r="EQ975" s="224"/>
      <c r="ER975" s="224"/>
      <c r="ES975" s="224"/>
      <c r="ET975" s="224"/>
      <c r="EU975" s="224"/>
      <c r="EV975" s="224"/>
      <c r="EW975" s="224"/>
      <c r="EX975" s="224"/>
      <c r="EY975" s="224"/>
      <c r="EZ975" s="224"/>
      <c r="FA975" s="224"/>
      <c r="FB975" s="224"/>
      <c r="FC975" s="224"/>
      <c r="FD975" s="224"/>
      <c r="FE975" s="224"/>
      <c r="FF975" s="224"/>
      <c r="FG975" s="224"/>
      <c r="FH975" s="224"/>
      <c r="FI975" s="224"/>
      <c r="FJ975" s="224"/>
      <c r="FK975" s="224"/>
      <c r="FL975" s="224"/>
      <c r="FM975" s="224"/>
      <c r="FN975" s="224"/>
      <c r="FO975" s="224"/>
      <c r="FP975" s="224"/>
      <c r="FQ975" s="224"/>
      <c r="FR975" s="224"/>
      <c r="FS975" s="224"/>
      <c r="FT975" s="224"/>
      <c r="FU975" s="224"/>
      <c r="FV975" s="224"/>
      <c r="FW975" s="224"/>
      <c r="FX975" s="224"/>
      <c r="FY975" s="224"/>
      <c r="FZ975" s="224"/>
      <c r="GA975" s="224"/>
      <c r="GB975" s="224"/>
      <c r="GC975" s="224"/>
      <c r="GD975" s="224"/>
      <c r="GE975" s="224"/>
      <c r="GF975" s="224"/>
      <c r="GG975" s="224"/>
      <c r="GH975" s="224"/>
      <c r="GI975" s="224"/>
      <c r="GJ975" s="224"/>
      <c r="GK975" s="224"/>
      <c r="GL975" s="224"/>
      <c r="GM975" s="224"/>
      <c r="GN975" s="224"/>
      <c r="GO975" s="224"/>
      <c r="GP975" s="224"/>
      <c r="GQ975" s="224"/>
      <c r="GR975" s="224"/>
      <c r="GS975" s="224"/>
      <c r="GT975" s="224"/>
      <c r="GU975" s="224"/>
      <c r="GV975" s="224"/>
      <c r="GW975" s="224"/>
      <c r="GX975" s="224"/>
      <c r="GY975" s="224"/>
      <c r="GZ975" s="224"/>
      <c r="HA975" s="224"/>
      <c r="HB975" s="224"/>
      <c r="HC975" s="224"/>
      <c r="HD975" s="224"/>
      <c r="HE975" s="224"/>
      <c r="HF975" s="224"/>
      <c r="HG975" s="224"/>
      <c r="HH975" s="224"/>
      <c r="HI975" s="224"/>
      <c r="HJ975" s="224"/>
      <c r="HK975" s="224"/>
      <c r="HL975" s="224"/>
      <c r="HM975" s="224"/>
      <c r="HN975" s="224"/>
      <c r="HO975" s="224"/>
      <c r="HP975" s="224"/>
      <c r="HQ975" s="224"/>
      <c r="HR975" s="224"/>
      <c r="HS975" s="224"/>
      <c r="HT975" s="224"/>
      <c r="HU975" s="224"/>
      <c r="HV975" s="224"/>
      <c r="HW975" s="224"/>
      <c r="HX975" s="224"/>
      <c r="HY975" s="224"/>
      <c r="HZ975" s="224"/>
      <c r="IA975" s="224"/>
      <c r="IB975" s="224"/>
      <c r="IC975" s="224"/>
      <c r="ID975" s="224"/>
      <c r="IE975" s="224"/>
      <c r="IF975" s="224"/>
      <c r="IG975" s="224"/>
      <c r="IH975" s="224"/>
      <c r="II975" s="224"/>
      <c r="IJ975" s="224"/>
      <c r="IK975" s="224"/>
      <c r="IL975" s="224"/>
      <c r="IM975" s="224"/>
      <c r="IN975" s="224"/>
      <c r="IO975" s="224"/>
      <c r="IP975" s="224"/>
      <c r="IQ975" s="224"/>
      <c r="IR975" s="224"/>
      <c r="IS975" s="224"/>
      <c r="IT975" s="224"/>
      <c r="IU975" s="224"/>
      <c r="IV975" s="224"/>
      <c r="IW975" s="224"/>
    </row>
    <row r="976" spans="1:257" s="258" customFormat="1" ht="39" hidden="1" customHeight="1" x14ac:dyDescent="0.25">
      <c r="A976" s="224"/>
      <c r="B976" s="224"/>
      <c r="C976" s="224"/>
      <c r="D976" s="209"/>
      <c r="E976" s="57"/>
      <c r="F976" s="57"/>
      <c r="G976" s="210"/>
      <c r="H976" s="210"/>
      <c r="I976" s="210"/>
      <c r="J976" s="224"/>
      <c r="K976" s="251"/>
      <c r="L976" s="251"/>
      <c r="M976" s="251"/>
      <c r="N976" s="251"/>
      <c r="O976" s="251"/>
      <c r="P976" s="251"/>
      <c r="Q976" s="251"/>
      <c r="R976" s="251"/>
      <c r="S976" s="251"/>
      <c r="T976" s="251"/>
      <c r="U976" s="251"/>
      <c r="V976" s="251"/>
      <c r="W976" s="251"/>
      <c r="X976" s="251"/>
      <c r="Y976" s="251"/>
      <c r="Z976" s="251"/>
      <c r="AA976" s="251"/>
      <c r="AB976" s="251"/>
      <c r="AC976" s="211"/>
      <c r="AD976" s="252"/>
      <c r="AE976" s="252"/>
      <c r="AF976" s="253"/>
      <c r="AG976" s="253"/>
      <c r="AH976" s="254"/>
      <c r="AI976" s="254"/>
      <c r="AJ976" s="255"/>
      <c r="AK976" s="255"/>
      <c r="AL976" s="126"/>
      <c r="AM976" s="224"/>
      <c r="AN976" s="224"/>
      <c r="AO976" s="224"/>
      <c r="AP976" s="224"/>
      <c r="AQ976" s="224"/>
      <c r="AR976" s="224"/>
      <c r="AS976" s="224"/>
      <c r="AT976" s="224"/>
      <c r="AU976" s="224"/>
      <c r="AV976" s="224"/>
      <c r="AW976" s="224"/>
      <c r="AX976" s="224"/>
      <c r="AY976" s="224"/>
      <c r="AZ976" s="224"/>
      <c r="BA976" s="224"/>
      <c r="BB976" s="224"/>
      <c r="BC976" s="224"/>
      <c r="BD976" s="224"/>
      <c r="BE976" s="224"/>
      <c r="BF976" s="224"/>
      <c r="BG976" s="224"/>
      <c r="BH976" s="224"/>
      <c r="BI976" s="224"/>
      <c r="BJ976" s="224"/>
      <c r="BK976" s="224"/>
      <c r="BL976" s="224"/>
      <c r="BM976" s="224"/>
      <c r="BN976" s="224"/>
      <c r="BO976" s="224"/>
      <c r="BP976" s="224"/>
      <c r="BQ976" s="224"/>
      <c r="BR976" s="224"/>
      <c r="BS976" s="224"/>
      <c r="BT976" s="224"/>
      <c r="BU976" s="224"/>
      <c r="BV976" s="224"/>
      <c r="BW976" s="224"/>
      <c r="BX976" s="224"/>
      <c r="BY976" s="224"/>
      <c r="BZ976" s="224"/>
      <c r="CA976" s="224"/>
      <c r="CB976" s="224"/>
      <c r="CC976" s="224"/>
      <c r="CD976" s="224"/>
      <c r="CE976" s="224"/>
      <c r="CF976" s="224"/>
      <c r="CG976" s="224"/>
      <c r="CH976" s="224"/>
      <c r="CI976" s="224"/>
      <c r="CJ976" s="224"/>
      <c r="CK976" s="224"/>
      <c r="CL976" s="224"/>
      <c r="CM976" s="224"/>
      <c r="CN976" s="224"/>
      <c r="CO976" s="224"/>
      <c r="CP976" s="224"/>
      <c r="CQ976" s="224"/>
      <c r="CR976" s="224"/>
      <c r="CS976" s="224"/>
      <c r="CT976" s="224"/>
      <c r="CU976" s="224"/>
      <c r="CV976" s="224"/>
      <c r="CW976" s="224"/>
      <c r="CX976" s="224"/>
      <c r="CY976" s="224"/>
      <c r="CZ976" s="224"/>
      <c r="DA976" s="224"/>
      <c r="DB976" s="224"/>
      <c r="DC976" s="224"/>
      <c r="DD976" s="224"/>
      <c r="DE976" s="224"/>
      <c r="DF976" s="224"/>
      <c r="DG976" s="224"/>
      <c r="DH976" s="224"/>
      <c r="DI976" s="224"/>
      <c r="DJ976" s="224"/>
      <c r="DK976" s="224"/>
      <c r="DL976" s="224"/>
      <c r="DM976" s="224"/>
      <c r="DN976" s="224"/>
      <c r="DO976" s="224"/>
      <c r="DP976" s="224"/>
      <c r="DQ976" s="224"/>
      <c r="DR976" s="224"/>
      <c r="DS976" s="224"/>
      <c r="DT976" s="224"/>
      <c r="DU976" s="224"/>
      <c r="DV976" s="224"/>
      <c r="DW976" s="224"/>
      <c r="DX976" s="224"/>
      <c r="DY976" s="224"/>
      <c r="DZ976" s="224"/>
      <c r="EA976" s="224"/>
      <c r="EB976" s="224"/>
      <c r="EC976" s="224"/>
      <c r="ED976" s="224"/>
      <c r="EE976" s="224"/>
      <c r="EF976" s="224"/>
      <c r="EG976" s="224"/>
      <c r="EH976" s="224"/>
      <c r="EI976" s="224"/>
      <c r="EJ976" s="224"/>
      <c r="EK976" s="224"/>
      <c r="EL976" s="224"/>
      <c r="EM976" s="224"/>
      <c r="EN976" s="224"/>
      <c r="EO976" s="224"/>
      <c r="EP976" s="224"/>
      <c r="EQ976" s="224"/>
      <c r="ER976" s="224"/>
      <c r="ES976" s="224"/>
      <c r="ET976" s="224"/>
      <c r="EU976" s="224"/>
      <c r="EV976" s="224"/>
      <c r="EW976" s="224"/>
      <c r="EX976" s="224"/>
      <c r="EY976" s="224"/>
      <c r="EZ976" s="224"/>
      <c r="FA976" s="224"/>
      <c r="FB976" s="224"/>
      <c r="FC976" s="224"/>
      <c r="FD976" s="224"/>
      <c r="FE976" s="224"/>
      <c r="FF976" s="224"/>
      <c r="FG976" s="224"/>
      <c r="FH976" s="224"/>
      <c r="FI976" s="224"/>
      <c r="FJ976" s="224"/>
      <c r="FK976" s="224"/>
      <c r="FL976" s="224"/>
      <c r="FM976" s="224"/>
      <c r="FN976" s="224"/>
      <c r="FO976" s="224"/>
      <c r="FP976" s="224"/>
      <c r="FQ976" s="224"/>
      <c r="FR976" s="224"/>
      <c r="FS976" s="224"/>
      <c r="FT976" s="224"/>
      <c r="FU976" s="224"/>
      <c r="FV976" s="224"/>
      <c r="FW976" s="224"/>
      <c r="FX976" s="224"/>
      <c r="FY976" s="224"/>
      <c r="FZ976" s="224"/>
      <c r="GA976" s="224"/>
      <c r="GB976" s="224"/>
      <c r="GC976" s="224"/>
      <c r="GD976" s="224"/>
      <c r="GE976" s="224"/>
      <c r="GF976" s="224"/>
      <c r="GG976" s="224"/>
      <c r="GH976" s="224"/>
      <c r="GI976" s="224"/>
      <c r="GJ976" s="224"/>
      <c r="GK976" s="224"/>
      <c r="GL976" s="224"/>
      <c r="GM976" s="224"/>
      <c r="GN976" s="224"/>
      <c r="GO976" s="224"/>
      <c r="GP976" s="224"/>
      <c r="GQ976" s="224"/>
      <c r="GR976" s="224"/>
      <c r="GS976" s="224"/>
      <c r="GT976" s="224"/>
      <c r="GU976" s="224"/>
      <c r="GV976" s="224"/>
      <c r="GW976" s="224"/>
      <c r="GX976" s="224"/>
      <c r="GY976" s="224"/>
      <c r="GZ976" s="224"/>
      <c r="HA976" s="224"/>
      <c r="HB976" s="224"/>
      <c r="HC976" s="224"/>
      <c r="HD976" s="224"/>
      <c r="HE976" s="224"/>
      <c r="HF976" s="224"/>
      <c r="HG976" s="224"/>
      <c r="HH976" s="224"/>
      <c r="HI976" s="224"/>
      <c r="HJ976" s="224"/>
      <c r="HK976" s="224"/>
      <c r="HL976" s="224"/>
      <c r="HM976" s="224"/>
      <c r="HN976" s="224"/>
      <c r="HO976" s="224"/>
      <c r="HP976" s="224"/>
      <c r="HQ976" s="224"/>
      <c r="HR976" s="224"/>
      <c r="HS976" s="224"/>
      <c r="HT976" s="224"/>
      <c r="HU976" s="224"/>
      <c r="HV976" s="224"/>
      <c r="HW976" s="224"/>
      <c r="HX976" s="224"/>
      <c r="HY976" s="224"/>
      <c r="HZ976" s="224"/>
      <c r="IA976" s="224"/>
      <c r="IB976" s="224"/>
      <c r="IC976" s="224"/>
      <c r="ID976" s="224"/>
      <c r="IE976" s="224"/>
      <c r="IF976" s="224"/>
      <c r="IG976" s="224"/>
      <c r="IH976" s="224"/>
      <c r="II976" s="224"/>
      <c r="IJ976" s="224"/>
      <c r="IK976" s="224"/>
      <c r="IL976" s="224"/>
      <c r="IM976" s="224"/>
      <c r="IN976" s="224"/>
      <c r="IO976" s="224"/>
      <c r="IP976" s="224"/>
      <c r="IQ976" s="224"/>
      <c r="IR976" s="224"/>
      <c r="IS976" s="224"/>
      <c r="IT976" s="224"/>
      <c r="IU976" s="224"/>
      <c r="IV976" s="224"/>
      <c r="IW976" s="224"/>
    </row>
    <row r="977" spans="1:257" s="258" customFormat="1" ht="39" hidden="1" customHeight="1" x14ac:dyDescent="0.25">
      <c r="A977" s="224"/>
      <c r="B977" s="224"/>
      <c r="C977" s="224"/>
      <c r="D977" s="209"/>
      <c r="E977" s="57"/>
      <c r="F977" s="57"/>
      <c r="G977" s="210"/>
      <c r="H977" s="210"/>
      <c r="I977" s="210"/>
      <c r="J977" s="224"/>
      <c r="K977" s="251"/>
      <c r="L977" s="251"/>
      <c r="M977" s="251"/>
      <c r="N977" s="251"/>
      <c r="O977" s="251"/>
      <c r="P977" s="251"/>
      <c r="Q977" s="251"/>
      <c r="R977" s="251"/>
      <c r="S977" s="251"/>
      <c r="T977" s="251"/>
      <c r="U977" s="251"/>
      <c r="V977" s="251"/>
      <c r="W977" s="251"/>
      <c r="X977" s="251"/>
      <c r="Y977" s="251"/>
      <c r="Z977" s="251"/>
      <c r="AA977" s="251"/>
      <c r="AB977" s="251"/>
      <c r="AC977" s="211"/>
      <c r="AD977" s="252"/>
      <c r="AE977" s="252"/>
      <c r="AF977" s="253"/>
      <c r="AG977" s="253"/>
      <c r="AH977" s="254"/>
      <c r="AI977" s="254"/>
      <c r="AJ977" s="255"/>
      <c r="AK977" s="255"/>
      <c r="AL977" s="126"/>
      <c r="AM977" s="224"/>
      <c r="AN977" s="224"/>
      <c r="AO977" s="224"/>
      <c r="AP977" s="224"/>
      <c r="AQ977" s="224"/>
      <c r="AR977" s="224"/>
      <c r="AS977" s="224"/>
      <c r="AT977" s="224"/>
      <c r="AU977" s="224"/>
      <c r="AV977" s="224"/>
      <c r="AW977" s="224"/>
      <c r="AX977" s="224"/>
      <c r="AY977" s="224"/>
      <c r="AZ977" s="224"/>
      <c r="BA977" s="224"/>
      <c r="BB977" s="224"/>
      <c r="BC977" s="224"/>
      <c r="BD977" s="224"/>
      <c r="BE977" s="224"/>
      <c r="BF977" s="224"/>
      <c r="BG977" s="224"/>
      <c r="BH977" s="224"/>
      <c r="BI977" s="224"/>
      <c r="BJ977" s="224"/>
      <c r="BK977" s="224"/>
      <c r="BL977" s="224"/>
      <c r="BM977" s="224"/>
      <c r="BN977" s="224"/>
      <c r="BO977" s="224"/>
      <c r="BP977" s="224"/>
      <c r="BQ977" s="224"/>
      <c r="BR977" s="224"/>
      <c r="BS977" s="224"/>
      <c r="BT977" s="224"/>
      <c r="BU977" s="224"/>
      <c r="BV977" s="224"/>
      <c r="BW977" s="224"/>
      <c r="BX977" s="224"/>
      <c r="BY977" s="224"/>
      <c r="BZ977" s="224"/>
      <c r="CA977" s="224"/>
      <c r="CB977" s="224"/>
      <c r="CC977" s="224"/>
      <c r="CD977" s="224"/>
      <c r="CE977" s="224"/>
      <c r="CF977" s="224"/>
      <c r="CG977" s="224"/>
      <c r="CH977" s="224"/>
      <c r="CI977" s="224"/>
      <c r="CJ977" s="224"/>
      <c r="CK977" s="224"/>
      <c r="CL977" s="224"/>
      <c r="CM977" s="224"/>
      <c r="CN977" s="224"/>
      <c r="CO977" s="224"/>
      <c r="CP977" s="224"/>
      <c r="CQ977" s="224"/>
      <c r="CR977" s="224"/>
      <c r="CS977" s="224"/>
      <c r="CT977" s="224"/>
      <c r="CU977" s="224"/>
      <c r="CV977" s="224"/>
      <c r="CW977" s="224"/>
      <c r="CX977" s="224"/>
      <c r="CY977" s="224"/>
      <c r="CZ977" s="224"/>
      <c r="DA977" s="224"/>
      <c r="DB977" s="224"/>
      <c r="DC977" s="224"/>
      <c r="DD977" s="224"/>
      <c r="DE977" s="224"/>
      <c r="DF977" s="224"/>
      <c r="DG977" s="224"/>
      <c r="DH977" s="224"/>
      <c r="DI977" s="224"/>
      <c r="DJ977" s="224"/>
      <c r="DK977" s="224"/>
      <c r="DL977" s="224"/>
      <c r="DM977" s="224"/>
      <c r="DN977" s="224"/>
      <c r="DO977" s="224"/>
      <c r="DP977" s="224"/>
      <c r="DQ977" s="224"/>
      <c r="DR977" s="224"/>
      <c r="DS977" s="224"/>
      <c r="DT977" s="224"/>
      <c r="DU977" s="224"/>
      <c r="DV977" s="224"/>
      <c r="DW977" s="224"/>
      <c r="DX977" s="224"/>
      <c r="DY977" s="224"/>
      <c r="DZ977" s="224"/>
      <c r="EA977" s="224"/>
      <c r="EB977" s="224"/>
      <c r="EC977" s="224"/>
      <c r="ED977" s="224"/>
      <c r="EE977" s="224"/>
      <c r="EF977" s="224"/>
      <c r="EG977" s="224"/>
      <c r="EH977" s="224"/>
      <c r="EI977" s="224"/>
      <c r="EJ977" s="224"/>
      <c r="EK977" s="224"/>
      <c r="EL977" s="224"/>
      <c r="EM977" s="224"/>
      <c r="EN977" s="224"/>
      <c r="EO977" s="224"/>
      <c r="EP977" s="224"/>
      <c r="EQ977" s="224"/>
      <c r="ER977" s="224"/>
      <c r="ES977" s="224"/>
      <c r="ET977" s="224"/>
      <c r="EU977" s="224"/>
      <c r="EV977" s="224"/>
      <c r="EW977" s="224"/>
      <c r="EX977" s="224"/>
      <c r="EY977" s="224"/>
      <c r="EZ977" s="224"/>
      <c r="FA977" s="224"/>
      <c r="FB977" s="224"/>
      <c r="FC977" s="224"/>
      <c r="FD977" s="224"/>
      <c r="FE977" s="224"/>
      <c r="FF977" s="224"/>
      <c r="FG977" s="224"/>
      <c r="FH977" s="224"/>
      <c r="FI977" s="224"/>
      <c r="FJ977" s="224"/>
      <c r="FK977" s="224"/>
      <c r="FL977" s="224"/>
      <c r="FM977" s="224"/>
      <c r="FN977" s="224"/>
      <c r="FO977" s="224"/>
      <c r="FP977" s="224"/>
      <c r="FQ977" s="224"/>
      <c r="FR977" s="224"/>
      <c r="FS977" s="224"/>
      <c r="FT977" s="224"/>
      <c r="FU977" s="224"/>
      <c r="FV977" s="224"/>
      <c r="FW977" s="224"/>
      <c r="FX977" s="224"/>
      <c r="FY977" s="224"/>
      <c r="FZ977" s="224"/>
      <c r="GA977" s="224"/>
      <c r="GB977" s="224"/>
      <c r="GC977" s="224"/>
      <c r="GD977" s="224"/>
      <c r="GE977" s="224"/>
      <c r="GF977" s="224"/>
      <c r="GG977" s="224"/>
      <c r="GH977" s="224"/>
      <c r="GI977" s="224"/>
      <c r="GJ977" s="224"/>
      <c r="GK977" s="224"/>
      <c r="GL977" s="224"/>
      <c r="GM977" s="224"/>
      <c r="GN977" s="224"/>
      <c r="GO977" s="224"/>
      <c r="GP977" s="224"/>
      <c r="GQ977" s="224"/>
      <c r="GR977" s="224"/>
      <c r="GS977" s="224"/>
      <c r="GT977" s="224"/>
      <c r="GU977" s="224"/>
      <c r="GV977" s="224"/>
      <c r="GW977" s="224"/>
      <c r="GX977" s="224"/>
      <c r="GY977" s="224"/>
      <c r="GZ977" s="224"/>
      <c r="HA977" s="224"/>
      <c r="HB977" s="224"/>
      <c r="HC977" s="224"/>
      <c r="HD977" s="224"/>
      <c r="HE977" s="224"/>
      <c r="HF977" s="224"/>
      <c r="HG977" s="224"/>
      <c r="HH977" s="224"/>
      <c r="HI977" s="224"/>
      <c r="HJ977" s="224"/>
      <c r="HK977" s="224"/>
      <c r="HL977" s="224"/>
      <c r="HM977" s="224"/>
      <c r="HN977" s="224"/>
      <c r="HO977" s="224"/>
      <c r="HP977" s="224"/>
      <c r="HQ977" s="224"/>
      <c r="HR977" s="224"/>
      <c r="HS977" s="224"/>
      <c r="HT977" s="224"/>
      <c r="HU977" s="224"/>
      <c r="HV977" s="224"/>
      <c r="HW977" s="224"/>
      <c r="HX977" s="224"/>
      <c r="HY977" s="224"/>
      <c r="HZ977" s="224"/>
      <c r="IA977" s="224"/>
      <c r="IB977" s="224"/>
      <c r="IC977" s="224"/>
      <c r="ID977" s="224"/>
      <c r="IE977" s="224"/>
      <c r="IF977" s="224"/>
      <c r="IG977" s="224"/>
      <c r="IH977" s="224"/>
      <c r="II977" s="224"/>
      <c r="IJ977" s="224"/>
      <c r="IK977" s="224"/>
      <c r="IL977" s="224"/>
      <c r="IM977" s="224"/>
      <c r="IN977" s="224"/>
      <c r="IO977" s="224"/>
      <c r="IP977" s="224"/>
      <c r="IQ977" s="224"/>
      <c r="IR977" s="224"/>
      <c r="IS977" s="224"/>
      <c r="IT977" s="224"/>
      <c r="IU977" s="224"/>
      <c r="IV977" s="224"/>
      <c r="IW977" s="224"/>
    </row>
    <row r="978" spans="1:257" s="258" customFormat="1" ht="39" hidden="1" customHeight="1" x14ac:dyDescent="0.25">
      <c r="A978" s="224"/>
      <c r="B978" s="224"/>
      <c r="C978" s="224"/>
      <c r="D978" s="209"/>
      <c r="E978" s="57"/>
      <c r="F978" s="57"/>
      <c r="G978" s="210"/>
      <c r="H978" s="210"/>
      <c r="I978" s="210"/>
      <c r="J978" s="224"/>
      <c r="K978" s="251"/>
      <c r="L978" s="251"/>
      <c r="M978" s="251"/>
      <c r="N978" s="251"/>
      <c r="O978" s="251"/>
      <c r="P978" s="251"/>
      <c r="Q978" s="251"/>
      <c r="R978" s="251"/>
      <c r="S978" s="251"/>
      <c r="T978" s="251"/>
      <c r="U978" s="251"/>
      <c r="V978" s="251"/>
      <c r="W978" s="251"/>
      <c r="X978" s="251"/>
      <c r="Y978" s="251"/>
      <c r="Z978" s="251"/>
      <c r="AA978" s="251"/>
      <c r="AB978" s="251"/>
      <c r="AC978" s="211"/>
      <c r="AD978" s="252"/>
      <c r="AE978" s="252"/>
      <c r="AF978" s="253"/>
      <c r="AG978" s="253"/>
      <c r="AH978" s="254"/>
      <c r="AI978" s="254"/>
      <c r="AJ978" s="255"/>
      <c r="AK978" s="255"/>
      <c r="AL978" s="126"/>
      <c r="AM978" s="224"/>
      <c r="AN978" s="224"/>
      <c r="AO978" s="224"/>
      <c r="AP978" s="224"/>
      <c r="AQ978" s="224"/>
      <c r="AR978" s="224"/>
      <c r="AS978" s="224"/>
      <c r="AT978" s="224"/>
      <c r="AU978" s="224"/>
      <c r="AV978" s="224"/>
      <c r="AW978" s="224"/>
      <c r="AX978" s="224"/>
      <c r="AY978" s="224"/>
      <c r="AZ978" s="224"/>
      <c r="BA978" s="224"/>
      <c r="BB978" s="224"/>
      <c r="BC978" s="224"/>
      <c r="BD978" s="224"/>
      <c r="BE978" s="224"/>
      <c r="BF978" s="224"/>
      <c r="BG978" s="224"/>
      <c r="BH978" s="224"/>
      <c r="BI978" s="224"/>
      <c r="BJ978" s="224"/>
      <c r="BK978" s="224"/>
      <c r="BL978" s="224"/>
      <c r="BM978" s="224"/>
      <c r="BN978" s="224"/>
      <c r="BO978" s="224"/>
      <c r="BP978" s="224"/>
      <c r="BQ978" s="224"/>
      <c r="BR978" s="224"/>
      <c r="BS978" s="224"/>
      <c r="BT978" s="224"/>
      <c r="BU978" s="224"/>
      <c r="BV978" s="224"/>
      <c r="BW978" s="224"/>
      <c r="BX978" s="224"/>
      <c r="BY978" s="224"/>
      <c r="BZ978" s="224"/>
      <c r="CA978" s="224"/>
      <c r="CB978" s="224"/>
      <c r="CC978" s="224"/>
      <c r="CD978" s="224"/>
      <c r="CE978" s="224"/>
      <c r="CF978" s="224"/>
      <c r="CG978" s="224"/>
      <c r="CH978" s="224"/>
      <c r="CI978" s="224"/>
      <c r="CJ978" s="224"/>
      <c r="CK978" s="224"/>
      <c r="CL978" s="224"/>
      <c r="CM978" s="224"/>
      <c r="CN978" s="224"/>
      <c r="CO978" s="224"/>
      <c r="CP978" s="224"/>
      <c r="CQ978" s="224"/>
      <c r="CR978" s="224"/>
      <c r="CS978" s="224"/>
      <c r="CT978" s="224"/>
      <c r="CU978" s="224"/>
      <c r="CV978" s="224"/>
      <c r="CW978" s="224"/>
      <c r="CX978" s="224"/>
      <c r="CY978" s="224"/>
      <c r="CZ978" s="224"/>
      <c r="DA978" s="224"/>
      <c r="DB978" s="224"/>
      <c r="DC978" s="224"/>
      <c r="DD978" s="224"/>
      <c r="DE978" s="224"/>
      <c r="DF978" s="224"/>
      <c r="DG978" s="224"/>
      <c r="DH978" s="224"/>
      <c r="DI978" s="224"/>
      <c r="DJ978" s="224"/>
      <c r="DK978" s="224"/>
      <c r="DL978" s="224"/>
      <c r="DM978" s="224"/>
      <c r="DN978" s="224"/>
      <c r="DO978" s="224"/>
      <c r="DP978" s="224"/>
      <c r="DQ978" s="224"/>
      <c r="DR978" s="224"/>
      <c r="DS978" s="224"/>
      <c r="DT978" s="224"/>
      <c r="DU978" s="224"/>
      <c r="DV978" s="224"/>
      <c r="DW978" s="224"/>
      <c r="DX978" s="224"/>
      <c r="DY978" s="224"/>
      <c r="DZ978" s="224"/>
      <c r="EA978" s="224"/>
      <c r="EB978" s="224"/>
      <c r="EC978" s="224"/>
      <c r="ED978" s="224"/>
      <c r="EE978" s="224"/>
      <c r="EF978" s="224"/>
      <c r="EG978" s="224"/>
      <c r="EH978" s="224"/>
      <c r="EI978" s="224"/>
      <c r="EJ978" s="224"/>
      <c r="EK978" s="224"/>
      <c r="EL978" s="224"/>
      <c r="EM978" s="224"/>
      <c r="EN978" s="224"/>
      <c r="EO978" s="224"/>
      <c r="EP978" s="224"/>
      <c r="EQ978" s="224"/>
      <c r="ER978" s="224"/>
      <c r="ES978" s="224"/>
      <c r="ET978" s="224"/>
      <c r="EU978" s="224"/>
      <c r="EV978" s="224"/>
      <c r="EW978" s="224"/>
      <c r="EX978" s="224"/>
      <c r="EY978" s="224"/>
      <c r="EZ978" s="224"/>
      <c r="FA978" s="224"/>
      <c r="FB978" s="224"/>
      <c r="FC978" s="224"/>
      <c r="FD978" s="224"/>
      <c r="FE978" s="224"/>
      <c r="FF978" s="224"/>
      <c r="FG978" s="224"/>
      <c r="FH978" s="224"/>
      <c r="FI978" s="224"/>
      <c r="FJ978" s="224"/>
      <c r="FK978" s="224"/>
      <c r="FL978" s="224"/>
      <c r="FM978" s="224"/>
      <c r="FN978" s="224"/>
      <c r="FO978" s="224"/>
      <c r="FP978" s="224"/>
      <c r="FQ978" s="224"/>
      <c r="FR978" s="224"/>
      <c r="FS978" s="224"/>
      <c r="FT978" s="224"/>
      <c r="FU978" s="224"/>
      <c r="FV978" s="224"/>
      <c r="FW978" s="224"/>
      <c r="FX978" s="224"/>
      <c r="FY978" s="224"/>
      <c r="FZ978" s="224"/>
      <c r="GA978" s="224"/>
      <c r="GB978" s="224"/>
      <c r="GC978" s="224"/>
      <c r="GD978" s="224"/>
      <c r="GE978" s="224"/>
      <c r="GF978" s="224"/>
      <c r="GG978" s="224"/>
      <c r="GH978" s="224"/>
      <c r="GI978" s="224"/>
      <c r="GJ978" s="224"/>
      <c r="GK978" s="224"/>
      <c r="GL978" s="224"/>
      <c r="GM978" s="224"/>
      <c r="GN978" s="224"/>
      <c r="GO978" s="224"/>
      <c r="GP978" s="224"/>
      <c r="GQ978" s="224"/>
      <c r="GR978" s="224"/>
      <c r="GS978" s="224"/>
      <c r="GT978" s="224"/>
      <c r="GU978" s="224"/>
      <c r="GV978" s="224"/>
      <c r="GW978" s="224"/>
      <c r="GX978" s="224"/>
      <c r="GY978" s="224"/>
      <c r="GZ978" s="224"/>
      <c r="HA978" s="224"/>
      <c r="HB978" s="224"/>
      <c r="HC978" s="224"/>
      <c r="HD978" s="224"/>
      <c r="HE978" s="224"/>
      <c r="HF978" s="224"/>
      <c r="HG978" s="224"/>
      <c r="HH978" s="224"/>
      <c r="HI978" s="224"/>
      <c r="HJ978" s="224"/>
      <c r="HK978" s="224"/>
      <c r="HL978" s="224"/>
      <c r="HM978" s="224"/>
      <c r="HN978" s="224"/>
      <c r="HO978" s="224"/>
      <c r="HP978" s="224"/>
      <c r="HQ978" s="224"/>
      <c r="HR978" s="224"/>
      <c r="HS978" s="224"/>
      <c r="HT978" s="224"/>
      <c r="HU978" s="224"/>
      <c r="HV978" s="224"/>
      <c r="HW978" s="224"/>
      <c r="HX978" s="224"/>
      <c r="HY978" s="224"/>
      <c r="HZ978" s="224"/>
      <c r="IA978" s="224"/>
      <c r="IB978" s="224"/>
      <c r="IC978" s="224"/>
      <c r="ID978" s="224"/>
      <c r="IE978" s="224"/>
      <c r="IF978" s="224"/>
      <c r="IG978" s="224"/>
      <c r="IH978" s="224"/>
      <c r="II978" s="224"/>
      <c r="IJ978" s="224"/>
      <c r="IK978" s="224"/>
      <c r="IL978" s="224"/>
      <c r="IM978" s="224"/>
      <c r="IN978" s="224"/>
      <c r="IO978" s="224"/>
      <c r="IP978" s="224"/>
      <c r="IQ978" s="224"/>
      <c r="IR978" s="224"/>
      <c r="IS978" s="224"/>
      <c r="IT978" s="224"/>
      <c r="IU978" s="224"/>
      <c r="IV978" s="224"/>
      <c r="IW978" s="224"/>
    </row>
    <row r="979" spans="1:257" s="258" customFormat="1" ht="39" hidden="1" customHeight="1" x14ac:dyDescent="0.25">
      <c r="A979" s="224"/>
      <c r="B979" s="224"/>
      <c r="C979" s="224"/>
      <c r="D979" s="209"/>
      <c r="E979" s="57"/>
      <c r="F979" s="57"/>
      <c r="G979" s="210"/>
      <c r="H979" s="210"/>
      <c r="I979" s="210"/>
      <c r="J979" s="224"/>
      <c r="K979" s="251"/>
      <c r="L979" s="251"/>
      <c r="M979" s="251"/>
      <c r="N979" s="251"/>
      <c r="O979" s="251"/>
      <c r="P979" s="251"/>
      <c r="Q979" s="251"/>
      <c r="R979" s="251"/>
      <c r="S979" s="251"/>
      <c r="T979" s="251"/>
      <c r="U979" s="251"/>
      <c r="V979" s="251"/>
      <c r="W979" s="251"/>
      <c r="X979" s="251"/>
      <c r="Y979" s="251"/>
      <c r="Z979" s="251"/>
      <c r="AA979" s="251"/>
      <c r="AB979" s="251"/>
      <c r="AC979" s="211"/>
      <c r="AD979" s="252"/>
      <c r="AE979" s="252"/>
      <c r="AF979" s="253"/>
      <c r="AG979" s="253"/>
      <c r="AH979" s="254"/>
      <c r="AI979" s="254"/>
      <c r="AJ979" s="255"/>
      <c r="AK979" s="255"/>
      <c r="AL979" s="126"/>
      <c r="AM979" s="224"/>
      <c r="AN979" s="224"/>
      <c r="AO979" s="224"/>
      <c r="AP979" s="224"/>
      <c r="AQ979" s="224"/>
      <c r="AR979" s="224"/>
      <c r="AS979" s="224"/>
      <c r="AT979" s="224"/>
      <c r="AU979" s="224"/>
      <c r="AV979" s="224"/>
      <c r="AW979" s="224"/>
      <c r="AX979" s="224"/>
      <c r="AY979" s="224"/>
      <c r="AZ979" s="224"/>
      <c r="BA979" s="224"/>
      <c r="BB979" s="224"/>
      <c r="BC979" s="224"/>
      <c r="BD979" s="224"/>
      <c r="BE979" s="224"/>
      <c r="BF979" s="224"/>
      <c r="BG979" s="224"/>
      <c r="BH979" s="224"/>
      <c r="BI979" s="224"/>
      <c r="BJ979" s="224"/>
      <c r="BK979" s="224"/>
      <c r="BL979" s="224"/>
      <c r="BM979" s="224"/>
      <c r="BN979" s="224"/>
      <c r="BO979" s="224"/>
      <c r="BP979" s="224"/>
      <c r="BQ979" s="224"/>
      <c r="BR979" s="224"/>
      <c r="BS979" s="224"/>
      <c r="BT979" s="224"/>
      <c r="BU979" s="224"/>
      <c r="BV979" s="224"/>
      <c r="BW979" s="224"/>
      <c r="BX979" s="224"/>
      <c r="BY979" s="224"/>
      <c r="BZ979" s="224"/>
      <c r="CA979" s="224"/>
      <c r="CB979" s="224"/>
      <c r="CC979" s="224"/>
      <c r="CD979" s="224"/>
      <c r="CE979" s="224"/>
      <c r="CF979" s="224"/>
      <c r="CG979" s="224"/>
      <c r="CH979" s="224"/>
      <c r="CI979" s="224"/>
      <c r="CJ979" s="224"/>
      <c r="CK979" s="224"/>
      <c r="CL979" s="224"/>
      <c r="CM979" s="224"/>
      <c r="CN979" s="224"/>
      <c r="CO979" s="224"/>
      <c r="CP979" s="224"/>
      <c r="CQ979" s="224"/>
      <c r="CR979" s="224"/>
      <c r="CS979" s="224"/>
      <c r="CT979" s="224"/>
      <c r="CU979" s="224"/>
      <c r="CV979" s="224"/>
      <c r="CW979" s="224"/>
      <c r="CX979" s="224"/>
      <c r="CY979" s="224"/>
      <c r="CZ979" s="224"/>
      <c r="DA979" s="224"/>
      <c r="DB979" s="224"/>
      <c r="DC979" s="224"/>
      <c r="DD979" s="224"/>
      <c r="DE979" s="224"/>
      <c r="DF979" s="224"/>
      <c r="DG979" s="224"/>
      <c r="DH979" s="224"/>
      <c r="DI979" s="224"/>
      <c r="DJ979" s="224"/>
      <c r="DK979" s="224"/>
      <c r="DL979" s="224"/>
      <c r="DM979" s="224"/>
      <c r="DN979" s="224"/>
      <c r="DO979" s="224"/>
      <c r="DP979" s="224"/>
      <c r="DQ979" s="224"/>
      <c r="DR979" s="224"/>
      <c r="DS979" s="224"/>
      <c r="DT979" s="224"/>
      <c r="DU979" s="224"/>
      <c r="DV979" s="224"/>
      <c r="DW979" s="224"/>
      <c r="DX979" s="224"/>
      <c r="DY979" s="224"/>
      <c r="DZ979" s="224"/>
      <c r="EA979" s="224"/>
      <c r="EB979" s="224"/>
      <c r="EC979" s="224"/>
      <c r="ED979" s="224"/>
      <c r="EE979" s="224"/>
      <c r="EF979" s="224"/>
      <c r="EG979" s="224"/>
      <c r="EH979" s="224"/>
      <c r="EI979" s="224"/>
      <c r="EJ979" s="224"/>
      <c r="EK979" s="224"/>
      <c r="EL979" s="224"/>
      <c r="EM979" s="224"/>
      <c r="EN979" s="224"/>
      <c r="EO979" s="224"/>
      <c r="EP979" s="224"/>
      <c r="EQ979" s="224"/>
      <c r="ER979" s="224"/>
      <c r="ES979" s="224"/>
      <c r="ET979" s="224"/>
      <c r="EU979" s="224"/>
      <c r="EV979" s="224"/>
      <c r="EW979" s="224"/>
      <c r="EX979" s="224"/>
      <c r="EY979" s="224"/>
      <c r="EZ979" s="224"/>
      <c r="FA979" s="224"/>
      <c r="FB979" s="224"/>
      <c r="FC979" s="224"/>
      <c r="FD979" s="224"/>
      <c r="FE979" s="224"/>
      <c r="FF979" s="224"/>
      <c r="FG979" s="224"/>
      <c r="FH979" s="224"/>
      <c r="FI979" s="224"/>
      <c r="FJ979" s="224"/>
      <c r="FK979" s="224"/>
      <c r="FL979" s="224"/>
      <c r="FM979" s="224"/>
      <c r="FN979" s="224"/>
      <c r="FO979" s="224"/>
      <c r="FP979" s="224"/>
      <c r="FQ979" s="224"/>
      <c r="FR979" s="224"/>
      <c r="FS979" s="224"/>
      <c r="FT979" s="224"/>
      <c r="FU979" s="224"/>
      <c r="FV979" s="224"/>
      <c r="FW979" s="224"/>
      <c r="FX979" s="224"/>
      <c r="FY979" s="224"/>
      <c r="FZ979" s="224"/>
      <c r="GA979" s="224"/>
      <c r="GB979" s="224"/>
      <c r="GC979" s="224"/>
      <c r="GD979" s="224"/>
      <c r="GE979" s="224"/>
      <c r="GF979" s="224"/>
      <c r="GG979" s="224"/>
      <c r="GH979" s="224"/>
      <c r="GI979" s="224"/>
      <c r="GJ979" s="224"/>
      <c r="GK979" s="224"/>
      <c r="GL979" s="224"/>
      <c r="GM979" s="224"/>
      <c r="GN979" s="224"/>
      <c r="GO979" s="224"/>
      <c r="GP979" s="224"/>
      <c r="GQ979" s="224"/>
      <c r="GR979" s="224"/>
      <c r="GS979" s="224"/>
      <c r="GT979" s="224"/>
      <c r="GU979" s="224"/>
      <c r="GV979" s="224"/>
      <c r="GW979" s="224"/>
      <c r="GX979" s="224"/>
      <c r="GY979" s="224"/>
      <c r="GZ979" s="224"/>
      <c r="HA979" s="224"/>
      <c r="HB979" s="224"/>
      <c r="HC979" s="224"/>
      <c r="HD979" s="224"/>
      <c r="HE979" s="224"/>
      <c r="HF979" s="224"/>
      <c r="HG979" s="224"/>
      <c r="HH979" s="224"/>
      <c r="HI979" s="224"/>
      <c r="HJ979" s="224"/>
      <c r="HK979" s="224"/>
      <c r="HL979" s="224"/>
      <c r="HM979" s="224"/>
      <c r="HN979" s="224"/>
      <c r="HO979" s="224"/>
      <c r="HP979" s="224"/>
      <c r="HQ979" s="224"/>
      <c r="HR979" s="224"/>
      <c r="HS979" s="224"/>
      <c r="HT979" s="224"/>
      <c r="HU979" s="224"/>
      <c r="HV979" s="224"/>
      <c r="HW979" s="224"/>
      <c r="HX979" s="224"/>
      <c r="HY979" s="224"/>
      <c r="HZ979" s="224"/>
      <c r="IA979" s="224"/>
      <c r="IB979" s="224"/>
      <c r="IC979" s="224"/>
      <c r="ID979" s="224"/>
      <c r="IE979" s="224"/>
      <c r="IF979" s="224"/>
      <c r="IG979" s="224"/>
      <c r="IH979" s="224"/>
      <c r="II979" s="224"/>
      <c r="IJ979" s="224"/>
      <c r="IK979" s="224"/>
      <c r="IL979" s="224"/>
      <c r="IM979" s="224"/>
      <c r="IN979" s="224"/>
      <c r="IO979" s="224"/>
      <c r="IP979" s="224"/>
      <c r="IQ979" s="224"/>
      <c r="IR979" s="224"/>
      <c r="IS979" s="224"/>
      <c r="IT979" s="224"/>
      <c r="IU979" s="224"/>
      <c r="IV979" s="224"/>
      <c r="IW979" s="224"/>
    </row>
    <row r="980" spans="1:257" s="258" customFormat="1" ht="39" hidden="1" customHeight="1" x14ac:dyDescent="0.25">
      <c r="A980" s="224"/>
      <c r="B980" s="224"/>
      <c r="C980" s="224"/>
      <c r="D980" s="209"/>
      <c r="E980" s="57"/>
      <c r="F980" s="57"/>
      <c r="G980" s="210"/>
      <c r="H980" s="210"/>
      <c r="I980" s="210"/>
      <c r="J980" s="224"/>
      <c r="K980" s="251"/>
      <c r="L980" s="251"/>
      <c r="M980" s="251"/>
      <c r="N980" s="251"/>
      <c r="O980" s="251"/>
      <c r="P980" s="251"/>
      <c r="Q980" s="251"/>
      <c r="R980" s="251"/>
      <c r="S980" s="251"/>
      <c r="T980" s="251"/>
      <c r="U980" s="251"/>
      <c r="V980" s="251"/>
      <c r="W980" s="251"/>
      <c r="X980" s="251"/>
      <c r="Y980" s="251"/>
      <c r="Z980" s="251"/>
      <c r="AA980" s="251"/>
      <c r="AB980" s="251"/>
      <c r="AC980" s="211"/>
      <c r="AD980" s="252"/>
      <c r="AE980" s="252"/>
      <c r="AF980" s="253"/>
      <c r="AG980" s="253"/>
      <c r="AH980" s="254"/>
      <c r="AI980" s="254"/>
      <c r="AJ980" s="255"/>
      <c r="AK980" s="255"/>
      <c r="AL980" s="126"/>
      <c r="AM980" s="224"/>
      <c r="AN980" s="224"/>
      <c r="AO980" s="224"/>
      <c r="AP980" s="224"/>
      <c r="AQ980" s="224"/>
      <c r="AR980" s="224"/>
      <c r="AS980" s="224"/>
      <c r="AT980" s="224"/>
      <c r="AU980" s="224"/>
      <c r="AV980" s="224"/>
      <c r="AW980" s="224"/>
      <c r="AX980" s="224"/>
      <c r="AY980" s="224"/>
      <c r="AZ980" s="224"/>
      <c r="BA980" s="224"/>
      <c r="BB980" s="224"/>
      <c r="BC980" s="224"/>
      <c r="BD980" s="224"/>
      <c r="BE980" s="224"/>
      <c r="BF980" s="224"/>
      <c r="BG980" s="224"/>
      <c r="BH980" s="224"/>
      <c r="BI980" s="224"/>
      <c r="BJ980" s="224"/>
      <c r="BK980" s="224"/>
      <c r="BL980" s="224"/>
      <c r="BM980" s="224"/>
      <c r="BN980" s="224"/>
      <c r="BO980" s="224"/>
      <c r="BP980" s="224"/>
      <c r="BQ980" s="224"/>
      <c r="BR980" s="224"/>
      <c r="BS980" s="224"/>
      <c r="BT980" s="224"/>
      <c r="BU980" s="224"/>
      <c r="BV980" s="224"/>
      <c r="BW980" s="224"/>
      <c r="BX980" s="224"/>
      <c r="BY980" s="224"/>
      <c r="BZ980" s="224"/>
      <c r="CA980" s="224"/>
      <c r="CB980" s="224"/>
      <c r="CC980" s="224"/>
      <c r="CD980" s="224"/>
      <c r="CE980" s="224"/>
      <c r="CF980" s="224"/>
      <c r="CG980" s="224"/>
      <c r="CH980" s="224"/>
      <c r="CI980" s="224"/>
      <c r="CJ980" s="224"/>
      <c r="CK980" s="224"/>
      <c r="CL980" s="224"/>
      <c r="CM980" s="224"/>
      <c r="CN980" s="224"/>
      <c r="CO980" s="224"/>
      <c r="CP980" s="224"/>
      <c r="CQ980" s="224"/>
      <c r="CR980" s="224"/>
      <c r="CS980" s="224"/>
      <c r="CT980" s="224"/>
      <c r="CU980" s="224"/>
      <c r="CV980" s="224"/>
      <c r="CW980" s="224"/>
      <c r="CX980" s="224"/>
      <c r="CY980" s="224"/>
      <c r="CZ980" s="224"/>
      <c r="DA980" s="224"/>
      <c r="DB980" s="224"/>
      <c r="DC980" s="224"/>
      <c r="DD980" s="224"/>
      <c r="DE980" s="224"/>
      <c r="DF980" s="224"/>
      <c r="DG980" s="224"/>
      <c r="DH980" s="224"/>
      <c r="DI980" s="224"/>
      <c r="DJ980" s="224"/>
      <c r="DK980" s="224"/>
      <c r="DL980" s="224"/>
      <c r="DM980" s="224"/>
      <c r="DN980" s="224"/>
      <c r="DO980" s="224"/>
      <c r="DP980" s="224"/>
      <c r="DQ980" s="224"/>
      <c r="DR980" s="224"/>
      <c r="DS980" s="224"/>
      <c r="DT980" s="224"/>
      <c r="DU980" s="224"/>
      <c r="DV980" s="224"/>
      <c r="DW980" s="224"/>
      <c r="DX980" s="224"/>
      <c r="DY980" s="224"/>
      <c r="DZ980" s="224"/>
      <c r="EA980" s="224"/>
      <c r="EB980" s="224"/>
      <c r="EC980" s="224"/>
      <c r="ED980" s="224"/>
      <c r="EE980" s="224"/>
      <c r="EF980" s="224"/>
      <c r="EG980" s="224"/>
      <c r="EH980" s="224"/>
      <c r="EI980" s="224"/>
      <c r="EJ980" s="224"/>
      <c r="EK980" s="224"/>
      <c r="EL980" s="224"/>
      <c r="EM980" s="224"/>
      <c r="EN980" s="224"/>
      <c r="EO980" s="224"/>
      <c r="EP980" s="224"/>
      <c r="EQ980" s="224"/>
      <c r="ER980" s="224"/>
      <c r="ES980" s="224"/>
      <c r="ET980" s="224"/>
      <c r="EU980" s="224"/>
      <c r="EV980" s="224"/>
      <c r="EW980" s="224"/>
      <c r="EX980" s="224"/>
      <c r="EY980" s="224"/>
      <c r="EZ980" s="224"/>
      <c r="FA980" s="224"/>
      <c r="FB980" s="224"/>
      <c r="FC980" s="224"/>
      <c r="FD980" s="224"/>
      <c r="FE980" s="224"/>
      <c r="FF980" s="224"/>
      <c r="FG980" s="224"/>
      <c r="FH980" s="224"/>
      <c r="FI980" s="224"/>
      <c r="FJ980" s="224"/>
      <c r="FK980" s="224"/>
      <c r="FL980" s="224"/>
      <c r="FM980" s="224"/>
      <c r="FN980" s="224"/>
      <c r="FO980" s="224"/>
      <c r="FP980" s="224"/>
      <c r="FQ980" s="224"/>
      <c r="FR980" s="224"/>
      <c r="FS980" s="224"/>
      <c r="FT980" s="224"/>
      <c r="FU980" s="224"/>
      <c r="FV980" s="224"/>
      <c r="FW980" s="224"/>
      <c r="FX980" s="224"/>
      <c r="FY980" s="224"/>
      <c r="FZ980" s="224"/>
      <c r="GA980" s="224"/>
      <c r="GB980" s="224"/>
      <c r="GC980" s="224"/>
      <c r="GD980" s="224"/>
      <c r="GE980" s="224"/>
      <c r="GF980" s="224"/>
      <c r="GG980" s="224"/>
      <c r="GH980" s="224"/>
      <c r="GI980" s="224"/>
      <c r="GJ980" s="224"/>
      <c r="GK980" s="224"/>
      <c r="GL980" s="224"/>
      <c r="GM980" s="224"/>
      <c r="GN980" s="224"/>
      <c r="GO980" s="224"/>
      <c r="GP980" s="224"/>
      <c r="GQ980" s="224"/>
      <c r="GR980" s="224"/>
      <c r="GS980" s="224"/>
      <c r="GT980" s="224"/>
      <c r="GU980" s="224"/>
      <c r="GV980" s="224"/>
      <c r="GW980" s="224"/>
      <c r="GX980" s="224"/>
      <c r="GY980" s="224"/>
      <c r="GZ980" s="224"/>
      <c r="HA980" s="224"/>
      <c r="HB980" s="224"/>
      <c r="HC980" s="224"/>
      <c r="HD980" s="224"/>
      <c r="HE980" s="224"/>
      <c r="HF980" s="224"/>
      <c r="HG980" s="224"/>
      <c r="HH980" s="224"/>
      <c r="HI980" s="224"/>
      <c r="HJ980" s="224"/>
      <c r="HK980" s="224"/>
      <c r="HL980" s="224"/>
      <c r="HM980" s="224"/>
      <c r="HN980" s="224"/>
      <c r="HO980" s="224"/>
      <c r="HP980" s="224"/>
      <c r="HQ980" s="224"/>
      <c r="HR980" s="224"/>
      <c r="HS980" s="224"/>
      <c r="HT980" s="224"/>
      <c r="HU980" s="224"/>
      <c r="HV980" s="224"/>
      <c r="HW980" s="224"/>
      <c r="HX980" s="224"/>
      <c r="HY980" s="224"/>
      <c r="HZ980" s="224"/>
      <c r="IA980" s="224"/>
      <c r="IB980" s="224"/>
      <c r="IC980" s="224"/>
      <c r="ID980" s="224"/>
      <c r="IE980" s="224"/>
      <c r="IF980" s="224"/>
      <c r="IG980" s="224"/>
      <c r="IH980" s="224"/>
      <c r="II980" s="224"/>
      <c r="IJ980" s="224"/>
      <c r="IK980" s="224"/>
      <c r="IL980" s="224"/>
      <c r="IM980" s="224"/>
      <c r="IN980" s="224"/>
      <c r="IO980" s="224"/>
      <c r="IP980" s="224"/>
      <c r="IQ980" s="224"/>
      <c r="IR980" s="224"/>
      <c r="IS980" s="224"/>
      <c r="IT980" s="224"/>
      <c r="IU980" s="224"/>
      <c r="IV980" s="224"/>
      <c r="IW980" s="224"/>
    </row>
    <row r="981" spans="1:257" s="258" customFormat="1" ht="39" hidden="1" customHeight="1" x14ac:dyDescent="0.25">
      <c r="A981" s="224"/>
      <c r="B981" s="224"/>
      <c r="C981" s="224"/>
      <c r="D981" s="209"/>
      <c r="E981" s="57"/>
      <c r="F981" s="57"/>
      <c r="G981" s="210"/>
      <c r="H981" s="210"/>
      <c r="I981" s="210"/>
      <c r="J981" s="224"/>
      <c r="K981" s="251"/>
      <c r="L981" s="251"/>
      <c r="M981" s="251"/>
      <c r="N981" s="251"/>
      <c r="O981" s="251"/>
      <c r="P981" s="251"/>
      <c r="Q981" s="251"/>
      <c r="R981" s="251"/>
      <c r="S981" s="251"/>
      <c r="T981" s="251"/>
      <c r="U981" s="251"/>
      <c r="V981" s="251"/>
      <c r="W981" s="251"/>
      <c r="X981" s="251"/>
      <c r="Y981" s="251"/>
      <c r="Z981" s="251"/>
      <c r="AA981" s="251"/>
      <c r="AB981" s="251"/>
      <c r="AC981" s="211"/>
      <c r="AD981" s="252"/>
      <c r="AE981" s="252"/>
      <c r="AF981" s="253"/>
      <c r="AG981" s="253"/>
      <c r="AH981" s="254"/>
      <c r="AI981" s="254"/>
      <c r="AJ981" s="255"/>
      <c r="AK981" s="255"/>
      <c r="AL981" s="126"/>
      <c r="AM981" s="224"/>
      <c r="AN981" s="224"/>
      <c r="AO981" s="224"/>
      <c r="AP981" s="224"/>
      <c r="AQ981" s="224"/>
      <c r="AR981" s="224"/>
      <c r="AS981" s="224"/>
      <c r="AT981" s="224"/>
      <c r="AU981" s="224"/>
      <c r="AV981" s="224"/>
      <c r="AW981" s="224"/>
      <c r="AX981" s="224"/>
      <c r="AY981" s="224"/>
      <c r="AZ981" s="224"/>
      <c r="BA981" s="224"/>
      <c r="BB981" s="224"/>
      <c r="BC981" s="224"/>
      <c r="BD981" s="224"/>
      <c r="BE981" s="224"/>
      <c r="BF981" s="224"/>
      <c r="BG981" s="224"/>
      <c r="BH981" s="224"/>
      <c r="BI981" s="224"/>
      <c r="BJ981" s="224"/>
      <c r="BK981" s="224"/>
      <c r="BL981" s="224"/>
      <c r="BM981" s="224"/>
      <c r="BN981" s="224"/>
      <c r="BO981" s="224"/>
      <c r="BP981" s="224"/>
      <c r="BQ981" s="224"/>
      <c r="BR981" s="224"/>
      <c r="BS981" s="224"/>
      <c r="BT981" s="224"/>
      <c r="BU981" s="224"/>
      <c r="BV981" s="224"/>
      <c r="BW981" s="224"/>
      <c r="BX981" s="224"/>
      <c r="BY981" s="224"/>
      <c r="BZ981" s="224"/>
      <c r="CA981" s="224"/>
      <c r="CB981" s="224"/>
      <c r="CC981" s="224"/>
      <c r="CD981" s="224"/>
      <c r="CE981" s="224"/>
      <c r="CF981" s="224"/>
      <c r="CG981" s="224"/>
      <c r="CH981" s="224"/>
      <c r="CI981" s="224"/>
      <c r="CJ981" s="224"/>
      <c r="CK981" s="224"/>
      <c r="CL981" s="224"/>
      <c r="CM981" s="224"/>
      <c r="CN981" s="224"/>
      <c r="CO981" s="224"/>
      <c r="CP981" s="224"/>
      <c r="CQ981" s="224"/>
      <c r="CR981" s="224"/>
      <c r="CS981" s="224"/>
      <c r="CT981" s="224"/>
      <c r="CU981" s="224"/>
      <c r="CV981" s="224"/>
      <c r="CW981" s="224"/>
      <c r="CX981" s="224"/>
      <c r="CY981" s="224"/>
      <c r="CZ981" s="224"/>
      <c r="DA981" s="224"/>
      <c r="DB981" s="224"/>
      <c r="DC981" s="224"/>
      <c r="DD981" s="224"/>
      <c r="DE981" s="224"/>
      <c r="DF981" s="224"/>
      <c r="DG981" s="224"/>
      <c r="DH981" s="224"/>
      <c r="DI981" s="224"/>
      <c r="DJ981" s="224"/>
      <c r="DK981" s="224"/>
      <c r="DL981" s="224"/>
      <c r="DM981" s="224"/>
      <c r="DN981" s="224"/>
      <c r="DO981" s="224"/>
      <c r="DP981" s="224"/>
      <c r="DQ981" s="224"/>
      <c r="DR981" s="224"/>
      <c r="DS981" s="224"/>
      <c r="DT981" s="224"/>
      <c r="DU981" s="224"/>
      <c r="DV981" s="224"/>
      <c r="DW981" s="224"/>
      <c r="DX981" s="224"/>
      <c r="DY981" s="224"/>
      <c r="DZ981" s="224"/>
      <c r="EA981" s="224"/>
      <c r="EB981" s="224"/>
      <c r="EC981" s="224"/>
      <c r="ED981" s="224"/>
      <c r="EE981" s="224"/>
      <c r="EF981" s="224"/>
      <c r="EG981" s="224"/>
      <c r="EH981" s="224"/>
      <c r="EI981" s="224"/>
      <c r="EJ981" s="224"/>
      <c r="EK981" s="224"/>
      <c r="EL981" s="224"/>
      <c r="EM981" s="224"/>
      <c r="EN981" s="224"/>
      <c r="EO981" s="224"/>
      <c r="EP981" s="224"/>
      <c r="EQ981" s="224"/>
      <c r="ER981" s="224"/>
      <c r="ES981" s="224"/>
      <c r="ET981" s="224"/>
      <c r="EU981" s="224"/>
      <c r="EV981" s="224"/>
      <c r="EW981" s="224"/>
      <c r="EX981" s="224"/>
      <c r="EY981" s="224"/>
      <c r="EZ981" s="224"/>
      <c r="FA981" s="224"/>
      <c r="FB981" s="224"/>
      <c r="FC981" s="224"/>
      <c r="FD981" s="224"/>
      <c r="FE981" s="224"/>
      <c r="FF981" s="224"/>
      <c r="FG981" s="224"/>
      <c r="FH981" s="224"/>
      <c r="FI981" s="224"/>
      <c r="FJ981" s="224"/>
      <c r="FK981" s="224"/>
      <c r="FL981" s="224"/>
      <c r="FM981" s="224"/>
      <c r="FN981" s="224"/>
      <c r="FO981" s="224"/>
      <c r="FP981" s="224"/>
      <c r="FQ981" s="224"/>
      <c r="FR981" s="224"/>
      <c r="FS981" s="224"/>
      <c r="FT981" s="224"/>
      <c r="FU981" s="224"/>
      <c r="FV981" s="224"/>
      <c r="FW981" s="224"/>
      <c r="FX981" s="224"/>
      <c r="FY981" s="224"/>
      <c r="FZ981" s="224"/>
      <c r="GA981" s="224"/>
      <c r="GB981" s="224"/>
      <c r="GC981" s="224"/>
      <c r="GD981" s="224"/>
      <c r="GE981" s="224"/>
      <c r="GF981" s="224"/>
      <c r="GG981" s="224"/>
      <c r="GH981" s="224"/>
      <c r="GI981" s="224"/>
      <c r="GJ981" s="224"/>
      <c r="GK981" s="224"/>
      <c r="GL981" s="224"/>
      <c r="GM981" s="224"/>
      <c r="GN981" s="224"/>
      <c r="GO981" s="224"/>
      <c r="GP981" s="224"/>
      <c r="GQ981" s="224"/>
      <c r="GR981" s="224"/>
      <c r="GS981" s="224"/>
      <c r="GT981" s="224"/>
      <c r="GU981" s="224"/>
      <c r="GV981" s="224"/>
      <c r="GW981" s="224"/>
      <c r="GX981" s="224"/>
      <c r="GY981" s="224"/>
      <c r="GZ981" s="224"/>
      <c r="HA981" s="224"/>
      <c r="HB981" s="224"/>
      <c r="HC981" s="224"/>
      <c r="HD981" s="224"/>
      <c r="HE981" s="224"/>
      <c r="HF981" s="224"/>
      <c r="HG981" s="224"/>
      <c r="HH981" s="224"/>
      <c r="HI981" s="224"/>
      <c r="HJ981" s="224"/>
      <c r="HK981" s="224"/>
      <c r="HL981" s="224"/>
      <c r="HM981" s="224"/>
      <c r="HN981" s="224"/>
      <c r="HO981" s="224"/>
      <c r="HP981" s="224"/>
      <c r="HQ981" s="224"/>
      <c r="HR981" s="224"/>
      <c r="HS981" s="224"/>
      <c r="HT981" s="224"/>
      <c r="HU981" s="224"/>
      <c r="HV981" s="224"/>
      <c r="HW981" s="224"/>
      <c r="HX981" s="224"/>
      <c r="HY981" s="224"/>
      <c r="HZ981" s="224"/>
      <c r="IA981" s="224"/>
      <c r="IB981" s="224"/>
      <c r="IC981" s="224"/>
      <c r="ID981" s="224"/>
      <c r="IE981" s="224"/>
      <c r="IF981" s="224"/>
      <c r="IG981" s="224"/>
      <c r="IH981" s="224"/>
      <c r="II981" s="224"/>
      <c r="IJ981" s="224"/>
      <c r="IK981" s="224"/>
      <c r="IL981" s="224"/>
      <c r="IM981" s="224"/>
      <c r="IN981" s="224"/>
      <c r="IO981" s="224"/>
      <c r="IP981" s="224"/>
      <c r="IQ981" s="224"/>
      <c r="IR981" s="224"/>
      <c r="IS981" s="224"/>
      <c r="IT981" s="224"/>
      <c r="IU981" s="224"/>
      <c r="IV981" s="224"/>
      <c r="IW981" s="224"/>
    </row>
    <row r="982" spans="1:257" s="258" customFormat="1" ht="39" hidden="1" customHeight="1" x14ac:dyDescent="0.25">
      <c r="A982" s="224"/>
      <c r="B982" s="224"/>
      <c r="C982" s="224"/>
      <c r="D982" s="209"/>
      <c r="E982" s="57"/>
      <c r="F982" s="57"/>
      <c r="G982" s="210"/>
      <c r="H982" s="210"/>
      <c r="I982" s="210"/>
      <c r="J982" s="224"/>
      <c r="K982" s="251"/>
      <c r="L982" s="251"/>
      <c r="M982" s="251"/>
      <c r="N982" s="251"/>
      <c r="O982" s="251"/>
      <c r="P982" s="251"/>
      <c r="Q982" s="251"/>
      <c r="R982" s="251"/>
      <c r="S982" s="251"/>
      <c r="T982" s="251"/>
      <c r="U982" s="251"/>
      <c r="V982" s="251"/>
      <c r="W982" s="251"/>
      <c r="X982" s="251"/>
      <c r="Y982" s="251"/>
      <c r="Z982" s="251"/>
      <c r="AA982" s="251"/>
      <c r="AB982" s="251"/>
      <c r="AC982" s="211"/>
      <c r="AD982" s="252"/>
      <c r="AE982" s="252"/>
      <c r="AF982" s="253"/>
      <c r="AG982" s="253"/>
      <c r="AH982" s="254"/>
      <c r="AI982" s="254"/>
      <c r="AJ982" s="255"/>
      <c r="AK982" s="255"/>
      <c r="AL982" s="126"/>
      <c r="AM982" s="224"/>
      <c r="AN982" s="224"/>
      <c r="AO982" s="224"/>
      <c r="AP982" s="224"/>
      <c r="AQ982" s="224"/>
      <c r="AR982" s="224"/>
      <c r="AS982" s="224"/>
      <c r="AT982" s="224"/>
      <c r="AU982" s="224"/>
      <c r="AV982" s="224"/>
      <c r="AW982" s="224"/>
      <c r="AX982" s="224"/>
      <c r="AY982" s="224"/>
      <c r="AZ982" s="224"/>
      <c r="BA982" s="224"/>
      <c r="BB982" s="224"/>
      <c r="BC982" s="224"/>
      <c r="BD982" s="224"/>
      <c r="BE982" s="224"/>
      <c r="BF982" s="224"/>
      <c r="BG982" s="224"/>
      <c r="BH982" s="224"/>
      <c r="BI982" s="224"/>
      <c r="BJ982" s="224"/>
      <c r="BK982" s="224"/>
      <c r="BL982" s="224"/>
      <c r="BM982" s="224"/>
      <c r="BN982" s="224"/>
      <c r="BO982" s="224"/>
      <c r="BP982" s="224"/>
      <c r="BQ982" s="224"/>
      <c r="BR982" s="224"/>
      <c r="BS982" s="224"/>
      <c r="BT982" s="224"/>
      <c r="BU982" s="224"/>
      <c r="BV982" s="224"/>
      <c r="BW982" s="224"/>
      <c r="BX982" s="224"/>
      <c r="BY982" s="224"/>
      <c r="BZ982" s="224"/>
      <c r="CA982" s="224"/>
      <c r="CB982" s="224"/>
      <c r="CC982" s="224"/>
      <c r="CD982" s="224"/>
      <c r="CE982" s="224"/>
      <c r="CF982" s="224"/>
      <c r="CG982" s="224"/>
      <c r="CH982" s="224"/>
      <c r="CI982" s="224"/>
      <c r="CJ982" s="224"/>
      <c r="CK982" s="224"/>
      <c r="CL982" s="224"/>
      <c r="CM982" s="224"/>
      <c r="CN982" s="224"/>
      <c r="CO982" s="224"/>
      <c r="CP982" s="224"/>
      <c r="CQ982" s="224"/>
      <c r="CR982" s="224"/>
      <c r="CS982" s="224"/>
      <c r="CT982" s="224"/>
      <c r="CU982" s="224"/>
      <c r="CV982" s="224"/>
      <c r="CW982" s="224"/>
      <c r="CX982" s="224"/>
      <c r="CY982" s="224"/>
      <c r="CZ982" s="224"/>
      <c r="DA982" s="224"/>
      <c r="DB982" s="224"/>
      <c r="DC982" s="224"/>
      <c r="DD982" s="224"/>
      <c r="DE982" s="224"/>
      <c r="DF982" s="224"/>
      <c r="DG982" s="224"/>
      <c r="DH982" s="224"/>
      <c r="DI982" s="224"/>
      <c r="DJ982" s="224"/>
      <c r="DK982" s="224"/>
      <c r="DL982" s="224"/>
      <c r="DM982" s="224"/>
      <c r="DN982" s="224"/>
      <c r="DO982" s="224"/>
      <c r="DP982" s="224"/>
      <c r="DQ982" s="224"/>
      <c r="DR982" s="224"/>
      <c r="DS982" s="224"/>
      <c r="DT982" s="224"/>
      <c r="DU982" s="224"/>
      <c r="DV982" s="224"/>
      <c r="DW982" s="224"/>
      <c r="DX982" s="224"/>
      <c r="DY982" s="224"/>
      <c r="DZ982" s="224"/>
      <c r="EA982" s="224"/>
      <c r="EB982" s="224"/>
      <c r="EC982" s="224"/>
      <c r="ED982" s="224"/>
      <c r="EE982" s="224"/>
      <c r="EF982" s="224"/>
      <c r="EG982" s="224"/>
      <c r="EH982" s="224"/>
      <c r="EI982" s="224"/>
      <c r="EJ982" s="224"/>
      <c r="EK982" s="224"/>
      <c r="EL982" s="224"/>
      <c r="EM982" s="224"/>
      <c r="EN982" s="224"/>
      <c r="EO982" s="224"/>
      <c r="EP982" s="224"/>
      <c r="EQ982" s="224"/>
      <c r="ER982" s="224"/>
      <c r="ES982" s="224"/>
      <c r="ET982" s="224"/>
      <c r="EU982" s="224"/>
      <c r="EV982" s="224"/>
      <c r="EW982" s="224"/>
      <c r="EX982" s="224"/>
      <c r="EY982" s="224"/>
      <c r="EZ982" s="224"/>
      <c r="FA982" s="224"/>
      <c r="FB982" s="224"/>
      <c r="FC982" s="224"/>
      <c r="FD982" s="224"/>
      <c r="FE982" s="224"/>
      <c r="FF982" s="224"/>
      <c r="FG982" s="224"/>
      <c r="FH982" s="224"/>
      <c r="FI982" s="224"/>
      <c r="FJ982" s="224"/>
      <c r="FK982" s="224"/>
      <c r="FL982" s="224"/>
      <c r="FM982" s="224"/>
      <c r="FN982" s="224"/>
      <c r="FO982" s="224"/>
      <c r="FP982" s="224"/>
      <c r="FQ982" s="224"/>
      <c r="FR982" s="224"/>
      <c r="FS982" s="224"/>
      <c r="FT982" s="224"/>
      <c r="FU982" s="224"/>
      <c r="FV982" s="224"/>
      <c r="FW982" s="224"/>
      <c r="FX982" s="224"/>
      <c r="FY982" s="224"/>
      <c r="FZ982" s="224"/>
      <c r="GA982" s="224"/>
      <c r="GB982" s="224"/>
      <c r="GC982" s="224"/>
      <c r="GD982" s="224"/>
      <c r="GE982" s="224"/>
      <c r="GF982" s="224"/>
      <c r="GG982" s="224"/>
      <c r="GH982" s="224"/>
      <c r="GI982" s="224"/>
      <c r="GJ982" s="224"/>
      <c r="GK982" s="224"/>
      <c r="GL982" s="224"/>
      <c r="GM982" s="224"/>
      <c r="GN982" s="224"/>
      <c r="GO982" s="224"/>
      <c r="GP982" s="224"/>
      <c r="GQ982" s="224"/>
      <c r="GR982" s="224"/>
      <c r="GS982" s="224"/>
      <c r="GT982" s="224"/>
      <c r="GU982" s="224"/>
      <c r="GV982" s="224"/>
      <c r="GW982" s="224"/>
      <c r="GX982" s="224"/>
      <c r="GY982" s="224"/>
      <c r="GZ982" s="224"/>
      <c r="HA982" s="224"/>
      <c r="HB982" s="224"/>
      <c r="HC982" s="224"/>
      <c r="HD982" s="224"/>
      <c r="HE982" s="224"/>
      <c r="HF982" s="224"/>
      <c r="HG982" s="224"/>
      <c r="HH982" s="224"/>
      <c r="HI982" s="224"/>
      <c r="HJ982" s="224"/>
      <c r="HK982" s="224"/>
      <c r="HL982" s="224"/>
      <c r="HM982" s="224"/>
      <c r="HN982" s="224"/>
      <c r="HO982" s="224"/>
      <c r="HP982" s="224"/>
      <c r="HQ982" s="224"/>
      <c r="HR982" s="224"/>
      <c r="HS982" s="224"/>
      <c r="HT982" s="224"/>
      <c r="HU982" s="224"/>
      <c r="HV982" s="224"/>
      <c r="HW982" s="224"/>
      <c r="HX982" s="224"/>
      <c r="HY982" s="224"/>
      <c r="HZ982" s="224"/>
      <c r="IA982" s="224"/>
      <c r="IB982" s="224"/>
      <c r="IC982" s="224"/>
      <c r="ID982" s="224"/>
      <c r="IE982" s="224"/>
      <c r="IF982" s="224"/>
      <c r="IG982" s="224"/>
      <c r="IH982" s="224"/>
      <c r="II982" s="224"/>
      <c r="IJ982" s="224"/>
      <c r="IK982" s="224"/>
      <c r="IL982" s="224"/>
      <c r="IM982" s="224"/>
      <c r="IN982" s="224"/>
      <c r="IO982" s="224"/>
      <c r="IP982" s="224"/>
      <c r="IQ982" s="224"/>
      <c r="IR982" s="224"/>
      <c r="IS982" s="224"/>
      <c r="IT982" s="224"/>
      <c r="IU982" s="224"/>
      <c r="IV982" s="224"/>
      <c r="IW982" s="224"/>
    </row>
    <row r="983" spans="1:257" s="258" customFormat="1" ht="39" hidden="1" customHeight="1" x14ac:dyDescent="0.25">
      <c r="A983" s="224"/>
      <c r="B983" s="224"/>
      <c r="C983" s="224"/>
      <c r="D983" s="209"/>
      <c r="E983" s="57"/>
      <c r="F983" s="57"/>
      <c r="G983" s="210"/>
      <c r="H983" s="210"/>
      <c r="I983" s="210"/>
      <c r="J983" s="224"/>
      <c r="K983" s="251"/>
      <c r="L983" s="251"/>
      <c r="M983" s="251"/>
      <c r="N983" s="251"/>
      <c r="O983" s="251"/>
      <c r="P983" s="251"/>
      <c r="Q983" s="251"/>
      <c r="R983" s="251"/>
      <c r="S983" s="251"/>
      <c r="T983" s="251"/>
      <c r="U983" s="251"/>
      <c r="V983" s="251"/>
      <c r="W983" s="251"/>
      <c r="X983" s="251"/>
      <c r="Y983" s="251"/>
      <c r="Z983" s="251"/>
      <c r="AA983" s="251"/>
      <c r="AB983" s="251"/>
      <c r="AC983" s="211"/>
      <c r="AD983" s="252"/>
      <c r="AE983" s="252"/>
      <c r="AF983" s="253"/>
      <c r="AG983" s="253"/>
      <c r="AH983" s="254"/>
      <c r="AI983" s="254"/>
      <c r="AJ983" s="255"/>
      <c r="AK983" s="255"/>
      <c r="AL983" s="126"/>
      <c r="AM983" s="224"/>
      <c r="AN983" s="224"/>
      <c r="AO983" s="224"/>
      <c r="AP983" s="224"/>
      <c r="AQ983" s="224"/>
      <c r="AR983" s="224"/>
      <c r="AS983" s="224"/>
      <c r="AT983" s="224"/>
      <c r="AU983" s="224"/>
      <c r="AV983" s="224"/>
      <c r="AW983" s="224"/>
      <c r="AX983" s="224"/>
      <c r="AY983" s="224"/>
      <c r="AZ983" s="224"/>
      <c r="BA983" s="224"/>
      <c r="BB983" s="224"/>
      <c r="BC983" s="224"/>
      <c r="BD983" s="224"/>
      <c r="BE983" s="224"/>
      <c r="BF983" s="224"/>
      <c r="BG983" s="224"/>
      <c r="BH983" s="224"/>
      <c r="BI983" s="224"/>
      <c r="BJ983" s="224"/>
      <c r="BK983" s="224"/>
      <c r="BL983" s="224"/>
      <c r="BM983" s="224"/>
      <c r="BN983" s="224"/>
      <c r="BO983" s="224"/>
      <c r="BP983" s="224"/>
      <c r="BQ983" s="224"/>
      <c r="BR983" s="224"/>
      <c r="BS983" s="224"/>
      <c r="BT983" s="224"/>
      <c r="BU983" s="224"/>
      <c r="BV983" s="224"/>
      <c r="BW983" s="224"/>
      <c r="BX983" s="224"/>
      <c r="BY983" s="224"/>
      <c r="BZ983" s="224"/>
      <c r="CA983" s="224"/>
      <c r="CB983" s="224"/>
      <c r="CC983" s="224"/>
      <c r="CD983" s="224"/>
      <c r="CE983" s="224"/>
      <c r="CF983" s="224"/>
      <c r="CG983" s="224"/>
      <c r="CH983" s="224"/>
      <c r="CI983" s="224"/>
      <c r="CJ983" s="224"/>
      <c r="CK983" s="224"/>
      <c r="CL983" s="224"/>
      <c r="CM983" s="224"/>
      <c r="CN983" s="224"/>
      <c r="CO983" s="224"/>
      <c r="CP983" s="224"/>
      <c r="CQ983" s="224"/>
      <c r="CR983" s="224"/>
      <c r="CS983" s="224"/>
      <c r="CT983" s="224"/>
      <c r="CU983" s="224"/>
      <c r="CV983" s="224"/>
      <c r="CW983" s="224"/>
      <c r="CX983" s="224"/>
      <c r="CY983" s="224"/>
      <c r="CZ983" s="224"/>
      <c r="DA983" s="224"/>
      <c r="DB983" s="224"/>
      <c r="DC983" s="224"/>
      <c r="DD983" s="224"/>
      <c r="DE983" s="224"/>
      <c r="DF983" s="224"/>
      <c r="DG983" s="224"/>
      <c r="DH983" s="224"/>
      <c r="DI983" s="224"/>
      <c r="DJ983" s="224"/>
      <c r="DK983" s="224"/>
      <c r="DL983" s="224"/>
      <c r="DM983" s="224"/>
      <c r="DN983" s="224"/>
      <c r="DO983" s="224"/>
      <c r="DP983" s="224"/>
      <c r="DQ983" s="224"/>
      <c r="DR983" s="224"/>
      <c r="DS983" s="224"/>
      <c r="DT983" s="224"/>
      <c r="DU983" s="224"/>
      <c r="DV983" s="224"/>
      <c r="DW983" s="224"/>
      <c r="DX983" s="224"/>
      <c r="DY983" s="224"/>
      <c r="DZ983" s="224"/>
      <c r="EA983" s="224"/>
      <c r="EB983" s="224"/>
      <c r="EC983" s="224"/>
      <c r="ED983" s="224"/>
      <c r="EE983" s="224"/>
      <c r="EF983" s="224"/>
      <c r="EG983" s="224"/>
      <c r="EH983" s="224"/>
      <c r="EI983" s="224"/>
      <c r="EJ983" s="224"/>
      <c r="EK983" s="224"/>
      <c r="EL983" s="224"/>
      <c r="EM983" s="224"/>
      <c r="EN983" s="224"/>
      <c r="EO983" s="224"/>
      <c r="EP983" s="224"/>
      <c r="EQ983" s="224"/>
      <c r="ER983" s="224"/>
      <c r="ES983" s="224"/>
      <c r="ET983" s="224"/>
      <c r="EU983" s="224"/>
      <c r="EV983" s="224"/>
      <c r="EW983" s="224"/>
      <c r="EX983" s="224"/>
      <c r="EY983" s="224"/>
      <c r="EZ983" s="224"/>
      <c r="FA983" s="224"/>
      <c r="FB983" s="224"/>
      <c r="FC983" s="224"/>
      <c r="FD983" s="224"/>
      <c r="FE983" s="224"/>
      <c r="FF983" s="224"/>
      <c r="FG983" s="224"/>
      <c r="FH983" s="224"/>
      <c r="FI983" s="224"/>
      <c r="FJ983" s="224"/>
      <c r="FK983" s="224"/>
      <c r="FL983" s="224"/>
      <c r="FM983" s="224"/>
      <c r="FN983" s="224"/>
      <c r="FO983" s="224"/>
      <c r="FP983" s="224"/>
      <c r="FQ983" s="224"/>
      <c r="FR983" s="224"/>
      <c r="FS983" s="224"/>
      <c r="FT983" s="224"/>
      <c r="FU983" s="224"/>
      <c r="FV983" s="224"/>
      <c r="FW983" s="224"/>
      <c r="FX983" s="224"/>
      <c r="FY983" s="224"/>
      <c r="FZ983" s="224"/>
      <c r="GA983" s="224"/>
      <c r="GB983" s="224"/>
      <c r="GC983" s="224"/>
      <c r="GD983" s="224"/>
      <c r="GE983" s="224"/>
      <c r="GF983" s="224"/>
      <c r="GG983" s="224"/>
      <c r="GH983" s="224"/>
      <c r="GI983" s="224"/>
      <c r="GJ983" s="224"/>
      <c r="GK983" s="224"/>
      <c r="GL983" s="224"/>
      <c r="GM983" s="224"/>
      <c r="GN983" s="224"/>
      <c r="GO983" s="224"/>
      <c r="GP983" s="224"/>
      <c r="GQ983" s="224"/>
      <c r="GR983" s="224"/>
      <c r="GS983" s="224"/>
      <c r="GT983" s="224"/>
      <c r="GU983" s="224"/>
      <c r="GV983" s="224"/>
      <c r="GW983" s="224"/>
      <c r="GX983" s="224"/>
      <c r="GY983" s="224"/>
      <c r="GZ983" s="224"/>
      <c r="HA983" s="224"/>
      <c r="HB983" s="224"/>
      <c r="HC983" s="224"/>
      <c r="HD983" s="224"/>
      <c r="HE983" s="224"/>
      <c r="HF983" s="224"/>
      <c r="HG983" s="224"/>
      <c r="HH983" s="224"/>
      <c r="HI983" s="224"/>
      <c r="HJ983" s="224"/>
      <c r="HK983" s="224"/>
      <c r="HL983" s="224"/>
      <c r="HM983" s="224"/>
      <c r="HN983" s="224"/>
      <c r="HO983" s="224"/>
      <c r="HP983" s="224"/>
      <c r="HQ983" s="224"/>
      <c r="HR983" s="224"/>
      <c r="HS983" s="224"/>
      <c r="HT983" s="224"/>
      <c r="HU983" s="224"/>
      <c r="HV983" s="224"/>
      <c r="HW983" s="224"/>
      <c r="HX983" s="224"/>
      <c r="HY983" s="224"/>
      <c r="HZ983" s="224"/>
      <c r="IA983" s="224"/>
      <c r="IB983" s="224"/>
      <c r="IC983" s="224"/>
      <c r="ID983" s="224"/>
      <c r="IE983" s="224"/>
      <c r="IF983" s="224"/>
      <c r="IG983" s="224"/>
      <c r="IH983" s="224"/>
      <c r="II983" s="224"/>
      <c r="IJ983" s="224"/>
      <c r="IK983" s="224"/>
      <c r="IL983" s="224"/>
      <c r="IM983" s="224"/>
      <c r="IN983" s="224"/>
      <c r="IO983" s="224"/>
      <c r="IP983" s="224"/>
      <c r="IQ983" s="224"/>
      <c r="IR983" s="224"/>
      <c r="IS983" s="224"/>
      <c r="IT983" s="224"/>
      <c r="IU983" s="224"/>
      <c r="IV983" s="224"/>
      <c r="IW983" s="224"/>
    </row>
    <row r="984" spans="1:257" s="258" customFormat="1" ht="39" hidden="1" customHeight="1" x14ac:dyDescent="0.25">
      <c r="A984" s="224"/>
      <c r="B984" s="224"/>
      <c r="C984" s="224"/>
      <c r="D984" s="209"/>
      <c r="E984" s="57"/>
      <c r="F984" s="57"/>
      <c r="G984" s="210"/>
      <c r="H984" s="210"/>
      <c r="I984" s="210"/>
      <c r="J984" s="224"/>
      <c r="K984" s="251"/>
      <c r="L984" s="251"/>
      <c r="M984" s="251"/>
      <c r="N984" s="251"/>
      <c r="O984" s="251"/>
      <c r="P984" s="251"/>
      <c r="Q984" s="251"/>
      <c r="R984" s="251"/>
      <c r="S984" s="251"/>
      <c r="T984" s="251"/>
      <c r="U984" s="251"/>
      <c r="V984" s="251"/>
      <c r="W984" s="251"/>
      <c r="X984" s="251"/>
      <c r="Y984" s="251"/>
      <c r="Z984" s="251"/>
      <c r="AA984" s="251"/>
      <c r="AB984" s="251"/>
      <c r="AC984" s="211"/>
      <c r="AD984" s="252"/>
      <c r="AE984" s="252"/>
      <c r="AF984" s="253"/>
      <c r="AG984" s="253"/>
      <c r="AH984" s="254"/>
      <c r="AI984" s="254"/>
      <c r="AJ984" s="255"/>
      <c r="AK984" s="255"/>
      <c r="AL984" s="126"/>
      <c r="AM984" s="224"/>
      <c r="AN984" s="224"/>
      <c r="AO984" s="224"/>
      <c r="AP984" s="224"/>
      <c r="AQ984" s="224"/>
      <c r="AR984" s="224"/>
      <c r="AS984" s="224"/>
      <c r="AT984" s="224"/>
      <c r="AU984" s="224"/>
      <c r="AV984" s="224"/>
      <c r="AW984" s="224"/>
      <c r="AX984" s="224"/>
      <c r="AY984" s="224"/>
      <c r="AZ984" s="224"/>
      <c r="BA984" s="224"/>
      <c r="BB984" s="224"/>
      <c r="BC984" s="224"/>
      <c r="BD984" s="224"/>
      <c r="BE984" s="224"/>
      <c r="BF984" s="224"/>
      <c r="BG984" s="224"/>
      <c r="BH984" s="224"/>
      <c r="BI984" s="224"/>
      <c r="BJ984" s="224"/>
      <c r="BK984" s="224"/>
      <c r="BL984" s="224"/>
      <c r="BM984" s="224"/>
      <c r="BN984" s="224"/>
      <c r="BO984" s="224"/>
      <c r="BP984" s="224"/>
      <c r="BQ984" s="224"/>
      <c r="BR984" s="224"/>
      <c r="BS984" s="224"/>
      <c r="BT984" s="224"/>
      <c r="BU984" s="224"/>
      <c r="BV984" s="224"/>
      <c r="BW984" s="224"/>
      <c r="BX984" s="224"/>
      <c r="BY984" s="224"/>
      <c r="BZ984" s="224"/>
      <c r="CA984" s="224"/>
      <c r="CB984" s="224"/>
      <c r="CC984" s="224"/>
      <c r="CD984" s="224"/>
      <c r="CE984" s="224"/>
      <c r="CF984" s="224"/>
      <c r="CG984" s="224"/>
      <c r="CH984" s="224"/>
      <c r="CI984" s="224"/>
      <c r="CJ984" s="224"/>
      <c r="CK984" s="224"/>
      <c r="CL984" s="224"/>
      <c r="CM984" s="224"/>
      <c r="CN984" s="224"/>
      <c r="CO984" s="224"/>
      <c r="CP984" s="224"/>
      <c r="CQ984" s="224"/>
      <c r="CR984" s="224"/>
      <c r="CS984" s="224"/>
      <c r="CT984" s="224"/>
      <c r="CU984" s="224"/>
      <c r="CV984" s="224"/>
      <c r="CW984" s="224"/>
      <c r="CX984" s="224"/>
      <c r="CY984" s="224"/>
      <c r="CZ984" s="224"/>
      <c r="DA984" s="224"/>
      <c r="DB984" s="224"/>
      <c r="DC984" s="224"/>
      <c r="DD984" s="224"/>
      <c r="DE984" s="224"/>
      <c r="DF984" s="224"/>
      <c r="DG984" s="224"/>
      <c r="DH984" s="224"/>
      <c r="DI984" s="224"/>
      <c r="DJ984" s="224"/>
      <c r="DK984" s="224"/>
      <c r="DL984" s="224"/>
      <c r="DM984" s="224"/>
      <c r="DN984" s="224"/>
      <c r="DO984" s="224"/>
      <c r="DP984" s="224"/>
      <c r="DQ984" s="224"/>
      <c r="DR984" s="224"/>
      <c r="DS984" s="224"/>
      <c r="DT984" s="224"/>
      <c r="DU984" s="224"/>
      <c r="DV984" s="224"/>
      <c r="DW984" s="224"/>
      <c r="DX984" s="224"/>
      <c r="DY984" s="224"/>
      <c r="DZ984" s="224"/>
      <c r="EA984" s="224"/>
      <c r="EB984" s="224"/>
      <c r="EC984" s="224"/>
      <c r="ED984" s="224"/>
      <c r="EE984" s="224"/>
      <c r="EF984" s="224"/>
      <c r="EG984" s="224"/>
      <c r="EH984" s="224"/>
      <c r="EI984" s="224"/>
      <c r="EJ984" s="224"/>
      <c r="EK984" s="224"/>
      <c r="EL984" s="224"/>
      <c r="EM984" s="224"/>
      <c r="EN984" s="224"/>
      <c r="EO984" s="224"/>
      <c r="EP984" s="224"/>
      <c r="EQ984" s="224"/>
      <c r="ER984" s="224"/>
      <c r="ES984" s="224"/>
      <c r="ET984" s="224"/>
      <c r="EU984" s="224"/>
      <c r="EV984" s="224"/>
      <c r="EW984" s="224"/>
      <c r="EX984" s="224"/>
      <c r="EY984" s="224"/>
      <c r="EZ984" s="224"/>
      <c r="FA984" s="224"/>
      <c r="FB984" s="224"/>
      <c r="FC984" s="224"/>
      <c r="FD984" s="224"/>
      <c r="FE984" s="224"/>
      <c r="FF984" s="224"/>
      <c r="FG984" s="224"/>
      <c r="FH984" s="224"/>
      <c r="FI984" s="224"/>
      <c r="FJ984" s="224"/>
      <c r="FK984" s="224"/>
      <c r="FL984" s="224"/>
      <c r="FM984" s="224"/>
      <c r="FN984" s="224"/>
      <c r="FO984" s="224"/>
      <c r="FP984" s="224"/>
      <c r="FQ984" s="224"/>
      <c r="FR984" s="224"/>
      <c r="FS984" s="224"/>
      <c r="FT984" s="224"/>
      <c r="FU984" s="224"/>
      <c r="FV984" s="224"/>
      <c r="FW984" s="224"/>
      <c r="FX984" s="224"/>
      <c r="FY984" s="224"/>
      <c r="FZ984" s="224"/>
      <c r="GA984" s="224"/>
      <c r="GB984" s="224"/>
      <c r="GC984" s="224"/>
      <c r="GD984" s="224"/>
      <c r="GE984" s="224"/>
      <c r="GF984" s="224"/>
      <c r="GG984" s="224"/>
      <c r="GH984" s="224"/>
      <c r="GI984" s="224"/>
      <c r="GJ984" s="224"/>
      <c r="GK984" s="224"/>
      <c r="GL984" s="224"/>
      <c r="GM984" s="224"/>
      <c r="GN984" s="224"/>
      <c r="GO984" s="224"/>
      <c r="GP984" s="224"/>
      <c r="GQ984" s="224"/>
      <c r="GR984" s="224"/>
      <c r="GS984" s="224"/>
      <c r="GT984" s="224"/>
      <c r="GU984" s="224"/>
      <c r="GV984" s="224"/>
      <c r="GW984" s="224"/>
      <c r="GX984" s="224"/>
      <c r="GY984" s="224"/>
      <c r="GZ984" s="224"/>
      <c r="HA984" s="224"/>
      <c r="HB984" s="224"/>
      <c r="HC984" s="224"/>
      <c r="HD984" s="224"/>
      <c r="HE984" s="224"/>
      <c r="HF984" s="224"/>
      <c r="HG984" s="224"/>
      <c r="HH984" s="224"/>
      <c r="HI984" s="224"/>
      <c r="HJ984" s="224"/>
      <c r="HK984" s="224"/>
      <c r="HL984" s="224"/>
      <c r="HM984" s="224"/>
      <c r="HN984" s="224"/>
      <c r="HO984" s="224"/>
      <c r="HP984" s="224"/>
      <c r="HQ984" s="224"/>
      <c r="HR984" s="224"/>
      <c r="HS984" s="224"/>
      <c r="HT984" s="224"/>
      <c r="HU984" s="224"/>
      <c r="HV984" s="224"/>
      <c r="HW984" s="224"/>
      <c r="HX984" s="224"/>
      <c r="HY984" s="224"/>
      <c r="HZ984" s="224"/>
      <c r="IA984" s="224"/>
      <c r="IB984" s="224"/>
      <c r="IC984" s="224"/>
      <c r="ID984" s="224"/>
      <c r="IE984" s="224"/>
      <c r="IF984" s="224"/>
      <c r="IG984" s="224"/>
      <c r="IH984" s="224"/>
      <c r="II984" s="224"/>
      <c r="IJ984" s="224"/>
      <c r="IK984" s="224"/>
      <c r="IL984" s="224"/>
      <c r="IM984" s="224"/>
      <c r="IN984" s="224"/>
      <c r="IO984" s="224"/>
      <c r="IP984" s="224"/>
      <c r="IQ984" s="224"/>
      <c r="IR984" s="224"/>
      <c r="IS984" s="224"/>
      <c r="IT984" s="224"/>
      <c r="IU984" s="224"/>
      <c r="IV984" s="224"/>
      <c r="IW984" s="224"/>
    </row>
    <row r="985" spans="1:257" s="258" customFormat="1" ht="39" hidden="1" customHeight="1" x14ac:dyDescent="0.25">
      <c r="A985" s="224"/>
      <c r="B985" s="224"/>
      <c r="C985" s="224"/>
      <c r="D985" s="209"/>
      <c r="E985" s="57"/>
      <c r="F985" s="57"/>
      <c r="G985" s="210"/>
      <c r="H985" s="210"/>
      <c r="I985" s="210"/>
      <c r="J985" s="224"/>
      <c r="K985" s="251"/>
      <c r="L985" s="251"/>
      <c r="M985" s="251"/>
      <c r="N985" s="251"/>
      <c r="O985" s="251"/>
      <c r="P985" s="251"/>
      <c r="Q985" s="251"/>
      <c r="R985" s="251"/>
      <c r="S985" s="251"/>
      <c r="T985" s="251"/>
      <c r="U985" s="251"/>
      <c r="V985" s="251"/>
      <c r="W985" s="251"/>
      <c r="X985" s="251"/>
      <c r="Y985" s="251"/>
      <c r="Z985" s="251"/>
      <c r="AA985" s="251"/>
      <c r="AB985" s="251"/>
      <c r="AC985" s="211"/>
      <c r="AD985" s="252"/>
      <c r="AE985" s="252"/>
      <c r="AF985" s="253"/>
      <c r="AG985" s="253"/>
      <c r="AH985" s="254"/>
      <c r="AI985" s="254"/>
      <c r="AJ985" s="255"/>
      <c r="AK985" s="255"/>
      <c r="AL985" s="126"/>
      <c r="AM985" s="224"/>
      <c r="AN985" s="224"/>
      <c r="AO985" s="224"/>
      <c r="AP985" s="224"/>
      <c r="AQ985" s="224"/>
      <c r="AR985" s="224"/>
      <c r="AS985" s="224"/>
      <c r="AT985" s="224"/>
      <c r="AU985" s="224"/>
      <c r="AV985" s="224"/>
      <c r="AW985" s="224"/>
      <c r="AX985" s="224"/>
      <c r="AY985" s="224"/>
      <c r="AZ985" s="224"/>
      <c r="BA985" s="224"/>
      <c r="BB985" s="224"/>
      <c r="BC985" s="224"/>
      <c r="BD985" s="224"/>
      <c r="BE985" s="224"/>
      <c r="BF985" s="224"/>
      <c r="BG985" s="224"/>
      <c r="BH985" s="224"/>
      <c r="BI985" s="224"/>
      <c r="BJ985" s="224"/>
      <c r="BK985" s="224"/>
      <c r="BL985" s="224"/>
      <c r="BM985" s="224"/>
      <c r="BN985" s="224"/>
      <c r="BO985" s="224"/>
      <c r="BP985" s="224"/>
      <c r="BQ985" s="224"/>
      <c r="BR985" s="224"/>
      <c r="BS985" s="224"/>
      <c r="BT985" s="224"/>
      <c r="BU985" s="224"/>
      <c r="BV985" s="224"/>
      <c r="BW985" s="224"/>
      <c r="BX985" s="224"/>
      <c r="BY985" s="224"/>
      <c r="BZ985" s="224"/>
      <c r="CA985" s="224"/>
      <c r="CB985" s="224"/>
      <c r="CC985" s="224"/>
      <c r="CD985" s="224"/>
      <c r="CE985" s="224"/>
      <c r="CF985" s="224"/>
      <c r="CG985" s="224"/>
      <c r="CH985" s="224"/>
      <c r="CI985" s="224"/>
      <c r="CJ985" s="224"/>
      <c r="CK985" s="224"/>
      <c r="CL985" s="224"/>
      <c r="CM985" s="224"/>
      <c r="CN985" s="224"/>
      <c r="CO985" s="224"/>
      <c r="CP985" s="224"/>
      <c r="CQ985" s="224"/>
      <c r="CR985" s="224"/>
      <c r="CS985" s="224"/>
      <c r="CT985" s="224"/>
      <c r="CU985" s="224"/>
      <c r="CV985" s="224"/>
      <c r="CW985" s="224"/>
      <c r="CX985" s="224"/>
      <c r="CY985" s="224"/>
      <c r="CZ985" s="224"/>
      <c r="DA985" s="224"/>
      <c r="DB985" s="224"/>
      <c r="DC985" s="224"/>
      <c r="DD985" s="224"/>
      <c r="DE985" s="224"/>
      <c r="DF985" s="224"/>
      <c r="DG985" s="224"/>
      <c r="DH985" s="224"/>
      <c r="DI985" s="224"/>
      <c r="DJ985" s="224"/>
      <c r="DK985" s="224"/>
      <c r="DL985" s="224"/>
      <c r="DM985" s="224"/>
      <c r="DN985" s="224"/>
      <c r="DO985" s="224"/>
      <c r="DP985" s="224"/>
      <c r="DQ985" s="224"/>
      <c r="DR985" s="224"/>
      <c r="DS985" s="224"/>
      <c r="DT985" s="224"/>
      <c r="DU985" s="224"/>
      <c r="DV985" s="224"/>
      <c r="DW985" s="224"/>
      <c r="DX985" s="224"/>
      <c r="DY985" s="224"/>
      <c r="DZ985" s="224"/>
      <c r="EA985" s="224"/>
      <c r="EB985" s="224"/>
      <c r="EC985" s="224"/>
      <c r="ED985" s="224"/>
      <c r="EE985" s="224"/>
      <c r="EF985" s="224"/>
      <c r="EG985" s="224"/>
      <c r="EH985" s="224"/>
      <c r="EI985" s="224"/>
      <c r="EJ985" s="224"/>
      <c r="EK985" s="224"/>
      <c r="EL985" s="224"/>
      <c r="EM985" s="224"/>
      <c r="EN985" s="224"/>
      <c r="EO985" s="224"/>
      <c r="EP985" s="224"/>
      <c r="EQ985" s="224"/>
      <c r="ER985" s="224"/>
      <c r="ES985" s="224"/>
      <c r="ET985" s="224"/>
      <c r="EU985" s="224"/>
      <c r="EV985" s="224"/>
      <c r="EW985" s="224"/>
      <c r="EX985" s="224"/>
      <c r="EY985" s="224"/>
      <c r="EZ985" s="224"/>
      <c r="FA985" s="224"/>
      <c r="FB985" s="224"/>
      <c r="FC985" s="224"/>
      <c r="FD985" s="224"/>
      <c r="FE985" s="224"/>
      <c r="FF985" s="224"/>
      <c r="FG985" s="224"/>
      <c r="FH985" s="224"/>
      <c r="FI985" s="224"/>
      <c r="FJ985" s="224"/>
      <c r="FK985" s="224"/>
      <c r="FL985" s="224"/>
      <c r="FM985" s="224"/>
      <c r="FN985" s="224"/>
      <c r="FO985" s="224"/>
      <c r="FP985" s="224"/>
      <c r="FQ985" s="224"/>
      <c r="FR985" s="224"/>
      <c r="FS985" s="224"/>
      <c r="FT985" s="224"/>
      <c r="FU985" s="224"/>
      <c r="FV985" s="224"/>
      <c r="FW985" s="224"/>
      <c r="FX985" s="224"/>
      <c r="FY985" s="224"/>
      <c r="FZ985" s="224"/>
      <c r="GA985" s="224"/>
      <c r="GB985" s="224"/>
      <c r="GC985" s="224"/>
      <c r="GD985" s="224"/>
      <c r="GE985" s="224"/>
      <c r="GF985" s="224"/>
      <c r="GG985" s="224"/>
      <c r="GH985" s="224"/>
      <c r="GI985" s="224"/>
      <c r="GJ985" s="224"/>
      <c r="GK985" s="224"/>
      <c r="GL985" s="224"/>
      <c r="GM985" s="224"/>
      <c r="GN985" s="224"/>
      <c r="GO985" s="224"/>
      <c r="GP985" s="224"/>
      <c r="GQ985" s="224"/>
      <c r="GR985" s="224"/>
      <c r="GS985" s="224"/>
      <c r="GT985" s="224"/>
      <c r="GU985" s="224"/>
      <c r="GV985" s="224"/>
      <c r="GW985" s="224"/>
      <c r="GX985" s="224"/>
      <c r="GY985" s="224"/>
      <c r="GZ985" s="224"/>
      <c r="HA985" s="224"/>
      <c r="HB985" s="224"/>
      <c r="HC985" s="224"/>
      <c r="HD985" s="224"/>
      <c r="HE985" s="224"/>
      <c r="HF985" s="224"/>
      <c r="HG985" s="224"/>
      <c r="HH985" s="224"/>
      <c r="HI985" s="224"/>
      <c r="HJ985" s="224"/>
      <c r="HK985" s="224"/>
      <c r="HL985" s="224"/>
      <c r="HM985" s="224"/>
      <c r="HN985" s="224"/>
      <c r="HO985" s="224"/>
      <c r="HP985" s="224"/>
      <c r="HQ985" s="224"/>
      <c r="HR985" s="224"/>
      <c r="HS985" s="224"/>
      <c r="HT985" s="224"/>
      <c r="HU985" s="224"/>
      <c r="HV985" s="224"/>
      <c r="HW985" s="224"/>
      <c r="HX985" s="224"/>
      <c r="HY985" s="224"/>
      <c r="HZ985" s="224"/>
      <c r="IA985" s="224"/>
      <c r="IB985" s="224"/>
      <c r="IC985" s="224"/>
      <c r="ID985" s="224"/>
      <c r="IE985" s="224"/>
      <c r="IF985" s="224"/>
      <c r="IG985" s="224"/>
      <c r="IH985" s="224"/>
      <c r="II985" s="224"/>
      <c r="IJ985" s="224"/>
      <c r="IK985" s="224"/>
      <c r="IL985" s="224"/>
      <c r="IM985" s="224"/>
      <c r="IN985" s="224"/>
      <c r="IO985" s="224"/>
      <c r="IP985" s="224"/>
      <c r="IQ985" s="224"/>
      <c r="IR985" s="224"/>
      <c r="IS985" s="224"/>
      <c r="IT985" s="224"/>
      <c r="IU985" s="224"/>
      <c r="IV985" s="224"/>
      <c r="IW985" s="224"/>
    </row>
    <row r="986" spans="1:257" s="258" customFormat="1" ht="39" hidden="1" customHeight="1" x14ac:dyDescent="0.25">
      <c r="A986" s="224"/>
      <c r="B986" s="224"/>
      <c r="C986" s="224"/>
      <c r="D986" s="209"/>
      <c r="E986" s="57"/>
      <c r="F986" s="57"/>
      <c r="G986" s="210"/>
      <c r="H986" s="210"/>
      <c r="I986" s="210"/>
      <c r="J986" s="224"/>
      <c r="K986" s="251"/>
      <c r="L986" s="251"/>
      <c r="M986" s="251"/>
      <c r="N986" s="251"/>
      <c r="O986" s="251"/>
      <c r="P986" s="251"/>
      <c r="Q986" s="251"/>
      <c r="R986" s="251"/>
      <c r="S986" s="251"/>
      <c r="T986" s="251"/>
      <c r="U986" s="251"/>
      <c r="V986" s="251"/>
      <c r="W986" s="251"/>
      <c r="X986" s="251"/>
      <c r="Y986" s="251"/>
      <c r="Z986" s="251"/>
      <c r="AA986" s="251"/>
      <c r="AB986" s="251"/>
      <c r="AC986" s="211"/>
      <c r="AD986" s="252"/>
      <c r="AE986" s="252"/>
      <c r="AF986" s="253"/>
      <c r="AG986" s="253"/>
      <c r="AH986" s="254"/>
      <c r="AI986" s="254"/>
      <c r="AJ986" s="255"/>
      <c r="AK986" s="255"/>
      <c r="AL986" s="126"/>
      <c r="AM986" s="224"/>
      <c r="AN986" s="224"/>
      <c r="AO986" s="224"/>
      <c r="AP986" s="224"/>
      <c r="AQ986" s="224"/>
      <c r="AR986" s="224"/>
      <c r="AS986" s="224"/>
      <c r="AT986" s="224"/>
      <c r="AU986" s="224"/>
      <c r="AV986" s="224"/>
      <c r="AW986" s="224"/>
      <c r="AX986" s="224"/>
      <c r="AY986" s="224"/>
      <c r="AZ986" s="224"/>
      <c r="BA986" s="224"/>
      <c r="BB986" s="224"/>
      <c r="BC986" s="224"/>
      <c r="BD986" s="224"/>
      <c r="BE986" s="224"/>
      <c r="BF986" s="224"/>
      <c r="BG986" s="224"/>
      <c r="BH986" s="224"/>
      <c r="BI986" s="224"/>
      <c r="BJ986" s="224"/>
      <c r="BK986" s="224"/>
      <c r="BL986" s="224"/>
      <c r="BM986" s="224"/>
      <c r="BN986" s="224"/>
      <c r="BO986" s="224"/>
      <c r="BP986" s="224"/>
      <c r="BQ986" s="224"/>
      <c r="BR986" s="224"/>
      <c r="BS986" s="224"/>
      <c r="BT986" s="224"/>
      <c r="BU986" s="224"/>
      <c r="BV986" s="224"/>
      <c r="BW986" s="224"/>
      <c r="BX986" s="224"/>
      <c r="BY986" s="224"/>
      <c r="BZ986" s="224"/>
      <c r="CA986" s="224"/>
      <c r="CB986" s="224"/>
      <c r="CC986" s="224"/>
      <c r="CD986" s="224"/>
      <c r="CE986" s="224"/>
      <c r="CF986" s="224"/>
      <c r="CG986" s="224"/>
      <c r="CH986" s="224"/>
      <c r="CI986" s="224"/>
      <c r="CJ986" s="224"/>
      <c r="CK986" s="224"/>
      <c r="CL986" s="224"/>
      <c r="CM986" s="224"/>
      <c r="CN986" s="224"/>
      <c r="CO986" s="224"/>
      <c r="CP986" s="224"/>
      <c r="CQ986" s="224"/>
      <c r="CR986" s="224"/>
      <c r="CS986" s="224"/>
      <c r="CT986" s="224"/>
      <c r="CU986" s="224"/>
      <c r="CV986" s="224"/>
      <c r="CW986" s="224"/>
      <c r="CX986" s="224"/>
      <c r="CY986" s="224"/>
      <c r="CZ986" s="224"/>
      <c r="DA986" s="224"/>
      <c r="DB986" s="224"/>
      <c r="DC986" s="224"/>
      <c r="DD986" s="224"/>
      <c r="DE986" s="224"/>
      <c r="DF986" s="224"/>
      <c r="DG986" s="224"/>
      <c r="DH986" s="224"/>
      <c r="DI986" s="224"/>
      <c r="DJ986" s="224"/>
      <c r="DK986" s="224"/>
      <c r="DL986" s="224"/>
      <c r="DM986" s="224"/>
      <c r="DN986" s="224"/>
      <c r="DO986" s="224"/>
      <c r="DP986" s="224"/>
      <c r="DQ986" s="224"/>
      <c r="DR986" s="224"/>
      <c r="DS986" s="224"/>
      <c r="DT986" s="224"/>
      <c r="DU986" s="224"/>
      <c r="DV986" s="224"/>
      <c r="DW986" s="224"/>
      <c r="DX986" s="224"/>
      <c r="DY986" s="224"/>
      <c r="DZ986" s="224"/>
      <c r="EA986" s="224"/>
      <c r="EB986" s="224"/>
      <c r="EC986" s="224"/>
      <c r="ED986" s="224"/>
      <c r="EE986" s="224"/>
      <c r="EF986" s="224"/>
      <c r="EG986" s="224"/>
      <c r="EH986" s="224"/>
      <c r="EI986" s="224"/>
      <c r="EJ986" s="224"/>
      <c r="EK986" s="224"/>
      <c r="EL986" s="224"/>
      <c r="EM986" s="224"/>
      <c r="EN986" s="224"/>
      <c r="EO986" s="224"/>
      <c r="EP986" s="224"/>
      <c r="EQ986" s="224"/>
      <c r="ER986" s="224"/>
      <c r="ES986" s="224"/>
      <c r="ET986" s="224"/>
      <c r="EU986" s="224"/>
      <c r="EV986" s="224"/>
      <c r="EW986" s="224"/>
      <c r="EX986" s="224"/>
      <c r="EY986" s="224"/>
      <c r="EZ986" s="224"/>
      <c r="FA986" s="224"/>
      <c r="FB986" s="224"/>
      <c r="FC986" s="224"/>
      <c r="FD986" s="224"/>
      <c r="FE986" s="224"/>
      <c r="FF986" s="224"/>
      <c r="FG986" s="224"/>
      <c r="FH986" s="224"/>
      <c r="FI986" s="224"/>
      <c r="FJ986" s="224"/>
      <c r="FK986" s="224"/>
      <c r="FL986" s="224"/>
      <c r="FM986" s="224"/>
      <c r="FN986" s="224"/>
      <c r="FO986" s="224"/>
      <c r="FP986" s="224"/>
      <c r="FQ986" s="224"/>
      <c r="FR986" s="224"/>
      <c r="FS986" s="224"/>
      <c r="FT986" s="224"/>
      <c r="FU986" s="224"/>
      <c r="FV986" s="224"/>
      <c r="FW986" s="224"/>
      <c r="FX986" s="224"/>
      <c r="FY986" s="224"/>
      <c r="FZ986" s="224"/>
      <c r="GA986" s="224"/>
      <c r="GB986" s="224"/>
      <c r="GC986" s="224"/>
      <c r="GD986" s="224"/>
      <c r="GE986" s="224"/>
      <c r="GF986" s="224"/>
      <c r="GG986" s="224"/>
      <c r="GH986" s="224"/>
      <c r="GI986" s="224"/>
      <c r="GJ986" s="224"/>
      <c r="GK986" s="224"/>
      <c r="GL986" s="224"/>
      <c r="GM986" s="224"/>
      <c r="GN986" s="224"/>
      <c r="GO986" s="224"/>
      <c r="GP986" s="224"/>
      <c r="GQ986" s="224"/>
      <c r="GR986" s="224"/>
      <c r="GS986" s="224"/>
      <c r="GT986" s="224"/>
      <c r="GU986" s="224"/>
      <c r="GV986" s="224"/>
      <c r="GW986" s="224"/>
      <c r="GX986" s="224"/>
      <c r="GY986" s="224"/>
      <c r="GZ986" s="224"/>
      <c r="HA986" s="224"/>
      <c r="HB986" s="224"/>
      <c r="HC986" s="224"/>
      <c r="HD986" s="224"/>
      <c r="HE986" s="224"/>
      <c r="HF986" s="224"/>
      <c r="HG986" s="224"/>
      <c r="HH986" s="224"/>
      <c r="HI986" s="224"/>
      <c r="HJ986" s="224"/>
      <c r="HK986" s="224"/>
      <c r="HL986" s="224"/>
      <c r="HM986" s="224"/>
      <c r="HN986" s="224"/>
      <c r="HO986" s="224"/>
      <c r="HP986" s="224"/>
      <c r="HQ986" s="224"/>
      <c r="HR986" s="224"/>
      <c r="HS986" s="224"/>
      <c r="HT986" s="224"/>
      <c r="HU986" s="224"/>
      <c r="HV986" s="224"/>
      <c r="HW986" s="224"/>
      <c r="HX986" s="224"/>
      <c r="HY986" s="224"/>
      <c r="HZ986" s="224"/>
      <c r="IA986" s="224"/>
      <c r="IB986" s="224"/>
      <c r="IC986" s="224"/>
      <c r="ID986" s="224"/>
      <c r="IE986" s="224"/>
      <c r="IF986" s="224"/>
      <c r="IG986" s="224"/>
      <c r="IH986" s="224"/>
      <c r="II986" s="224"/>
      <c r="IJ986" s="224"/>
      <c r="IK986" s="224"/>
      <c r="IL986" s="224"/>
      <c r="IM986" s="224"/>
      <c r="IN986" s="224"/>
      <c r="IO986" s="224"/>
      <c r="IP986" s="224"/>
      <c r="IQ986" s="224"/>
      <c r="IR986" s="224"/>
      <c r="IS986" s="224"/>
      <c r="IT986" s="224"/>
      <c r="IU986" s="224"/>
      <c r="IV986" s="224"/>
      <c r="IW986" s="224"/>
    </row>
    <row r="987" spans="1:257" s="258" customFormat="1" ht="39" hidden="1" customHeight="1" x14ac:dyDescent="0.25">
      <c r="A987" s="224"/>
      <c r="B987" s="224"/>
      <c r="C987" s="224"/>
      <c r="D987" s="209"/>
      <c r="E987" s="57"/>
      <c r="F987" s="57"/>
      <c r="G987" s="210"/>
      <c r="H987" s="210"/>
      <c r="I987" s="210"/>
      <c r="J987" s="224"/>
      <c r="K987" s="251"/>
      <c r="L987" s="251"/>
      <c r="M987" s="251"/>
      <c r="N987" s="251"/>
      <c r="O987" s="251"/>
      <c r="P987" s="251"/>
      <c r="Q987" s="251"/>
      <c r="R987" s="251"/>
      <c r="S987" s="251"/>
      <c r="T987" s="251"/>
      <c r="U987" s="251"/>
      <c r="V987" s="251"/>
      <c r="W987" s="251"/>
      <c r="X987" s="251"/>
      <c r="Y987" s="251"/>
      <c r="Z987" s="251"/>
      <c r="AA987" s="251"/>
      <c r="AB987" s="251"/>
      <c r="AC987" s="211"/>
      <c r="AD987" s="252"/>
      <c r="AE987" s="252"/>
      <c r="AF987" s="253"/>
      <c r="AG987" s="253"/>
      <c r="AH987" s="254"/>
      <c r="AI987" s="254"/>
      <c r="AJ987" s="255"/>
      <c r="AK987" s="255"/>
      <c r="AL987" s="126"/>
      <c r="AM987" s="224"/>
      <c r="AN987" s="224"/>
      <c r="AO987" s="224"/>
      <c r="AP987" s="224"/>
      <c r="AQ987" s="224"/>
      <c r="AR987" s="224"/>
      <c r="AS987" s="224"/>
      <c r="AT987" s="224"/>
      <c r="AU987" s="224"/>
      <c r="AV987" s="224"/>
      <c r="AW987" s="224"/>
      <c r="AX987" s="224"/>
      <c r="AY987" s="224"/>
      <c r="AZ987" s="224"/>
      <c r="BA987" s="224"/>
      <c r="BB987" s="224"/>
      <c r="BC987" s="224"/>
      <c r="BD987" s="224"/>
      <c r="BE987" s="224"/>
      <c r="BF987" s="224"/>
      <c r="BG987" s="224"/>
      <c r="BH987" s="224"/>
      <c r="BI987" s="224"/>
      <c r="BJ987" s="224"/>
      <c r="BK987" s="224"/>
      <c r="BL987" s="224"/>
      <c r="BM987" s="224"/>
      <c r="BN987" s="224"/>
      <c r="BO987" s="224"/>
      <c r="BP987" s="224"/>
      <c r="BQ987" s="224"/>
      <c r="BR987" s="224"/>
      <c r="BS987" s="224"/>
      <c r="BT987" s="224"/>
      <c r="BU987" s="224"/>
      <c r="BV987" s="224"/>
      <c r="BW987" s="224"/>
      <c r="BX987" s="224"/>
      <c r="BY987" s="224"/>
      <c r="BZ987" s="224"/>
      <c r="CA987" s="224"/>
      <c r="CB987" s="224"/>
      <c r="CC987" s="224"/>
      <c r="CD987" s="224"/>
      <c r="CE987" s="224"/>
      <c r="CF987" s="224"/>
      <c r="CG987" s="224"/>
      <c r="CH987" s="224"/>
      <c r="CI987" s="224"/>
      <c r="CJ987" s="224"/>
      <c r="CK987" s="224"/>
      <c r="CL987" s="224"/>
      <c r="CM987" s="224"/>
      <c r="CN987" s="224"/>
      <c r="CO987" s="224"/>
      <c r="CP987" s="224"/>
      <c r="CQ987" s="224"/>
      <c r="CR987" s="224"/>
      <c r="CS987" s="224"/>
      <c r="CT987" s="224"/>
      <c r="CU987" s="224"/>
      <c r="CV987" s="224"/>
      <c r="CW987" s="224"/>
      <c r="CX987" s="224"/>
      <c r="CY987" s="224"/>
      <c r="CZ987" s="224"/>
      <c r="DA987" s="224"/>
      <c r="DB987" s="224"/>
      <c r="DC987" s="224"/>
      <c r="DD987" s="224"/>
      <c r="DE987" s="224"/>
      <c r="DF987" s="224"/>
      <c r="DG987" s="224"/>
      <c r="DH987" s="224"/>
      <c r="DI987" s="224"/>
      <c r="DJ987" s="224"/>
      <c r="DK987" s="224"/>
      <c r="DL987" s="224"/>
      <c r="DM987" s="224"/>
      <c r="DN987" s="224"/>
      <c r="DO987" s="224"/>
      <c r="DP987" s="224"/>
      <c r="DQ987" s="224"/>
      <c r="DR987" s="224"/>
      <c r="DS987" s="224"/>
      <c r="DT987" s="224"/>
      <c r="DU987" s="224"/>
      <c r="DV987" s="224"/>
      <c r="DW987" s="224"/>
      <c r="DX987" s="224"/>
      <c r="DY987" s="224"/>
      <c r="DZ987" s="224"/>
      <c r="EA987" s="224"/>
      <c r="EB987" s="224"/>
      <c r="EC987" s="224"/>
      <c r="ED987" s="224"/>
      <c r="EE987" s="224"/>
      <c r="EF987" s="224"/>
      <c r="EG987" s="224"/>
      <c r="EH987" s="224"/>
      <c r="EI987" s="224"/>
      <c r="EJ987" s="224"/>
      <c r="EK987" s="224"/>
      <c r="EL987" s="224"/>
      <c r="EM987" s="224"/>
      <c r="EN987" s="224"/>
      <c r="EO987" s="224"/>
      <c r="EP987" s="224"/>
      <c r="EQ987" s="224"/>
      <c r="ER987" s="224"/>
      <c r="ES987" s="224"/>
      <c r="ET987" s="224"/>
      <c r="EU987" s="224"/>
      <c r="EV987" s="224"/>
      <c r="EW987" s="224"/>
      <c r="EX987" s="224"/>
      <c r="EY987" s="224"/>
      <c r="EZ987" s="224"/>
      <c r="FA987" s="224"/>
      <c r="FB987" s="224"/>
      <c r="FC987" s="224"/>
      <c r="FD987" s="224"/>
      <c r="FE987" s="224"/>
      <c r="FF987" s="224"/>
      <c r="FG987" s="224"/>
      <c r="FH987" s="224"/>
      <c r="FI987" s="224"/>
      <c r="FJ987" s="224"/>
      <c r="FK987" s="224"/>
      <c r="FL987" s="224"/>
      <c r="FM987" s="224"/>
      <c r="FN987" s="224"/>
      <c r="FO987" s="224"/>
      <c r="FP987" s="224"/>
      <c r="FQ987" s="224"/>
      <c r="FR987" s="224"/>
      <c r="FS987" s="224"/>
      <c r="FT987" s="224"/>
      <c r="FU987" s="224"/>
      <c r="FV987" s="224"/>
      <c r="FW987" s="224"/>
      <c r="FX987" s="224"/>
      <c r="FY987" s="224"/>
      <c r="FZ987" s="224"/>
      <c r="GA987" s="224"/>
      <c r="GB987" s="224"/>
      <c r="GC987" s="224"/>
      <c r="GD987" s="224"/>
      <c r="GE987" s="224"/>
      <c r="GF987" s="224"/>
      <c r="GG987" s="224"/>
      <c r="GH987" s="224"/>
      <c r="GI987" s="224"/>
      <c r="GJ987" s="224"/>
      <c r="GK987" s="224"/>
      <c r="GL987" s="224"/>
      <c r="GM987" s="224"/>
      <c r="GN987" s="224"/>
      <c r="GO987" s="224"/>
      <c r="GP987" s="224"/>
      <c r="GQ987" s="224"/>
      <c r="GR987" s="224"/>
      <c r="GS987" s="224"/>
      <c r="GT987" s="224"/>
      <c r="GU987" s="224"/>
      <c r="GV987" s="224"/>
      <c r="GW987" s="224"/>
      <c r="GX987" s="224"/>
      <c r="GY987" s="224"/>
      <c r="GZ987" s="224"/>
      <c r="HA987" s="224"/>
      <c r="HB987" s="224"/>
      <c r="HC987" s="224"/>
      <c r="HD987" s="224"/>
      <c r="HE987" s="224"/>
      <c r="HF987" s="224"/>
      <c r="HG987" s="224"/>
      <c r="HH987" s="224"/>
      <c r="HI987" s="224"/>
      <c r="HJ987" s="224"/>
      <c r="HK987" s="224"/>
      <c r="HL987" s="224"/>
      <c r="HM987" s="224"/>
      <c r="HN987" s="224"/>
      <c r="HO987" s="224"/>
      <c r="HP987" s="224"/>
      <c r="HQ987" s="224"/>
      <c r="HR987" s="224"/>
      <c r="HS987" s="224"/>
      <c r="HT987" s="224"/>
      <c r="HU987" s="224"/>
      <c r="HV987" s="224"/>
      <c r="HW987" s="224"/>
      <c r="HX987" s="224"/>
      <c r="HY987" s="224"/>
      <c r="HZ987" s="224"/>
      <c r="IA987" s="224"/>
      <c r="IB987" s="224"/>
      <c r="IC987" s="224"/>
      <c r="ID987" s="224"/>
      <c r="IE987" s="224"/>
      <c r="IF987" s="224"/>
      <c r="IG987" s="224"/>
      <c r="IH987" s="224"/>
      <c r="II987" s="224"/>
      <c r="IJ987" s="224"/>
      <c r="IK987" s="224"/>
      <c r="IL987" s="224"/>
      <c r="IM987" s="224"/>
      <c r="IN987" s="224"/>
      <c r="IO987" s="224"/>
      <c r="IP987" s="224"/>
      <c r="IQ987" s="224"/>
      <c r="IR987" s="224"/>
      <c r="IS987" s="224"/>
      <c r="IT987" s="224"/>
      <c r="IU987" s="224"/>
      <c r="IV987" s="224"/>
      <c r="IW987" s="224"/>
    </row>
    <row r="988" spans="1:257" s="258" customFormat="1" ht="39" hidden="1" customHeight="1" x14ac:dyDescent="0.25">
      <c r="A988" s="224"/>
      <c r="B988" s="224"/>
      <c r="C988" s="224"/>
      <c r="D988" s="209"/>
      <c r="E988" s="57"/>
      <c r="F988" s="57"/>
      <c r="G988" s="210"/>
      <c r="H988" s="210"/>
      <c r="I988" s="210"/>
      <c r="J988" s="224"/>
      <c r="K988" s="251"/>
      <c r="L988" s="251"/>
      <c r="M988" s="251"/>
      <c r="N988" s="251"/>
      <c r="O988" s="251"/>
      <c r="P988" s="251"/>
      <c r="Q988" s="251"/>
      <c r="R988" s="251"/>
      <c r="S988" s="251"/>
      <c r="T988" s="251"/>
      <c r="U988" s="251"/>
      <c r="V988" s="251"/>
      <c r="W988" s="251"/>
      <c r="X988" s="251"/>
      <c r="Y988" s="251"/>
      <c r="Z988" s="251"/>
      <c r="AA988" s="251"/>
      <c r="AB988" s="251"/>
      <c r="AC988" s="211"/>
      <c r="AD988" s="252"/>
      <c r="AE988" s="252"/>
      <c r="AF988" s="253"/>
      <c r="AG988" s="253"/>
      <c r="AH988" s="254"/>
      <c r="AI988" s="254"/>
      <c r="AJ988" s="255"/>
      <c r="AK988" s="255"/>
      <c r="AL988" s="126"/>
      <c r="AM988" s="224"/>
      <c r="AN988" s="224"/>
      <c r="AO988" s="224"/>
      <c r="AP988" s="224"/>
      <c r="AQ988" s="224"/>
      <c r="AR988" s="224"/>
      <c r="AS988" s="224"/>
      <c r="AT988" s="224"/>
      <c r="AU988" s="224"/>
      <c r="AV988" s="224"/>
      <c r="AW988" s="224"/>
      <c r="AX988" s="224"/>
      <c r="AY988" s="224"/>
      <c r="AZ988" s="224"/>
      <c r="BA988" s="224"/>
      <c r="BB988" s="224"/>
      <c r="BC988" s="224"/>
      <c r="BD988" s="224"/>
      <c r="BE988" s="224"/>
      <c r="BF988" s="224"/>
      <c r="BG988" s="224"/>
      <c r="BH988" s="224"/>
      <c r="BI988" s="224"/>
      <c r="BJ988" s="224"/>
      <c r="BK988" s="224"/>
      <c r="BL988" s="224"/>
      <c r="BM988" s="224"/>
      <c r="BN988" s="224"/>
      <c r="BO988" s="224"/>
      <c r="BP988" s="224"/>
      <c r="BQ988" s="224"/>
      <c r="BR988" s="224"/>
      <c r="BS988" s="224"/>
      <c r="BT988" s="224"/>
      <c r="BU988" s="224"/>
      <c r="BV988" s="224"/>
      <c r="BW988" s="224"/>
      <c r="BX988" s="224"/>
      <c r="BY988" s="224"/>
      <c r="BZ988" s="224"/>
      <c r="CA988" s="224"/>
      <c r="CB988" s="224"/>
      <c r="CC988" s="224"/>
      <c r="CD988" s="224"/>
      <c r="CE988" s="224"/>
      <c r="CF988" s="224"/>
      <c r="CG988" s="224"/>
      <c r="CH988" s="224"/>
      <c r="CI988" s="224"/>
      <c r="CJ988" s="224"/>
      <c r="CK988" s="224"/>
      <c r="CL988" s="224"/>
      <c r="CM988" s="224"/>
      <c r="CN988" s="224"/>
      <c r="CO988" s="224"/>
      <c r="CP988" s="224"/>
      <c r="CQ988" s="224"/>
      <c r="CR988" s="224"/>
      <c r="CS988" s="224"/>
      <c r="CT988" s="224"/>
      <c r="CU988" s="224"/>
      <c r="CV988" s="224"/>
      <c r="CW988" s="224"/>
      <c r="CX988" s="224"/>
      <c r="CY988" s="224"/>
      <c r="CZ988" s="224"/>
      <c r="DA988" s="224"/>
      <c r="DB988" s="224"/>
      <c r="DC988" s="224"/>
      <c r="DD988" s="224"/>
      <c r="DE988" s="224"/>
      <c r="DF988" s="224"/>
      <c r="DG988" s="224"/>
      <c r="DH988" s="224"/>
      <c r="DI988" s="224"/>
      <c r="DJ988" s="224"/>
      <c r="DK988" s="224"/>
      <c r="DL988" s="224"/>
      <c r="DM988" s="224"/>
      <c r="DN988" s="224"/>
      <c r="DO988" s="224"/>
      <c r="DP988" s="224"/>
      <c r="DQ988" s="224"/>
      <c r="DR988" s="224"/>
      <c r="DS988" s="224"/>
      <c r="DT988" s="224"/>
      <c r="DU988" s="224"/>
      <c r="DV988" s="224"/>
      <c r="DW988" s="224"/>
      <c r="DX988" s="224"/>
      <c r="DY988" s="224"/>
      <c r="DZ988" s="224"/>
      <c r="EA988" s="224"/>
      <c r="EB988" s="224"/>
      <c r="EC988" s="224"/>
      <c r="ED988" s="224"/>
      <c r="EE988" s="224"/>
      <c r="EF988" s="224"/>
      <c r="EG988" s="224"/>
      <c r="EH988" s="224"/>
      <c r="EI988" s="224"/>
      <c r="EJ988" s="224"/>
      <c r="EK988" s="224"/>
      <c r="EL988" s="224"/>
      <c r="EM988" s="224"/>
      <c r="EN988" s="224"/>
      <c r="EO988" s="224"/>
      <c r="EP988" s="224"/>
      <c r="EQ988" s="224"/>
      <c r="ER988" s="224"/>
      <c r="ES988" s="224"/>
      <c r="ET988" s="224"/>
      <c r="EU988" s="224"/>
      <c r="EV988" s="224"/>
      <c r="EW988" s="224"/>
      <c r="EX988" s="224"/>
      <c r="EY988" s="224"/>
      <c r="EZ988" s="224"/>
      <c r="FA988" s="224"/>
      <c r="FB988" s="224"/>
      <c r="FC988" s="224"/>
      <c r="FD988" s="224"/>
      <c r="FE988" s="224"/>
      <c r="FF988" s="224"/>
      <c r="FG988" s="224"/>
      <c r="FH988" s="224"/>
      <c r="FI988" s="224"/>
      <c r="FJ988" s="224"/>
      <c r="FK988" s="224"/>
      <c r="FL988" s="224"/>
      <c r="FM988" s="224"/>
      <c r="FN988" s="224"/>
      <c r="FO988" s="224"/>
      <c r="FP988" s="224"/>
      <c r="FQ988" s="224"/>
      <c r="FR988" s="224"/>
      <c r="FS988" s="224"/>
      <c r="FT988" s="224"/>
      <c r="FU988" s="224"/>
      <c r="FV988" s="224"/>
      <c r="FW988" s="224"/>
      <c r="FX988" s="224"/>
      <c r="FY988" s="224"/>
      <c r="FZ988" s="224"/>
      <c r="GA988" s="224"/>
      <c r="GB988" s="224"/>
      <c r="GC988" s="224"/>
      <c r="GD988" s="224"/>
      <c r="GE988" s="224"/>
      <c r="GF988" s="224"/>
      <c r="GG988" s="224"/>
      <c r="GH988" s="224"/>
      <c r="GI988" s="224"/>
      <c r="GJ988" s="224"/>
      <c r="GK988" s="224"/>
      <c r="GL988" s="224"/>
      <c r="GM988" s="224"/>
      <c r="GN988" s="224"/>
      <c r="GO988" s="224"/>
      <c r="GP988" s="224"/>
      <c r="GQ988" s="224"/>
      <c r="GR988" s="224"/>
      <c r="GS988" s="224"/>
      <c r="GT988" s="224"/>
      <c r="GU988" s="224"/>
      <c r="GV988" s="224"/>
      <c r="GW988" s="224"/>
      <c r="GX988" s="224"/>
      <c r="GY988" s="224"/>
      <c r="GZ988" s="224"/>
      <c r="HA988" s="224"/>
      <c r="HB988" s="224"/>
      <c r="HC988" s="224"/>
      <c r="HD988" s="224"/>
      <c r="HE988" s="224"/>
      <c r="HF988" s="224"/>
      <c r="HG988" s="224"/>
      <c r="HH988" s="224"/>
      <c r="HI988" s="224"/>
      <c r="HJ988" s="224"/>
      <c r="HK988" s="224"/>
      <c r="HL988" s="224"/>
      <c r="HM988" s="224"/>
      <c r="HN988" s="224"/>
      <c r="HO988" s="224"/>
      <c r="HP988" s="224"/>
      <c r="HQ988" s="224"/>
      <c r="HR988" s="224"/>
      <c r="HS988" s="224"/>
      <c r="HT988" s="224"/>
      <c r="HU988" s="224"/>
      <c r="HV988" s="224"/>
      <c r="HW988" s="224"/>
      <c r="HX988" s="224"/>
      <c r="HY988" s="224"/>
      <c r="HZ988" s="224"/>
      <c r="IA988" s="224"/>
      <c r="IB988" s="224"/>
      <c r="IC988" s="224"/>
      <c r="ID988" s="224"/>
      <c r="IE988" s="224"/>
      <c r="IF988" s="224"/>
      <c r="IG988" s="224"/>
      <c r="IH988" s="224"/>
      <c r="II988" s="224"/>
      <c r="IJ988" s="224"/>
      <c r="IK988" s="224"/>
      <c r="IL988" s="224"/>
      <c r="IM988" s="224"/>
      <c r="IN988" s="224"/>
      <c r="IO988" s="224"/>
      <c r="IP988" s="224"/>
      <c r="IQ988" s="224"/>
      <c r="IR988" s="224"/>
      <c r="IS988" s="224"/>
      <c r="IT988" s="224"/>
      <c r="IU988" s="224"/>
      <c r="IV988" s="224"/>
      <c r="IW988" s="224"/>
    </row>
    <row r="989" spans="1:257" s="258" customFormat="1" ht="39" hidden="1" customHeight="1" x14ac:dyDescent="0.25">
      <c r="A989" s="224"/>
      <c r="B989" s="224"/>
      <c r="C989" s="224"/>
      <c r="D989" s="209"/>
      <c r="E989" s="57"/>
      <c r="F989" s="57"/>
      <c r="G989" s="210"/>
      <c r="H989" s="210"/>
      <c r="I989" s="210"/>
      <c r="J989" s="224"/>
      <c r="K989" s="251"/>
      <c r="L989" s="251"/>
      <c r="M989" s="251"/>
      <c r="N989" s="251"/>
      <c r="O989" s="251"/>
      <c r="P989" s="251"/>
      <c r="Q989" s="251"/>
      <c r="R989" s="251"/>
      <c r="S989" s="251"/>
      <c r="T989" s="251"/>
      <c r="U989" s="251"/>
      <c r="V989" s="251"/>
      <c r="W989" s="251"/>
      <c r="X989" s="251"/>
      <c r="Y989" s="251"/>
      <c r="Z989" s="251"/>
      <c r="AA989" s="251"/>
      <c r="AB989" s="251"/>
      <c r="AC989" s="211"/>
      <c r="AD989" s="252"/>
      <c r="AE989" s="252"/>
      <c r="AF989" s="253"/>
      <c r="AG989" s="253"/>
      <c r="AH989" s="254"/>
      <c r="AI989" s="254"/>
      <c r="AJ989" s="255"/>
      <c r="AK989" s="255"/>
      <c r="AL989" s="126"/>
      <c r="AM989" s="224"/>
      <c r="AN989" s="224"/>
      <c r="AO989" s="224"/>
      <c r="AP989" s="224"/>
      <c r="AQ989" s="224"/>
      <c r="AR989" s="224"/>
      <c r="AS989" s="224"/>
      <c r="AT989" s="224"/>
      <c r="AU989" s="224"/>
      <c r="AV989" s="224"/>
      <c r="AW989" s="224"/>
      <c r="AX989" s="224"/>
      <c r="AY989" s="224"/>
      <c r="AZ989" s="224"/>
      <c r="BA989" s="224"/>
      <c r="BB989" s="224"/>
      <c r="BC989" s="224"/>
      <c r="BD989" s="224"/>
      <c r="BE989" s="224"/>
      <c r="BF989" s="224"/>
      <c r="BG989" s="224"/>
      <c r="BH989" s="224"/>
      <c r="BI989" s="224"/>
      <c r="BJ989" s="224"/>
      <c r="BK989" s="224"/>
      <c r="BL989" s="224"/>
      <c r="BM989" s="224"/>
      <c r="BN989" s="224"/>
      <c r="BO989" s="224"/>
      <c r="BP989" s="224"/>
      <c r="BQ989" s="224"/>
      <c r="BR989" s="224"/>
      <c r="BS989" s="224"/>
      <c r="BT989" s="224"/>
      <c r="BU989" s="224"/>
      <c r="BV989" s="224"/>
      <c r="BW989" s="224"/>
      <c r="BX989" s="224"/>
      <c r="BY989" s="224"/>
      <c r="BZ989" s="224"/>
      <c r="CA989" s="224"/>
      <c r="CB989" s="224"/>
      <c r="CC989" s="224"/>
      <c r="CD989" s="224"/>
      <c r="CE989" s="224"/>
      <c r="CF989" s="224"/>
      <c r="CG989" s="224"/>
      <c r="CH989" s="224"/>
      <c r="CI989" s="224"/>
      <c r="CJ989" s="224"/>
      <c r="CK989" s="224"/>
      <c r="CL989" s="224"/>
      <c r="CM989" s="224"/>
      <c r="CN989" s="224"/>
      <c r="CO989" s="224"/>
      <c r="CP989" s="224"/>
      <c r="CQ989" s="224"/>
      <c r="CR989" s="224"/>
      <c r="CS989" s="224"/>
      <c r="CT989" s="224"/>
      <c r="CU989" s="224"/>
      <c r="CV989" s="224"/>
      <c r="CW989" s="224"/>
      <c r="CX989" s="224"/>
      <c r="CY989" s="224"/>
      <c r="CZ989" s="224"/>
      <c r="DA989" s="224"/>
      <c r="DB989" s="224"/>
      <c r="DC989" s="224"/>
      <c r="DD989" s="224"/>
      <c r="DE989" s="224"/>
      <c r="DF989" s="224"/>
      <c r="DG989" s="224"/>
      <c r="DH989" s="224"/>
      <c r="DI989" s="224"/>
      <c r="DJ989" s="224"/>
      <c r="DK989" s="224"/>
      <c r="DL989" s="224"/>
      <c r="DM989" s="224"/>
      <c r="DN989" s="224"/>
      <c r="DO989" s="224"/>
      <c r="DP989" s="224"/>
      <c r="DQ989" s="224"/>
      <c r="DR989" s="224"/>
      <c r="DS989" s="224"/>
      <c r="DT989" s="224"/>
      <c r="DU989" s="224"/>
      <c r="DV989" s="224"/>
      <c r="DW989" s="224"/>
      <c r="DX989" s="224"/>
      <c r="DY989" s="224"/>
      <c r="DZ989" s="224"/>
      <c r="EA989" s="224"/>
      <c r="EB989" s="224"/>
      <c r="EC989" s="224"/>
      <c r="ED989" s="224"/>
      <c r="EE989" s="224"/>
      <c r="EF989" s="224"/>
      <c r="EG989" s="224"/>
      <c r="EH989" s="224"/>
      <c r="EI989" s="224"/>
      <c r="EJ989" s="224"/>
      <c r="EK989" s="224"/>
      <c r="EL989" s="224"/>
      <c r="EM989" s="224"/>
      <c r="EN989" s="224"/>
      <c r="EO989" s="224"/>
      <c r="EP989" s="224"/>
      <c r="EQ989" s="224"/>
      <c r="ER989" s="224"/>
      <c r="ES989" s="224"/>
      <c r="ET989" s="224"/>
      <c r="EU989" s="224"/>
      <c r="EV989" s="224"/>
      <c r="EW989" s="224"/>
      <c r="EX989" s="224"/>
      <c r="EY989" s="224"/>
      <c r="EZ989" s="224"/>
      <c r="FA989" s="224"/>
      <c r="FB989" s="224"/>
      <c r="FC989" s="224"/>
      <c r="FD989" s="224"/>
      <c r="FE989" s="224"/>
      <c r="FF989" s="224"/>
      <c r="FG989" s="224"/>
      <c r="FH989" s="224"/>
      <c r="FI989" s="224"/>
      <c r="FJ989" s="224"/>
      <c r="FK989" s="224"/>
      <c r="FL989" s="224"/>
      <c r="FM989" s="224"/>
      <c r="FN989" s="224"/>
      <c r="FO989" s="224"/>
      <c r="FP989" s="224"/>
      <c r="FQ989" s="224"/>
      <c r="FR989" s="224"/>
      <c r="FS989" s="224"/>
      <c r="FT989" s="224"/>
      <c r="FU989" s="224"/>
      <c r="FV989" s="224"/>
      <c r="FW989" s="224"/>
      <c r="FX989" s="224"/>
      <c r="FY989" s="224"/>
      <c r="FZ989" s="224"/>
      <c r="GA989" s="224"/>
      <c r="GB989" s="224"/>
      <c r="GC989" s="224"/>
      <c r="GD989" s="224"/>
      <c r="GE989" s="224"/>
      <c r="GF989" s="224"/>
      <c r="GG989" s="224"/>
      <c r="GH989" s="224"/>
      <c r="GI989" s="224"/>
      <c r="GJ989" s="224"/>
      <c r="GK989" s="224"/>
      <c r="GL989" s="224"/>
      <c r="GM989" s="224"/>
      <c r="GN989" s="224"/>
      <c r="GO989" s="224"/>
      <c r="GP989" s="224"/>
      <c r="GQ989" s="224"/>
      <c r="GR989" s="224"/>
      <c r="GS989" s="224"/>
      <c r="GT989" s="224"/>
      <c r="GU989" s="224"/>
      <c r="GV989" s="224"/>
      <c r="GW989" s="224"/>
      <c r="GX989" s="224"/>
      <c r="GY989" s="224"/>
      <c r="GZ989" s="224"/>
      <c r="HA989" s="224"/>
      <c r="HB989" s="224"/>
      <c r="HC989" s="224"/>
      <c r="HD989" s="224"/>
      <c r="HE989" s="224"/>
      <c r="HF989" s="224"/>
      <c r="HG989" s="224"/>
      <c r="HH989" s="224"/>
      <c r="HI989" s="224"/>
      <c r="HJ989" s="224"/>
      <c r="HK989" s="224"/>
      <c r="HL989" s="224"/>
      <c r="HM989" s="224"/>
      <c r="HN989" s="224"/>
      <c r="HO989" s="224"/>
      <c r="HP989" s="224"/>
      <c r="HQ989" s="224"/>
      <c r="HR989" s="224"/>
      <c r="HS989" s="224"/>
      <c r="HT989" s="224"/>
      <c r="HU989" s="224"/>
      <c r="HV989" s="224"/>
      <c r="HW989" s="224"/>
      <c r="HX989" s="224"/>
      <c r="HY989" s="224"/>
      <c r="HZ989" s="224"/>
      <c r="IA989" s="224"/>
      <c r="IB989" s="224"/>
      <c r="IC989" s="224"/>
      <c r="ID989" s="224"/>
      <c r="IE989" s="224"/>
      <c r="IF989" s="224"/>
      <c r="IG989" s="224"/>
      <c r="IH989" s="224"/>
      <c r="II989" s="224"/>
      <c r="IJ989" s="224"/>
      <c r="IK989" s="224"/>
      <c r="IL989" s="224"/>
      <c r="IM989" s="224"/>
      <c r="IN989" s="224"/>
      <c r="IO989" s="224"/>
      <c r="IP989" s="224"/>
      <c r="IQ989" s="224"/>
      <c r="IR989" s="224"/>
      <c r="IS989" s="224"/>
      <c r="IT989" s="224"/>
      <c r="IU989" s="224"/>
      <c r="IV989" s="224"/>
      <c r="IW989" s="224"/>
    </row>
    <row r="990" spans="1:257" s="258" customFormat="1" ht="39" hidden="1" customHeight="1" x14ac:dyDescent="0.25">
      <c r="A990" s="224"/>
      <c r="B990" s="224"/>
      <c r="C990" s="224"/>
      <c r="D990" s="209"/>
      <c r="E990" s="57"/>
      <c r="F990" s="57"/>
      <c r="G990" s="210"/>
      <c r="H990" s="210"/>
      <c r="I990" s="210"/>
      <c r="J990" s="224"/>
      <c r="K990" s="251"/>
      <c r="L990" s="251"/>
      <c r="M990" s="251"/>
      <c r="N990" s="251"/>
      <c r="O990" s="251"/>
      <c r="P990" s="251"/>
      <c r="Q990" s="251"/>
      <c r="R990" s="251"/>
      <c r="S990" s="251"/>
      <c r="T990" s="251"/>
      <c r="U990" s="251"/>
      <c r="V990" s="251"/>
      <c r="W990" s="251"/>
      <c r="X990" s="251"/>
      <c r="Y990" s="251"/>
      <c r="Z990" s="251"/>
      <c r="AA990" s="251"/>
      <c r="AB990" s="251"/>
      <c r="AC990" s="211"/>
      <c r="AD990" s="252"/>
      <c r="AE990" s="252"/>
      <c r="AF990" s="253"/>
      <c r="AG990" s="253"/>
      <c r="AH990" s="254"/>
      <c r="AI990" s="254"/>
      <c r="AJ990" s="255"/>
      <c r="AK990" s="255"/>
      <c r="AL990" s="126"/>
      <c r="AM990" s="224"/>
      <c r="AN990" s="224"/>
      <c r="AO990" s="224"/>
      <c r="AP990" s="224"/>
      <c r="AQ990" s="224"/>
      <c r="AR990" s="224"/>
      <c r="AS990" s="224"/>
      <c r="AT990" s="224"/>
      <c r="AU990" s="224"/>
      <c r="AV990" s="224"/>
      <c r="AW990" s="224"/>
      <c r="AX990" s="224"/>
      <c r="AY990" s="224"/>
      <c r="AZ990" s="224"/>
      <c r="BA990" s="224"/>
      <c r="BB990" s="224"/>
      <c r="BC990" s="224"/>
      <c r="BD990" s="224"/>
      <c r="BE990" s="224"/>
      <c r="BF990" s="224"/>
      <c r="BG990" s="224"/>
      <c r="BH990" s="224"/>
      <c r="BI990" s="224"/>
      <c r="BJ990" s="224"/>
      <c r="BK990" s="224"/>
      <c r="BL990" s="224"/>
      <c r="BM990" s="224"/>
      <c r="BN990" s="224"/>
      <c r="BO990" s="224"/>
      <c r="BP990" s="224"/>
      <c r="BQ990" s="224"/>
      <c r="BR990" s="224"/>
      <c r="BS990" s="224"/>
      <c r="BT990" s="224"/>
      <c r="BU990" s="224"/>
      <c r="BV990" s="224"/>
      <c r="BW990" s="224"/>
      <c r="BX990" s="224"/>
      <c r="BY990" s="224"/>
      <c r="BZ990" s="224"/>
      <c r="CA990" s="224"/>
      <c r="CB990" s="224"/>
      <c r="CC990" s="224"/>
      <c r="CD990" s="224"/>
      <c r="CE990" s="224"/>
      <c r="CF990" s="224"/>
      <c r="CG990" s="224"/>
      <c r="CH990" s="224"/>
      <c r="CI990" s="224"/>
      <c r="CJ990" s="224"/>
      <c r="CK990" s="224"/>
      <c r="CL990" s="224"/>
      <c r="CM990" s="224"/>
      <c r="CN990" s="224"/>
      <c r="CO990" s="224"/>
      <c r="CP990" s="224"/>
      <c r="CQ990" s="224"/>
      <c r="CR990" s="224"/>
      <c r="CS990" s="224"/>
      <c r="CT990" s="224"/>
      <c r="CU990" s="224"/>
      <c r="CV990" s="224"/>
      <c r="CW990" s="224"/>
      <c r="CX990" s="224"/>
      <c r="CY990" s="224"/>
      <c r="CZ990" s="224"/>
      <c r="DA990" s="224"/>
      <c r="DB990" s="224"/>
      <c r="DC990" s="224"/>
      <c r="DD990" s="224"/>
      <c r="DE990" s="224"/>
      <c r="DF990" s="224"/>
      <c r="DG990" s="224"/>
      <c r="DH990" s="224"/>
      <c r="DI990" s="224"/>
      <c r="DJ990" s="224"/>
      <c r="DK990" s="224"/>
      <c r="DL990" s="224"/>
      <c r="DM990" s="224"/>
      <c r="DN990" s="224"/>
      <c r="DO990" s="224"/>
      <c r="DP990" s="224"/>
      <c r="DQ990" s="224"/>
      <c r="DR990" s="224"/>
      <c r="DS990" s="224"/>
      <c r="DT990" s="224"/>
      <c r="DU990" s="224"/>
      <c r="DV990" s="224"/>
      <c r="DW990" s="224"/>
      <c r="DX990" s="224"/>
      <c r="DY990" s="224"/>
      <c r="DZ990" s="224"/>
      <c r="EA990" s="224"/>
      <c r="EB990" s="224"/>
      <c r="EC990" s="224"/>
      <c r="ED990" s="224"/>
      <c r="EE990" s="224"/>
      <c r="EF990" s="224"/>
      <c r="EG990" s="224"/>
      <c r="EH990" s="224"/>
      <c r="EI990" s="224"/>
      <c r="EJ990" s="224"/>
      <c r="EK990" s="224"/>
      <c r="EL990" s="224"/>
      <c r="EM990" s="224"/>
      <c r="EN990" s="224"/>
      <c r="EO990" s="224"/>
      <c r="EP990" s="224"/>
      <c r="EQ990" s="224"/>
      <c r="ER990" s="224"/>
      <c r="ES990" s="224"/>
      <c r="ET990" s="224"/>
      <c r="EU990" s="224"/>
      <c r="EV990" s="224"/>
      <c r="EW990" s="224"/>
      <c r="EX990" s="224"/>
      <c r="EY990" s="224"/>
      <c r="EZ990" s="224"/>
      <c r="FA990" s="224"/>
      <c r="FB990" s="224"/>
      <c r="FC990" s="224"/>
      <c r="FD990" s="224"/>
      <c r="FE990" s="224"/>
      <c r="FF990" s="224"/>
      <c r="FG990" s="224"/>
      <c r="FH990" s="224"/>
      <c r="FI990" s="224"/>
      <c r="FJ990" s="224"/>
      <c r="FK990" s="224"/>
      <c r="FL990" s="224"/>
      <c r="FM990" s="224"/>
      <c r="FN990" s="224"/>
      <c r="FO990" s="224"/>
      <c r="FP990" s="224"/>
      <c r="FQ990" s="224"/>
      <c r="FR990" s="224"/>
      <c r="FS990" s="224"/>
      <c r="FT990" s="224"/>
      <c r="FU990" s="224"/>
      <c r="FV990" s="224"/>
      <c r="FW990" s="224"/>
      <c r="FX990" s="224"/>
      <c r="FY990" s="224"/>
      <c r="FZ990" s="224"/>
      <c r="GA990" s="224"/>
      <c r="GB990" s="224"/>
      <c r="GC990" s="224"/>
      <c r="GD990" s="224"/>
      <c r="GE990" s="224"/>
      <c r="GF990" s="224"/>
      <c r="GG990" s="224"/>
      <c r="GH990" s="224"/>
      <c r="GI990" s="224"/>
      <c r="GJ990" s="224"/>
      <c r="GK990" s="224"/>
      <c r="GL990" s="224"/>
      <c r="GM990" s="224"/>
      <c r="GN990" s="224"/>
      <c r="GO990" s="224"/>
      <c r="GP990" s="224"/>
      <c r="GQ990" s="224"/>
      <c r="GR990" s="224"/>
      <c r="GS990" s="224"/>
      <c r="GT990" s="224"/>
      <c r="GU990" s="224"/>
      <c r="GV990" s="224"/>
      <c r="GW990" s="224"/>
      <c r="GX990" s="224"/>
      <c r="GY990" s="224"/>
      <c r="GZ990" s="224"/>
      <c r="HA990" s="224"/>
      <c r="HB990" s="224"/>
      <c r="HC990" s="224"/>
      <c r="HD990" s="224"/>
      <c r="HE990" s="224"/>
      <c r="HF990" s="224"/>
      <c r="HG990" s="224"/>
      <c r="HH990" s="224"/>
      <c r="HI990" s="224"/>
      <c r="HJ990" s="224"/>
      <c r="HK990" s="224"/>
      <c r="HL990" s="224"/>
      <c r="HM990" s="224"/>
      <c r="HN990" s="224"/>
      <c r="HO990" s="224"/>
      <c r="HP990" s="224"/>
      <c r="HQ990" s="224"/>
      <c r="HR990" s="224"/>
      <c r="HS990" s="224"/>
      <c r="HT990" s="224"/>
      <c r="HU990" s="224"/>
      <c r="HV990" s="224"/>
      <c r="HW990" s="224"/>
      <c r="HX990" s="224"/>
      <c r="HY990" s="224"/>
      <c r="HZ990" s="224"/>
      <c r="IA990" s="224"/>
      <c r="IB990" s="224"/>
      <c r="IC990" s="224"/>
      <c r="ID990" s="224"/>
      <c r="IE990" s="224"/>
      <c r="IF990" s="224"/>
      <c r="IG990" s="224"/>
      <c r="IH990" s="224"/>
      <c r="II990" s="224"/>
      <c r="IJ990" s="224"/>
      <c r="IK990" s="224"/>
      <c r="IL990" s="224"/>
      <c r="IM990" s="224"/>
      <c r="IN990" s="224"/>
      <c r="IO990" s="224"/>
      <c r="IP990" s="224"/>
      <c r="IQ990" s="224"/>
      <c r="IR990" s="224"/>
      <c r="IS990" s="224"/>
      <c r="IT990" s="224"/>
      <c r="IU990" s="224"/>
      <c r="IV990" s="224"/>
      <c r="IW990" s="224"/>
    </row>
    <row r="991" spans="1:257" s="258" customFormat="1" ht="39" hidden="1" customHeight="1" x14ac:dyDescent="0.25">
      <c r="A991" s="224"/>
      <c r="B991" s="224"/>
      <c r="C991" s="224"/>
      <c r="D991" s="209"/>
      <c r="E991" s="57"/>
      <c r="F991" s="57"/>
      <c r="G991" s="210"/>
      <c r="H991" s="210"/>
      <c r="I991" s="210"/>
      <c r="J991" s="224"/>
      <c r="K991" s="251"/>
      <c r="L991" s="251"/>
      <c r="M991" s="251"/>
      <c r="N991" s="251"/>
      <c r="O991" s="251"/>
      <c r="P991" s="251"/>
      <c r="Q991" s="251"/>
      <c r="R991" s="251"/>
      <c r="S991" s="251"/>
      <c r="T991" s="251"/>
      <c r="U991" s="251"/>
      <c r="V991" s="251"/>
      <c r="W991" s="251"/>
      <c r="X991" s="251"/>
      <c r="Y991" s="251"/>
      <c r="Z991" s="251"/>
      <c r="AA991" s="251"/>
      <c r="AB991" s="251"/>
      <c r="AC991" s="211"/>
      <c r="AD991" s="252"/>
      <c r="AE991" s="252"/>
      <c r="AF991" s="253"/>
      <c r="AG991" s="253"/>
      <c r="AH991" s="254"/>
      <c r="AI991" s="254"/>
      <c r="AJ991" s="255"/>
      <c r="AK991" s="255"/>
      <c r="AL991" s="126"/>
      <c r="AM991" s="224"/>
      <c r="AN991" s="224"/>
      <c r="AO991" s="224"/>
      <c r="AP991" s="224"/>
      <c r="AQ991" s="224"/>
      <c r="AR991" s="224"/>
      <c r="AS991" s="224"/>
      <c r="AT991" s="224"/>
      <c r="AU991" s="224"/>
      <c r="AV991" s="224"/>
      <c r="AW991" s="224"/>
      <c r="AX991" s="224"/>
      <c r="AY991" s="224"/>
      <c r="AZ991" s="224"/>
      <c r="BA991" s="224"/>
      <c r="BB991" s="224"/>
      <c r="BC991" s="224"/>
      <c r="BD991" s="224"/>
      <c r="BE991" s="224"/>
      <c r="BF991" s="224"/>
      <c r="BG991" s="224"/>
      <c r="BH991" s="224"/>
      <c r="BI991" s="224"/>
      <c r="BJ991" s="224"/>
      <c r="BK991" s="224"/>
      <c r="BL991" s="224"/>
      <c r="BM991" s="224"/>
      <c r="BN991" s="224"/>
      <c r="BO991" s="224"/>
      <c r="BP991" s="224"/>
      <c r="BQ991" s="224"/>
      <c r="BR991" s="224"/>
      <c r="BS991" s="224"/>
      <c r="BT991" s="224"/>
      <c r="BU991" s="224"/>
      <c r="BV991" s="224"/>
      <c r="BW991" s="224"/>
      <c r="BX991" s="224"/>
      <c r="BY991" s="224"/>
      <c r="BZ991" s="224"/>
      <c r="CA991" s="224"/>
      <c r="CB991" s="224"/>
      <c r="CC991" s="224"/>
      <c r="CD991" s="224"/>
      <c r="CE991" s="224"/>
      <c r="CF991" s="224"/>
      <c r="CG991" s="224"/>
      <c r="CH991" s="224"/>
      <c r="CI991" s="224"/>
      <c r="CJ991" s="224"/>
      <c r="CK991" s="224"/>
      <c r="CL991" s="224"/>
      <c r="CM991" s="224"/>
      <c r="CN991" s="224"/>
      <c r="CO991" s="224"/>
      <c r="CP991" s="224"/>
      <c r="CQ991" s="224"/>
      <c r="CR991" s="224"/>
      <c r="CS991" s="224"/>
      <c r="CT991" s="224"/>
      <c r="CU991" s="224"/>
      <c r="CV991" s="224"/>
      <c r="CW991" s="224"/>
      <c r="CX991" s="224"/>
      <c r="CY991" s="224"/>
      <c r="CZ991" s="224"/>
      <c r="DA991" s="224"/>
      <c r="DB991" s="224"/>
      <c r="DC991" s="224"/>
      <c r="DD991" s="224"/>
      <c r="DE991" s="224"/>
      <c r="DF991" s="224"/>
      <c r="DG991" s="224"/>
      <c r="DH991" s="224"/>
      <c r="DI991" s="224"/>
      <c r="DJ991" s="224"/>
      <c r="DK991" s="224"/>
      <c r="DL991" s="224"/>
      <c r="DM991" s="224"/>
      <c r="DN991" s="224"/>
      <c r="DO991" s="224"/>
      <c r="DP991" s="224"/>
      <c r="DQ991" s="224"/>
      <c r="DR991" s="224"/>
      <c r="DS991" s="224"/>
      <c r="DT991" s="224"/>
      <c r="DU991" s="224"/>
      <c r="DV991" s="224"/>
      <c r="DW991" s="224"/>
      <c r="DX991" s="224"/>
      <c r="DY991" s="224"/>
      <c r="DZ991" s="224"/>
      <c r="EA991" s="224"/>
      <c r="EB991" s="224"/>
      <c r="EC991" s="224"/>
      <c r="ED991" s="224"/>
      <c r="EE991" s="224"/>
      <c r="EF991" s="224"/>
      <c r="EG991" s="224"/>
      <c r="EH991" s="224"/>
      <c r="EI991" s="224"/>
      <c r="EJ991" s="224"/>
      <c r="EK991" s="224"/>
      <c r="EL991" s="224"/>
      <c r="EM991" s="224"/>
      <c r="EN991" s="224"/>
      <c r="EO991" s="224"/>
      <c r="EP991" s="224"/>
      <c r="EQ991" s="224"/>
      <c r="ER991" s="224"/>
      <c r="ES991" s="224"/>
      <c r="ET991" s="224"/>
      <c r="EU991" s="224"/>
      <c r="EV991" s="224"/>
      <c r="EW991" s="224"/>
      <c r="EX991" s="224"/>
      <c r="EY991" s="224"/>
      <c r="EZ991" s="224"/>
      <c r="FA991" s="224"/>
      <c r="FB991" s="224"/>
      <c r="FC991" s="224"/>
      <c r="FD991" s="224"/>
      <c r="FE991" s="224"/>
      <c r="FF991" s="224"/>
      <c r="FG991" s="224"/>
      <c r="FH991" s="224"/>
      <c r="FI991" s="224"/>
      <c r="FJ991" s="224"/>
      <c r="FK991" s="224"/>
      <c r="FL991" s="224"/>
      <c r="FM991" s="224"/>
      <c r="FN991" s="224"/>
      <c r="FO991" s="224"/>
      <c r="FP991" s="224"/>
      <c r="FQ991" s="224"/>
      <c r="FR991" s="224"/>
      <c r="FS991" s="224"/>
      <c r="FT991" s="224"/>
      <c r="FU991" s="224"/>
      <c r="FV991" s="224"/>
      <c r="FW991" s="224"/>
      <c r="FX991" s="224"/>
      <c r="FY991" s="224"/>
      <c r="FZ991" s="224"/>
      <c r="GA991" s="224"/>
      <c r="GB991" s="224"/>
      <c r="GC991" s="224"/>
      <c r="GD991" s="224"/>
      <c r="GE991" s="224"/>
      <c r="GF991" s="224"/>
      <c r="GG991" s="224"/>
      <c r="GH991" s="224"/>
      <c r="GI991" s="224"/>
      <c r="GJ991" s="224"/>
      <c r="GK991" s="224"/>
      <c r="GL991" s="224"/>
      <c r="GM991" s="224"/>
      <c r="GN991" s="224"/>
      <c r="GO991" s="224"/>
      <c r="GP991" s="224"/>
      <c r="GQ991" s="224"/>
      <c r="GR991" s="224"/>
      <c r="GS991" s="224"/>
      <c r="GT991" s="224"/>
      <c r="GU991" s="224"/>
      <c r="GV991" s="224"/>
      <c r="GW991" s="224"/>
      <c r="GX991" s="224"/>
      <c r="GY991" s="224"/>
      <c r="GZ991" s="224"/>
      <c r="HA991" s="224"/>
      <c r="HB991" s="224"/>
      <c r="HC991" s="224"/>
      <c r="HD991" s="224"/>
      <c r="HE991" s="224"/>
      <c r="HF991" s="224"/>
      <c r="HG991" s="224"/>
      <c r="HH991" s="224"/>
      <c r="HI991" s="224"/>
      <c r="HJ991" s="224"/>
      <c r="HK991" s="224"/>
      <c r="HL991" s="224"/>
      <c r="HM991" s="224"/>
      <c r="HN991" s="224"/>
      <c r="HO991" s="224"/>
      <c r="HP991" s="224"/>
      <c r="HQ991" s="224"/>
      <c r="HR991" s="224"/>
      <c r="HS991" s="224"/>
      <c r="HT991" s="224"/>
      <c r="HU991" s="224"/>
      <c r="HV991" s="224"/>
      <c r="HW991" s="224"/>
      <c r="HX991" s="224"/>
      <c r="HY991" s="224"/>
      <c r="HZ991" s="224"/>
      <c r="IA991" s="224"/>
      <c r="IB991" s="224"/>
      <c r="IC991" s="224"/>
      <c r="ID991" s="224"/>
      <c r="IE991" s="224"/>
      <c r="IF991" s="224"/>
      <c r="IG991" s="224"/>
      <c r="IH991" s="224"/>
      <c r="II991" s="224"/>
      <c r="IJ991" s="224"/>
      <c r="IK991" s="224"/>
      <c r="IL991" s="224"/>
      <c r="IM991" s="224"/>
      <c r="IN991" s="224"/>
      <c r="IO991" s="224"/>
      <c r="IP991" s="224"/>
      <c r="IQ991" s="224"/>
      <c r="IR991" s="224"/>
      <c r="IS991" s="224"/>
      <c r="IT991" s="224"/>
      <c r="IU991" s="224"/>
      <c r="IV991" s="224"/>
      <c r="IW991" s="224"/>
    </row>
    <row r="992" spans="1:257" s="258" customFormat="1" ht="39" hidden="1" customHeight="1" x14ac:dyDescent="0.25">
      <c r="A992" s="224"/>
      <c r="B992" s="224"/>
      <c r="C992" s="224"/>
      <c r="D992" s="209"/>
      <c r="E992" s="57"/>
      <c r="F992" s="57"/>
      <c r="G992" s="210"/>
      <c r="H992" s="210"/>
      <c r="I992" s="210"/>
      <c r="J992" s="224"/>
      <c r="K992" s="251"/>
      <c r="L992" s="251"/>
      <c r="M992" s="251"/>
      <c r="N992" s="251"/>
      <c r="O992" s="251"/>
      <c r="P992" s="251"/>
      <c r="Q992" s="251"/>
      <c r="R992" s="251"/>
      <c r="S992" s="251"/>
      <c r="T992" s="251"/>
      <c r="U992" s="251"/>
      <c r="V992" s="251"/>
      <c r="W992" s="251"/>
      <c r="X992" s="251"/>
      <c r="Y992" s="251"/>
      <c r="Z992" s="251"/>
      <c r="AA992" s="251"/>
      <c r="AB992" s="251"/>
      <c r="AC992" s="211"/>
      <c r="AD992" s="252"/>
      <c r="AE992" s="252"/>
      <c r="AF992" s="253"/>
      <c r="AG992" s="253"/>
      <c r="AH992" s="254"/>
      <c r="AI992" s="254"/>
      <c r="AJ992" s="255"/>
      <c r="AK992" s="255"/>
      <c r="AL992" s="126"/>
      <c r="AM992" s="224"/>
      <c r="AN992" s="224"/>
      <c r="AO992" s="224"/>
      <c r="AP992" s="224"/>
      <c r="AQ992" s="224"/>
      <c r="AR992" s="224"/>
      <c r="AS992" s="224"/>
      <c r="AT992" s="224"/>
      <c r="AU992" s="224"/>
      <c r="AV992" s="224"/>
      <c r="AW992" s="224"/>
      <c r="AX992" s="224"/>
      <c r="AY992" s="224"/>
      <c r="AZ992" s="224"/>
      <c r="BA992" s="224"/>
      <c r="BB992" s="224"/>
      <c r="BC992" s="224"/>
      <c r="BD992" s="224"/>
      <c r="BE992" s="224"/>
      <c r="BF992" s="224"/>
      <c r="BG992" s="224"/>
      <c r="BH992" s="224"/>
      <c r="BI992" s="224"/>
      <c r="BJ992" s="224"/>
      <c r="BK992" s="224"/>
      <c r="BL992" s="224"/>
      <c r="BM992" s="224"/>
      <c r="BN992" s="224"/>
      <c r="BO992" s="224"/>
      <c r="BP992" s="224"/>
      <c r="BQ992" s="224"/>
      <c r="BR992" s="224"/>
      <c r="BS992" s="224"/>
      <c r="BT992" s="224"/>
      <c r="BU992" s="224"/>
      <c r="BV992" s="224"/>
      <c r="BW992" s="224"/>
      <c r="BX992" s="224"/>
      <c r="BY992" s="224"/>
      <c r="BZ992" s="224"/>
      <c r="CA992" s="224"/>
      <c r="CB992" s="224"/>
      <c r="CC992" s="224"/>
      <c r="CD992" s="224"/>
      <c r="CE992" s="224"/>
      <c r="CF992" s="224"/>
      <c r="CG992" s="224"/>
      <c r="CH992" s="224"/>
      <c r="CI992" s="224"/>
      <c r="CJ992" s="224"/>
      <c r="CK992" s="224"/>
      <c r="CL992" s="224"/>
      <c r="CM992" s="224"/>
      <c r="CN992" s="224"/>
      <c r="CO992" s="224"/>
      <c r="CP992" s="224"/>
      <c r="CQ992" s="224"/>
      <c r="CR992" s="224"/>
      <c r="CS992" s="224"/>
      <c r="CT992" s="224"/>
      <c r="CU992" s="224"/>
      <c r="CV992" s="224"/>
      <c r="CW992" s="224"/>
      <c r="CX992" s="224"/>
      <c r="CY992" s="224"/>
      <c r="CZ992" s="224"/>
      <c r="DA992" s="224"/>
      <c r="DB992" s="224"/>
      <c r="DC992" s="224"/>
      <c r="DD992" s="224"/>
      <c r="DE992" s="224"/>
      <c r="DF992" s="224"/>
      <c r="DG992" s="224"/>
      <c r="DH992" s="224"/>
      <c r="DI992" s="224"/>
      <c r="DJ992" s="224"/>
      <c r="DK992" s="224"/>
      <c r="DL992" s="224"/>
      <c r="DM992" s="224"/>
      <c r="DN992" s="224"/>
      <c r="DO992" s="224"/>
      <c r="DP992" s="224"/>
      <c r="DQ992" s="224"/>
      <c r="DR992" s="224"/>
      <c r="DS992" s="224"/>
      <c r="DT992" s="224"/>
      <c r="DU992" s="224"/>
      <c r="DV992" s="224"/>
      <c r="DW992" s="224"/>
      <c r="DX992" s="224"/>
      <c r="DY992" s="224"/>
      <c r="DZ992" s="224"/>
      <c r="EA992" s="224"/>
      <c r="EB992" s="224"/>
      <c r="EC992" s="224"/>
      <c r="ED992" s="224"/>
      <c r="EE992" s="224"/>
      <c r="EF992" s="224"/>
      <c r="EG992" s="224"/>
      <c r="EH992" s="224"/>
      <c r="EI992" s="224"/>
      <c r="EJ992" s="224"/>
      <c r="EK992" s="224"/>
      <c r="EL992" s="224"/>
      <c r="EM992" s="224"/>
      <c r="EN992" s="224"/>
      <c r="EO992" s="224"/>
      <c r="EP992" s="224"/>
      <c r="EQ992" s="224"/>
      <c r="ER992" s="224"/>
      <c r="ES992" s="224"/>
      <c r="ET992" s="224"/>
      <c r="EU992" s="224"/>
      <c r="EV992" s="224"/>
      <c r="EW992" s="224"/>
      <c r="EX992" s="224"/>
      <c r="EY992" s="224"/>
      <c r="EZ992" s="224"/>
      <c r="FA992" s="224"/>
      <c r="FB992" s="224"/>
      <c r="FC992" s="224"/>
      <c r="FD992" s="224"/>
      <c r="FE992" s="224"/>
      <c r="FF992" s="224"/>
      <c r="FG992" s="224"/>
      <c r="FH992" s="224"/>
      <c r="FI992" s="224"/>
      <c r="FJ992" s="224"/>
      <c r="FK992" s="224"/>
      <c r="FL992" s="224"/>
      <c r="FM992" s="224"/>
      <c r="FN992" s="224"/>
      <c r="FO992" s="224"/>
      <c r="FP992" s="224"/>
      <c r="FQ992" s="224"/>
      <c r="FR992" s="224"/>
      <c r="FS992" s="224"/>
      <c r="FT992" s="224"/>
      <c r="FU992" s="224"/>
      <c r="FV992" s="224"/>
      <c r="FW992" s="224"/>
      <c r="FX992" s="224"/>
      <c r="FY992" s="224"/>
      <c r="FZ992" s="224"/>
      <c r="GA992" s="224"/>
      <c r="GB992" s="224"/>
      <c r="GC992" s="224"/>
      <c r="GD992" s="224"/>
      <c r="GE992" s="224"/>
      <c r="GF992" s="224"/>
      <c r="GG992" s="224"/>
      <c r="GH992" s="224"/>
      <c r="GI992" s="224"/>
      <c r="GJ992" s="224"/>
      <c r="GK992" s="224"/>
      <c r="GL992" s="224"/>
      <c r="GM992" s="224"/>
      <c r="GN992" s="224"/>
      <c r="GO992" s="224"/>
      <c r="GP992" s="224"/>
      <c r="GQ992" s="224"/>
      <c r="GR992" s="224"/>
      <c r="GS992" s="224"/>
      <c r="GT992" s="224"/>
      <c r="GU992" s="224"/>
      <c r="GV992" s="224"/>
      <c r="GW992" s="224"/>
      <c r="GX992" s="224"/>
      <c r="GY992" s="224"/>
      <c r="GZ992" s="224"/>
      <c r="HA992" s="224"/>
      <c r="HB992" s="224"/>
      <c r="HC992" s="224"/>
      <c r="HD992" s="224"/>
      <c r="HE992" s="224"/>
      <c r="HF992" s="224"/>
      <c r="HG992" s="224"/>
      <c r="HH992" s="224"/>
      <c r="HI992" s="224"/>
      <c r="HJ992" s="224"/>
      <c r="HK992" s="224"/>
      <c r="HL992" s="224"/>
      <c r="HM992" s="224"/>
      <c r="HN992" s="224"/>
      <c r="HO992" s="224"/>
      <c r="HP992" s="224"/>
      <c r="HQ992" s="224"/>
      <c r="HR992" s="224"/>
      <c r="HS992" s="224"/>
      <c r="HT992" s="224"/>
      <c r="HU992" s="224"/>
      <c r="HV992" s="224"/>
      <c r="HW992" s="224"/>
      <c r="HX992" s="224"/>
      <c r="HY992" s="224"/>
      <c r="HZ992" s="224"/>
      <c r="IA992" s="224"/>
      <c r="IB992" s="224"/>
      <c r="IC992" s="224"/>
      <c r="ID992" s="224"/>
      <c r="IE992" s="224"/>
      <c r="IF992" s="224"/>
      <c r="IG992" s="224"/>
      <c r="IH992" s="224"/>
      <c r="II992" s="224"/>
      <c r="IJ992" s="224"/>
      <c r="IK992" s="224"/>
      <c r="IL992" s="224"/>
      <c r="IM992" s="224"/>
      <c r="IN992" s="224"/>
      <c r="IO992" s="224"/>
      <c r="IP992" s="224"/>
      <c r="IQ992" s="224"/>
      <c r="IR992" s="224"/>
      <c r="IS992" s="224"/>
      <c r="IT992" s="224"/>
      <c r="IU992" s="224"/>
      <c r="IV992" s="224"/>
      <c r="IW992" s="224"/>
    </row>
    <row r="993" spans="1:257" s="258" customFormat="1" ht="39" hidden="1" customHeight="1" x14ac:dyDescent="0.25">
      <c r="A993" s="224"/>
      <c r="B993" s="224"/>
      <c r="C993" s="224"/>
      <c r="D993" s="209"/>
      <c r="E993" s="57"/>
      <c r="F993" s="57"/>
      <c r="G993" s="210"/>
      <c r="H993" s="210"/>
      <c r="I993" s="210"/>
      <c r="J993" s="224"/>
      <c r="K993" s="251"/>
      <c r="L993" s="251"/>
      <c r="M993" s="251"/>
      <c r="N993" s="251"/>
      <c r="O993" s="251"/>
      <c r="P993" s="251"/>
      <c r="Q993" s="251"/>
      <c r="R993" s="251"/>
      <c r="S993" s="251"/>
      <c r="T993" s="251"/>
      <c r="U993" s="251"/>
      <c r="V993" s="251"/>
      <c r="W993" s="251"/>
      <c r="X993" s="251"/>
      <c r="Y993" s="251"/>
      <c r="Z993" s="251"/>
      <c r="AA993" s="251"/>
      <c r="AB993" s="251"/>
      <c r="AC993" s="211"/>
      <c r="AD993" s="252"/>
      <c r="AE993" s="252"/>
      <c r="AF993" s="253"/>
      <c r="AG993" s="253"/>
      <c r="AH993" s="254"/>
      <c r="AI993" s="254"/>
      <c r="AJ993" s="255"/>
      <c r="AK993" s="255"/>
      <c r="AL993" s="126"/>
      <c r="AM993" s="224"/>
      <c r="AN993" s="224"/>
      <c r="AO993" s="224"/>
      <c r="AP993" s="224"/>
      <c r="AQ993" s="224"/>
      <c r="AR993" s="224"/>
      <c r="AS993" s="224"/>
      <c r="AT993" s="224"/>
      <c r="AU993" s="224"/>
      <c r="AV993" s="224"/>
      <c r="AW993" s="224"/>
      <c r="AX993" s="224"/>
      <c r="AY993" s="224"/>
      <c r="AZ993" s="224"/>
      <c r="BA993" s="224"/>
      <c r="BB993" s="224"/>
      <c r="BC993" s="224"/>
      <c r="BD993" s="224"/>
      <c r="BE993" s="224"/>
      <c r="BF993" s="224"/>
      <c r="BG993" s="224"/>
      <c r="BH993" s="224"/>
      <c r="BI993" s="224"/>
      <c r="BJ993" s="224"/>
      <c r="BK993" s="224"/>
      <c r="BL993" s="224"/>
      <c r="BM993" s="224"/>
      <c r="BN993" s="224"/>
      <c r="BO993" s="224"/>
      <c r="BP993" s="224"/>
      <c r="BQ993" s="224"/>
      <c r="BR993" s="224"/>
      <c r="BS993" s="224"/>
      <c r="BT993" s="224"/>
      <c r="BU993" s="224"/>
      <c r="BV993" s="224"/>
      <c r="BW993" s="224"/>
      <c r="BX993" s="224"/>
      <c r="BY993" s="224"/>
      <c r="BZ993" s="224"/>
      <c r="CA993" s="224"/>
      <c r="CB993" s="224"/>
      <c r="CC993" s="224"/>
      <c r="CD993" s="224"/>
      <c r="CE993" s="224"/>
      <c r="CF993" s="224"/>
      <c r="CG993" s="224"/>
      <c r="CH993" s="224"/>
      <c r="CI993" s="224"/>
      <c r="CJ993" s="224"/>
      <c r="CK993" s="224"/>
      <c r="CL993" s="224"/>
      <c r="CM993" s="224"/>
      <c r="CN993" s="224"/>
      <c r="CO993" s="224"/>
      <c r="CP993" s="224"/>
      <c r="CQ993" s="224"/>
      <c r="CR993" s="224"/>
      <c r="CS993" s="224"/>
      <c r="CT993" s="224"/>
      <c r="CU993" s="224"/>
      <c r="CV993" s="224"/>
      <c r="CW993" s="224"/>
      <c r="CX993" s="224"/>
      <c r="CY993" s="224"/>
      <c r="CZ993" s="224"/>
      <c r="DA993" s="224"/>
      <c r="DB993" s="224"/>
      <c r="DC993" s="224"/>
      <c r="DD993" s="224"/>
      <c r="DE993" s="224"/>
      <c r="DF993" s="224"/>
      <c r="DG993" s="224"/>
      <c r="DH993" s="224"/>
      <c r="DI993" s="224"/>
      <c r="DJ993" s="224"/>
      <c r="DK993" s="224"/>
      <c r="DL993" s="224"/>
      <c r="DM993" s="224"/>
      <c r="DN993" s="224"/>
      <c r="DO993" s="224"/>
      <c r="DP993" s="224"/>
      <c r="DQ993" s="224"/>
      <c r="DR993" s="224"/>
      <c r="DS993" s="224"/>
      <c r="DT993" s="224"/>
      <c r="DU993" s="224"/>
      <c r="DV993" s="224"/>
      <c r="DW993" s="224"/>
      <c r="DX993" s="224"/>
      <c r="DY993" s="224"/>
      <c r="DZ993" s="224"/>
      <c r="EA993" s="224"/>
      <c r="EB993" s="224"/>
      <c r="EC993" s="224"/>
      <c r="ED993" s="224"/>
      <c r="EE993" s="224"/>
      <c r="EF993" s="224"/>
      <c r="EG993" s="224"/>
      <c r="EH993" s="224"/>
      <c r="EI993" s="224"/>
      <c r="EJ993" s="224"/>
      <c r="EK993" s="224"/>
      <c r="EL993" s="224"/>
      <c r="EM993" s="224"/>
      <c r="EN993" s="224"/>
      <c r="EO993" s="224"/>
      <c r="EP993" s="224"/>
      <c r="EQ993" s="224"/>
      <c r="ER993" s="224"/>
      <c r="ES993" s="224"/>
      <c r="ET993" s="224"/>
      <c r="EU993" s="224"/>
      <c r="EV993" s="224"/>
      <c r="EW993" s="224"/>
      <c r="EX993" s="224"/>
      <c r="EY993" s="224"/>
      <c r="EZ993" s="224"/>
      <c r="FA993" s="224"/>
      <c r="FB993" s="224"/>
      <c r="FC993" s="224"/>
      <c r="FD993" s="224"/>
      <c r="FE993" s="224"/>
      <c r="FF993" s="224"/>
      <c r="FG993" s="224"/>
      <c r="FH993" s="224"/>
      <c r="FI993" s="224"/>
      <c r="FJ993" s="224"/>
      <c r="FK993" s="224"/>
      <c r="FL993" s="224"/>
      <c r="FM993" s="224"/>
      <c r="FN993" s="224"/>
      <c r="FO993" s="224"/>
      <c r="FP993" s="224"/>
      <c r="FQ993" s="224"/>
      <c r="FR993" s="224"/>
      <c r="FS993" s="224"/>
      <c r="FT993" s="224"/>
      <c r="FU993" s="224"/>
      <c r="FV993" s="224"/>
      <c r="FW993" s="224"/>
      <c r="FX993" s="224"/>
      <c r="FY993" s="224"/>
      <c r="FZ993" s="224"/>
      <c r="GA993" s="224"/>
      <c r="GB993" s="224"/>
      <c r="GC993" s="224"/>
      <c r="GD993" s="224"/>
      <c r="GE993" s="224"/>
      <c r="GF993" s="224"/>
      <c r="GG993" s="224"/>
      <c r="GH993" s="224"/>
      <c r="GI993" s="224"/>
      <c r="GJ993" s="224"/>
      <c r="GK993" s="224"/>
      <c r="GL993" s="224"/>
      <c r="GM993" s="224"/>
      <c r="GN993" s="224"/>
      <c r="GO993" s="224"/>
      <c r="GP993" s="224"/>
      <c r="GQ993" s="224"/>
      <c r="GR993" s="224"/>
      <c r="GS993" s="224"/>
      <c r="GT993" s="224"/>
      <c r="GU993" s="224"/>
      <c r="GV993" s="224"/>
      <c r="GW993" s="224"/>
      <c r="GX993" s="224"/>
      <c r="GY993" s="224"/>
      <c r="GZ993" s="224"/>
      <c r="HA993" s="224"/>
      <c r="HB993" s="224"/>
      <c r="HC993" s="224"/>
      <c r="HD993" s="224"/>
      <c r="HE993" s="224"/>
      <c r="HF993" s="224"/>
      <c r="HG993" s="224"/>
      <c r="HH993" s="224"/>
      <c r="HI993" s="224"/>
      <c r="HJ993" s="224"/>
      <c r="HK993" s="224"/>
      <c r="HL993" s="224"/>
      <c r="HM993" s="224"/>
      <c r="HN993" s="224"/>
      <c r="HO993" s="224"/>
      <c r="HP993" s="224"/>
      <c r="HQ993" s="224"/>
      <c r="HR993" s="224"/>
      <c r="HS993" s="224"/>
      <c r="HT993" s="224"/>
      <c r="HU993" s="224"/>
      <c r="HV993" s="224"/>
      <c r="HW993" s="224"/>
      <c r="HX993" s="224"/>
      <c r="HY993" s="224"/>
      <c r="HZ993" s="224"/>
      <c r="IA993" s="224"/>
      <c r="IB993" s="224"/>
      <c r="IC993" s="224"/>
      <c r="ID993" s="224"/>
      <c r="IE993" s="224"/>
      <c r="IF993" s="224"/>
      <c r="IG993" s="224"/>
      <c r="IH993" s="224"/>
      <c r="II993" s="224"/>
      <c r="IJ993" s="224"/>
      <c r="IK993" s="224"/>
      <c r="IL993" s="224"/>
      <c r="IM993" s="224"/>
      <c r="IN993" s="224"/>
      <c r="IO993" s="224"/>
      <c r="IP993" s="224"/>
      <c r="IQ993" s="224"/>
      <c r="IR993" s="224"/>
      <c r="IS993" s="224"/>
      <c r="IT993" s="224"/>
      <c r="IU993" s="224"/>
      <c r="IV993" s="224"/>
      <c r="IW993" s="224"/>
    </row>
    <row r="994" spans="1:257" s="258" customFormat="1" ht="39" hidden="1" customHeight="1" x14ac:dyDescent="0.25">
      <c r="A994" s="224"/>
      <c r="B994" s="224"/>
      <c r="C994" s="224"/>
      <c r="D994" s="209"/>
      <c r="E994" s="57"/>
      <c r="F994" s="57"/>
      <c r="G994" s="210"/>
      <c r="H994" s="210"/>
      <c r="I994" s="210"/>
      <c r="J994" s="224"/>
      <c r="K994" s="251"/>
      <c r="L994" s="251"/>
      <c r="M994" s="251"/>
      <c r="N994" s="251"/>
      <c r="O994" s="251"/>
      <c r="P994" s="251"/>
      <c r="Q994" s="251"/>
      <c r="R994" s="251"/>
      <c r="S994" s="251"/>
      <c r="T994" s="251"/>
      <c r="U994" s="251"/>
      <c r="V994" s="251"/>
      <c r="W994" s="251"/>
      <c r="X994" s="251"/>
      <c r="Y994" s="251"/>
      <c r="Z994" s="251"/>
      <c r="AA994" s="251"/>
      <c r="AB994" s="251"/>
      <c r="AC994" s="211"/>
      <c r="AD994" s="252"/>
      <c r="AE994" s="252"/>
      <c r="AF994" s="253"/>
      <c r="AG994" s="253"/>
      <c r="AH994" s="254"/>
      <c r="AI994" s="254"/>
      <c r="AJ994" s="255"/>
      <c r="AK994" s="255"/>
      <c r="AL994" s="126"/>
      <c r="AM994" s="224"/>
      <c r="AN994" s="224"/>
      <c r="AO994" s="224"/>
      <c r="AP994" s="224"/>
      <c r="AQ994" s="224"/>
      <c r="AR994" s="224"/>
      <c r="AS994" s="224"/>
      <c r="AT994" s="224"/>
      <c r="AU994" s="224"/>
      <c r="AV994" s="224"/>
      <c r="AW994" s="224"/>
      <c r="AX994" s="224"/>
      <c r="AY994" s="224"/>
      <c r="AZ994" s="224"/>
      <c r="BA994" s="224"/>
      <c r="BB994" s="224"/>
      <c r="BC994" s="224"/>
      <c r="BD994" s="224"/>
      <c r="BE994" s="224"/>
      <c r="BF994" s="224"/>
      <c r="BG994" s="224"/>
      <c r="BH994" s="224"/>
      <c r="BI994" s="224"/>
      <c r="BJ994" s="224"/>
      <c r="BK994" s="224"/>
      <c r="BL994" s="224"/>
      <c r="BM994" s="224"/>
      <c r="BN994" s="224"/>
      <c r="BO994" s="224"/>
      <c r="BP994" s="224"/>
      <c r="BQ994" s="224"/>
      <c r="BR994" s="224"/>
      <c r="BS994" s="224"/>
      <c r="BT994" s="224"/>
      <c r="BU994" s="224"/>
      <c r="BV994" s="224"/>
      <c r="BW994" s="224"/>
      <c r="BX994" s="224"/>
      <c r="BY994" s="224"/>
      <c r="BZ994" s="224"/>
      <c r="CA994" s="224"/>
      <c r="CB994" s="224"/>
      <c r="CC994" s="224"/>
      <c r="CD994" s="224"/>
      <c r="CE994" s="224"/>
      <c r="CF994" s="224"/>
      <c r="CG994" s="224"/>
      <c r="CH994" s="224"/>
      <c r="CI994" s="224"/>
      <c r="CJ994" s="224"/>
      <c r="CK994" s="224"/>
      <c r="CL994" s="224"/>
      <c r="CM994" s="224"/>
      <c r="CN994" s="224"/>
      <c r="CO994" s="224"/>
      <c r="CP994" s="224"/>
      <c r="CQ994" s="224"/>
      <c r="CR994" s="224"/>
      <c r="CS994" s="224"/>
      <c r="CT994" s="224"/>
      <c r="CU994" s="224"/>
      <c r="CV994" s="224"/>
      <c r="CW994" s="224"/>
      <c r="CX994" s="224"/>
      <c r="CY994" s="224"/>
      <c r="CZ994" s="224"/>
      <c r="DA994" s="224"/>
      <c r="DB994" s="224"/>
      <c r="DC994" s="224"/>
      <c r="DD994" s="224"/>
      <c r="DE994" s="224"/>
      <c r="DF994" s="224"/>
      <c r="DG994" s="224"/>
      <c r="DH994" s="224"/>
      <c r="DI994" s="224"/>
      <c r="DJ994" s="224"/>
      <c r="DK994" s="224"/>
      <c r="DL994" s="224"/>
      <c r="DM994" s="224"/>
      <c r="DN994" s="224"/>
      <c r="DO994" s="224"/>
      <c r="DP994" s="224"/>
      <c r="DQ994" s="224"/>
      <c r="DR994" s="224"/>
      <c r="DS994" s="224"/>
      <c r="DT994" s="224"/>
      <c r="DU994" s="224"/>
      <c r="DV994" s="224"/>
      <c r="DW994" s="224"/>
      <c r="DX994" s="224"/>
      <c r="DY994" s="224"/>
      <c r="DZ994" s="224"/>
      <c r="EA994" s="224"/>
      <c r="EB994" s="224"/>
      <c r="EC994" s="224"/>
      <c r="ED994" s="224"/>
      <c r="EE994" s="224"/>
      <c r="EF994" s="224"/>
      <c r="EG994" s="224"/>
      <c r="EH994" s="224"/>
      <c r="EI994" s="224"/>
      <c r="EJ994" s="224"/>
      <c r="EK994" s="224"/>
      <c r="EL994" s="224"/>
      <c r="EM994" s="224"/>
      <c r="EN994" s="224"/>
      <c r="EO994" s="224"/>
      <c r="EP994" s="224"/>
      <c r="EQ994" s="224"/>
      <c r="ER994" s="224"/>
      <c r="ES994" s="224"/>
      <c r="ET994" s="224"/>
      <c r="EU994" s="224"/>
      <c r="EV994" s="224"/>
      <c r="EW994" s="224"/>
      <c r="EX994" s="224"/>
      <c r="EY994" s="224"/>
      <c r="EZ994" s="224"/>
      <c r="FA994" s="224"/>
      <c r="FB994" s="224"/>
      <c r="FC994" s="224"/>
      <c r="FD994" s="224"/>
      <c r="FE994" s="224"/>
      <c r="FF994" s="224"/>
      <c r="FG994" s="224"/>
      <c r="FH994" s="224"/>
      <c r="FI994" s="224"/>
      <c r="FJ994" s="224"/>
      <c r="FK994" s="224"/>
      <c r="FL994" s="224"/>
      <c r="FM994" s="224"/>
      <c r="FN994" s="224"/>
      <c r="FO994" s="224"/>
      <c r="FP994" s="224"/>
      <c r="FQ994" s="224"/>
      <c r="FR994" s="224"/>
      <c r="FS994" s="224"/>
      <c r="FT994" s="224"/>
      <c r="FU994" s="224"/>
      <c r="FV994" s="224"/>
      <c r="FW994" s="224"/>
      <c r="FX994" s="224"/>
      <c r="FY994" s="224"/>
      <c r="FZ994" s="224"/>
      <c r="GA994" s="224"/>
      <c r="GB994" s="224"/>
      <c r="GC994" s="224"/>
      <c r="GD994" s="224"/>
      <c r="GE994" s="224"/>
      <c r="GF994" s="224"/>
      <c r="GG994" s="224"/>
      <c r="GH994" s="224"/>
      <c r="GI994" s="224"/>
      <c r="GJ994" s="224"/>
      <c r="GK994" s="224"/>
      <c r="GL994" s="224"/>
      <c r="GM994" s="224"/>
      <c r="GN994" s="224"/>
      <c r="GO994" s="224"/>
      <c r="GP994" s="224"/>
      <c r="GQ994" s="224"/>
      <c r="GR994" s="224"/>
      <c r="GS994" s="224"/>
      <c r="GT994" s="224"/>
      <c r="GU994" s="224"/>
      <c r="GV994" s="224"/>
      <c r="GW994" s="224"/>
      <c r="GX994" s="224"/>
      <c r="GY994" s="224"/>
      <c r="GZ994" s="224"/>
      <c r="HA994" s="224"/>
      <c r="HB994" s="224"/>
      <c r="HC994" s="224"/>
      <c r="HD994" s="224"/>
      <c r="HE994" s="224"/>
      <c r="HF994" s="224"/>
      <c r="HG994" s="224"/>
      <c r="HH994" s="224"/>
      <c r="HI994" s="224"/>
      <c r="HJ994" s="224"/>
      <c r="HK994" s="224"/>
      <c r="HL994" s="224"/>
      <c r="HM994" s="224"/>
      <c r="HN994" s="224"/>
      <c r="HO994" s="224"/>
      <c r="HP994" s="224"/>
      <c r="HQ994" s="224"/>
      <c r="HR994" s="224"/>
      <c r="HS994" s="224"/>
      <c r="HT994" s="224"/>
      <c r="HU994" s="224"/>
      <c r="HV994" s="224"/>
      <c r="HW994" s="224"/>
      <c r="HX994" s="224"/>
      <c r="HY994" s="224"/>
      <c r="HZ994" s="224"/>
      <c r="IA994" s="224"/>
      <c r="IB994" s="224"/>
      <c r="IC994" s="224"/>
      <c r="ID994" s="224"/>
      <c r="IE994" s="224"/>
      <c r="IF994" s="224"/>
      <c r="IG994" s="224"/>
      <c r="IH994" s="224"/>
      <c r="II994" s="224"/>
      <c r="IJ994" s="224"/>
      <c r="IK994" s="224"/>
      <c r="IL994" s="224"/>
      <c r="IM994" s="224"/>
      <c r="IN994" s="224"/>
      <c r="IO994" s="224"/>
      <c r="IP994" s="224"/>
      <c r="IQ994" s="224"/>
      <c r="IR994" s="224"/>
      <c r="IS994" s="224"/>
      <c r="IT994" s="224"/>
      <c r="IU994" s="224"/>
      <c r="IV994" s="224"/>
      <c r="IW994" s="224"/>
    </row>
    <row r="995" spans="1:257" s="258" customFormat="1" ht="39" hidden="1" customHeight="1" x14ac:dyDescent="0.25">
      <c r="A995" s="224"/>
      <c r="B995" s="224"/>
      <c r="C995" s="224"/>
      <c r="D995" s="209"/>
      <c r="E995" s="57"/>
      <c r="F995" s="57"/>
      <c r="G995" s="210"/>
      <c r="H995" s="210"/>
      <c r="I995" s="210"/>
      <c r="J995" s="224"/>
      <c r="K995" s="251"/>
      <c r="L995" s="251"/>
      <c r="M995" s="251"/>
      <c r="N995" s="251"/>
      <c r="O995" s="251"/>
      <c r="P995" s="251"/>
      <c r="Q995" s="251"/>
      <c r="R995" s="251"/>
      <c r="S995" s="251"/>
      <c r="T995" s="251"/>
      <c r="U995" s="251"/>
      <c r="V995" s="251"/>
      <c r="W995" s="251"/>
      <c r="X995" s="251"/>
      <c r="Y995" s="251"/>
      <c r="Z995" s="251"/>
      <c r="AA995" s="251"/>
      <c r="AB995" s="251"/>
      <c r="AC995" s="211"/>
      <c r="AD995" s="252"/>
      <c r="AE995" s="252"/>
      <c r="AF995" s="253"/>
      <c r="AG995" s="253"/>
      <c r="AH995" s="254"/>
      <c r="AI995" s="254"/>
      <c r="AJ995" s="255"/>
      <c r="AK995" s="255"/>
      <c r="AL995" s="126"/>
      <c r="AM995" s="224"/>
      <c r="AN995" s="224"/>
      <c r="AO995" s="224"/>
      <c r="AP995" s="224"/>
      <c r="AQ995" s="224"/>
      <c r="AR995" s="224"/>
      <c r="AS995" s="224"/>
      <c r="AT995" s="224"/>
      <c r="AU995" s="224"/>
      <c r="AV995" s="224"/>
      <c r="AW995" s="224"/>
      <c r="AX995" s="224"/>
      <c r="AY995" s="224"/>
      <c r="AZ995" s="224"/>
      <c r="BA995" s="224"/>
      <c r="BB995" s="224"/>
      <c r="BC995" s="224"/>
      <c r="BD995" s="224"/>
      <c r="BE995" s="224"/>
      <c r="BF995" s="224"/>
      <c r="BG995" s="224"/>
      <c r="BH995" s="224"/>
      <c r="BI995" s="224"/>
      <c r="BJ995" s="224"/>
      <c r="BK995" s="224"/>
      <c r="BL995" s="224"/>
      <c r="BM995" s="224"/>
      <c r="BN995" s="224"/>
      <c r="BO995" s="224"/>
      <c r="BP995" s="224"/>
      <c r="BQ995" s="224"/>
      <c r="BR995" s="224"/>
      <c r="BS995" s="224"/>
      <c r="BT995" s="224"/>
      <c r="BU995" s="224"/>
      <c r="BV995" s="224"/>
      <c r="BW995" s="224"/>
      <c r="BX995" s="224"/>
      <c r="BY995" s="224"/>
      <c r="BZ995" s="224"/>
      <c r="CA995" s="224"/>
      <c r="CB995" s="224"/>
      <c r="CC995" s="224"/>
      <c r="CD995" s="224"/>
      <c r="CE995" s="224"/>
      <c r="CF995" s="224"/>
      <c r="CG995" s="224"/>
      <c r="CH995" s="224"/>
      <c r="CI995" s="224"/>
      <c r="CJ995" s="224"/>
      <c r="CK995" s="224"/>
      <c r="CL995" s="224"/>
      <c r="CM995" s="224"/>
      <c r="CN995" s="224"/>
      <c r="CO995" s="224"/>
      <c r="CP995" s="224"/>
      <c r="CQ995" s="224"/>
      <c r="CR995" s="224"/>
      <c r="CS995" s="224"/>
      <c r="CT995" s="224"/>
      <c r="CU995" s="224"/>
      <c r="CV995" s="224"/>
      <c r="CW995" s="224"/>
      <c r="CX995" s="224"/>
      <c r="CY995" s="224"/>
      <c r="CZ995" s="224"/>
      <c r="DA995" s="224"/>
      <c r="DB995" s="224"/>
      <c r="DC995" s="224"/>
      <c r="DD995" s="224"/>
      <c r="DE995" s="224"/>
      <c r="DF995" s="224"/>
      <c r="DG995" s="224"/>
      <c r="DH995" s="224"/>
      <c r="DI995" s="224"/>
      <c r="DJ995" s="224"/>
      <c r="DK995" s="224"/>
      <c r="DL995" s="224"/>
      <c r="DM995" s="224"/>
      <c r="DN995" s="224"/>
      <c r="DO995" s="224"/>
      <c r="DP995" s="224"/>
      <c r="DQ995" s="224"/>
      <c r="DR995" s="224"/>
      <c r="DS995" s="224"/>
      <c r="DT995" s="224"/>
      <c r="DU995" s="224"/>
      <c r="DV995" s="224"/>
      <c r="DW995" s="224"/>
      <c r="DX995" s="224"/>
      <c r="DY995" s="224"/>
      <c r="DZ995" s="224"/>
      <c r="EA995" s="224"/>
      <c r="EB995" s="224"/>
      <c r="EC995" s="224"/>
      <c r="ED995" s="224"/>
      <c r="EE995" s="224"/>
      <c r="EF995" s="224"/>
      <c r="EG995" s="224"/>
      <c r="EH995" s="224"/>
      <c r="EI995" s="224"/>
      <c r="EJ995" s="224"/>
      <c r="EK995" s="224"/>
      <c r="EL995" s="224"/>
      <c r="EM995" s="224"/>
      <c r="EN995" s="224"/>
      <c r="EO995" s="224"/>
      <c r="EP995" s="224"/>
      <c r="EQ995" s="224"/>
      <c r="ER995" s="224"/>
      <c r="ES995" s="224"/>
      <c r="ET995" s="224"/>
      <c r="EU995" s="224"/>
      <c r="EV995" s="224"/>
      <c r="EW995" s="224"/>
      <c r="EX995" s="224"/>
      <c r="EY995" s="224"/>
      <c r="EZ995" s="224"/>
      <c r="FA995" s="224"/>
      <c r="FB995" s="224"/>
      <c r="FC995" s="224"/>
      <c r="FD995" s="224"/>
      <c r="FE995" s="224"/>
      <c r="FF995" s="224"/>
      <c r="FG995" s="224"/>
      <c r="FH995" s="224"/>
      <c r="FI995" s="224"/>
      <c r="FJ995" s="224"/>
      <c r="FK995" s="224"/>
      <c r="FL995" s="224"/>
      <c r="FM995" s="224"/>
      <c r="FN995" s="224"/>
      <c r="FO995" s="224"/>
      <c r="FP995" s="224"/>
      <c r="FQ995" s="224"/>
      <c r="FR995" s="224"/>
      <c r="FS995" s="224"/>
      <c r="FT995" s="224"/>
      <c r="FU995" s="224"/>
      <c r="FV995" s="224"/>
      <c r="FW995" s="224"/>
      <c r="FX995" s="224"/>
      <c r="FY995" s="224"/>
      <c r="FZ995" s="224"/>
      <c r="GA995" s="224"/>
      <c r="GB995" s="224"/>
      <c r="GC995" s="224"/>
      <c r="GD995" s="224"/>
      <c r="GE995" s="224"/>
      <c r="GF995" s="224"/>
      <c r="GG995" s="224"/>
      <c r="GH995" s="224"/>
      <c r="GI995" s="224"/>
      <c r="GJ995" s="224"/>
      <c r="GK995" s="224"/>
      <c r="GL995" s="224"/>
      <c r="GM995" s="224"/>
      <c r="GN995" s="224"/>
      <c r="GO995" s="224"/>
      <c r="GP995" s="224"/>
      <c r="GQ995" s="224"/>
      <c r="GR995" s="224"/>
      <c r="GS995" s="224"/>
      <c r="GT995" s="224"/>
      <c r="GU995" s="224"/>
      <c r="GV995" s="224"/>
      <c r="GW995" s="224"/>
      <c r="GX995" s="224"/>
      <c r="GY995" s="224"/>
      <c r="GZ995" s="224"/>
      <c r="HA995" s="224"/>
      <c r="HB995" s="224"/>
      <c r="HC995" s="224"/>
      <c r="HD995" s="224"/>
      <c r="HE995" s="224"/>
      <c r="HF995" s="224"/>
      <c r="HG995" s="224"/>
      <c r="HH995" s="224"/>
      <c r="HI995" s="224"/>
      <c r="HJ995" s="224"/>
      <c r="HK995" s="224"/>
      <c r="HL995" s="224"/>
      <c r="HM995" s="224"/>
      <c r="HN995" s="224"/>
      <c r="HO995" s="224"/>
      <c r="HP995" s="224"/>
      <c r="HQ995" s="224"/>
      <c r="HR995" s="224"/>
      <c r="HS995" s="224"/>
      <c r="HT995" s="224"/>
      <c r="HU995" s="224"/>
      <c r="HV995" s="224"/>
      <c r="HW995" s="224"/>
      <c r="HX995" s="224"/>
      <c r="HY995" s="224"/>
      <c r="HZ995" s="224"/>
      <c r="IA995" s="224"/>
      <c r="IB995" s="224"/>
      <c r="IC995" s="224"/>
      <c r="ID995" s="224"/>
      <c r="IE995" s="224"/>
      <c r="IF995" s="224"/>
      <c r="IG995" s="224"/>
      <c r="IH995" s="224"/>
      <c r="II995" s="224"/>
      <c r="IJ995" s="224"/>
      <c r="IK995" s="224"/>
      <c r="IL995" s="224"/>
      <c r="IM995" s="224"/>
      <c r="IN995" s="224"/>
      <c r="IO995" s="224"/>
      <c r="IP995" s="224"/>
      <c r="IQ995" s="224"/>
      <c r="IR995" s="224"/>
      <c r="IS995" s="224"/>
      <c r="IT995" s="224"/>
      <c r="IU995" s="224"/>
      <c r="IV995" s="224"/>
      <c r="IW995" s="224"/>
    </row>
    <row r="996" spans="1:257" s="258" customFormat="1" ht="39" hidden="1" customHeight="1" x14ac:dyDescent="0.25">
      <c r="A996" s="224"/>
      <c r="B996" s="224"/>
      <c r="C996" s="224"/>
      <c r="D996" s="209"/>
      <c r="E996" s="57"/>
      <c r="F996" s="57"/>
      <c r="G996" s="210"/>
      <c r="H996" s="210"/>
      <c r="I996" s="210"/>
      <c r="J996" s="224"/>
      <c r="K996" s="251"/>
      <c r="L996" s="251"/>
      <c r="M996" s="251"/>
      <c r="N996" s="251"/>
      <c r="O996" s="251"/>
      <c r="P996" s="251"/>
      <c r="Q996" s="251"/>
      <c r="R996" s="251"/>
      <c r="S996" s="251"/>
      <c r="T996" s="251"/>
      <c r="U996" s="251"/>
      <c r="V996" s="251"/>
      <c r="W996" s="251"/>
      <c r="X996" s="251"/>
      <c r="Y996" s="251"/>
      <c r="Z996" s="251"/>
      <c r="AA996" s="251"/>
      <c r="AB996" s="251"/>
      <c r="AC996" s="211"/>
      <c r="AD996" s="252"/>
      <c r="AE996" s="252"/>
      <c r="AF996" s="253"/>
      <c r="AG996" s="253"/>
      <c r="AH996" s="254"/>
      <c r="AI996" s="254"/>
      <c r="AJ996" s="255"/>
      <c r="AK996" s="255"/>
      <c r="AL996" s="126"/>
      <c r="AM996" s="224"/>
      <c r="AN996" s="224"/>
      <c r="AO996" s="224"/>
      <c r="AP996" s="224"/>
      <c r="AQ996" s="224"/>
      <c r="AR996" s="224"/>
      <c r="AS996" s="224"/>
      <c r="AT996" s="224"/>
      <c r="AU996" s="224"/>
      <c r="AV996" s="224"/>
      <c r="AW996" s="224"/>
      <c r="AX996" s="224"/>
      <c r="AY996" s="224"/>
      <c r="AZ996" s="224"/>
      <c r="BA996" s="224"/>
      <c r="BB996" s="224"/>
      <c r="BC996" s="224"/>
      <c r="BD996" s="224"/>
      <c r="BE996" s="224"/>
      <c r="BF996" s="224"/>
      <c r="BG996" s="224"/>
      <c r="BH996" s="224"/>
      <c r="BI996" s="224"/>
      <c r="BJ996" s="224"/>
      <c r="BK996" s="224"/>
      <c r="BL996" s="224"/>
      <c r="BM996" s="224"/>
      <c r="BN996" s="224"/>
      <c r="BO996" s="224"/>
      <c r="BP996" s="224"/>
      <c r="BQ996" s="224"/>
      <c r="BR996" s="224"/>
      <c r="BS996" s="224"/>
      <c r="BT996" s="224"/>
      <c r="BU996" s="224"/>
      <c r="BV996" s="224"/>
      <c r="BW996" s="224"/>
      <c r="BX996" s="224"/>
      <c r="BY996" s="224"/>
      <c r="BZ996" s="224"/>
      <c r="CA996" s="224"/>
      <c r="CB996" s="224"/>
      <c r="CC996" s="224"/>
      <c r="CD996" s="224"/>
      <c r="CE996" s="224"/>
      <c r="CF996" s="224"/>
      <c r="CG996" s="224"/>
      <c r="CH996" s="224"/>
      <c r="CI996" s="224"/>
      <c r="CJ996" s="224"/>
      <c r="CK996" s="224"/>
      <c r="CL996" s="224"/>
      <c r="CM996" s="224"/>
      <c r="CN996" s="224"/>
      <c r="CO996" s="224"/>
      <c r="CP996" s="224"/>
      <c r="CQ996" s="224"/>
      <c r="CR996" s="224"/>
      <c r="CS996" s="224"/>
      <c r="CT996" s="224"/>
      <c r="CU996" s="224"/>
      <c r="CV996" s="224"/>
      <c r="CW996" s="224"/>
      <c r="CX996" s="224"/>
      <c r="CY996" s="224"/>
      <c r="CZ996" s="224"/>
      <c r="DA996" s="224"/>
      <c r="DB996" s="224"/>
      <c r="DC996" s="224"/>
      <c r="DD996" s="224"/>
      <c r="DE996" s="224"/>
      <c r="DF996" s="224"/>
      <c r="DG996" s="224"/>
      <c r="DH996" s="224"/>
      <c r="DI996" s="224"/>
      <c r="DJ996" s="224"/>
      <c r="DK996" s="224"/>
      <c r="DL996" s="224"/>
      <c r="DM996" s="224"/>
      <c r="DN996" s="224"/>
      <c r="DO996" s="224"/>
      <c r="DP996" s="224"/>
      <c r="DQ996" s="224"/>
      <c r="DR996" s="224"/>
      <c r="DS996" s="224"/>
      <c r="DT996" s="224"/>
      <c r="DU996" s="224"/>
      <c r="DV996" s="224"/>
      <c r="DW996" s="224"/>
      <c r="DX996" s="224"/>
      <c r="DY996" s="224"/>
      <c r="DZ996" s="224"/>
      <c r="EA996" s="224"/>
      <c r="EB996" s="224"/>
      <c r="EC996" s="224"/>
      <c r="ED996" s="224"/>
      <c r="EE996" s="224"/>
      <c r="EF996" s="224"/>
      <c r="EG996" s="224"/>
      <c r="EH996" s="224"/>
      <c r="EI996" s="224"/>
      <c r="EJ996" s="224"/>
      <c r="EK996" s="224"/>
      <c r="EL996" s="224"/>
      <c r="EM996" s="224"/>
      <c r="EN996" s="224"/>
      <c r="EO996" s="224"/>
      <c r="EP996" s="224"/>
      <c r="EQ996" s="224"/>
      <c r="ER996" s="224"/>
      <c r="ES996" s="224"/>
      <c r="ET996" s="224"/>
      <c r="EU996" s="224"/>
      <c r="EV996" s="224"/>
      <c r="EW996" s="224"/>
      <c r="EX996" s="224"/>
      <c r="EY996" s="224"/>
      <c r="EZ996" s="224"/>
      <c r="FA996" s="224"/>
      <c r="FB996" s="224"/>
      <c r="FC996" s="224"/>
      <c r="FD996" s="224"/>
      <c r="FE996" s="224"/>
      <c r="FF996" s="224"/>
      <c r="FG996" s="224"/>
      <c r="FH996" s="224"/>
      <c r="FI996" s="224"/>
      <c r="FJ996" s="224"/>
      <c r="FK996" s="224"/>
      <c r="FL996" s="224"/>
      <c r="FM996" s="224"/>
      <c r="FN996" s="224"/>
      <c r="FO996" s="224"/>
      <c r="FP996" s="224"/>
      <c r="FQ996" s="224"/>
      <c r="FR996" s="224"/>
      <c r="FS996" s="224"/>
      <c r="FT996" s="224"/>
      <c r="FU996" s="224"/>
      <c r="FV996" s="224"/>
      <c r="FW996" s="224"/>
      <c r="FX996" s="224"/>
      <c r="FY996" s="224"/>
      <c r="FZ996" s="224"/>
      <c r="GA996" s="224"/>
      <c r="GB996" s="224"/>
      <c r="GC996" s="224"/>
      <c r="GD996" s="224"/>
      <c r="GE996" s="224"/>
      <c r="GF996" s="224"/>
      <c r="GG996" s="224"/>
      <c r="GH996" s="224"/>
      <c r="GI996" s="224"/>
      <c r="GJ996" s="224"/>
      <c r="GK996" s="224"/>
      <c r="GL996" s="224"/>
      <c r="GM996" s="224"/>
      <c r="GN996" s="224"/>
      <c r="GO996" s="224"/>
      <c r="GP996" s="224"/>
      <c r="GQ996" s="224"/>
      <c r="GR996" s="224"/>
      <c r="GS996" s="224"/>
      <c r="GT996" s="224"/>
      <c r="GU996" s="224"/>
      <c r="GV996" s="224"/>
      <c r="GW996" s="224"/>
      <c r="GX996" s="224"/>
      <c r="GY996" s="224"/>
      <c r="GZ996" s="224"/>
      <c r="HA996" s="224"/>
      <c r="HB996" s="224"/>
      <c r="HC996" s="224"/>
      <c r="HD996" s="224"/>
      <c r="HE996" s="224"/>
      <c r="HF996" s="224"/>
      <c r="HG996" s="224"/>
      <c r="HH996" s="224"/>
      <c r="HI996" s="224"/>
      <c r="HJ996" s="224"/>
      <c r="HK996" s="224"/>
      <c r="HL996" s="224"/>
      <c r="HM996" s="224"/>
      <c r="HN996" s="224"/>
      <c r="HO996" s="224"/>
      <c r="HP996" s="224"/>
      <c r="HQ996" s="224"/>
      <c r="HR996" s="224"/>
      <c r="HS996" s="224"/>
      <c r="HT996" s="224"/>
      <c r="HU996" s="224"/>
      <c r="HV996" s="224"/>
      <c r="HW996" s="224"/>
      <c r="HX996" s="224"/>
      <c r="HY996" s="224"/>
      <c r="HZ996" s="224"/>
      <c r="IA996" s="224"/>
      <c r="IB996" s="224"/>
      <c r="IC996" s="224"/>
      <c r="ID996" s="224"/>
      <c r="IE996" s="224"/>
      <c r="IF996" s="224"/>
      <c r="IG996" s="224"/>
      <c r="IH996" s="224"/>
      <c r="II996" s="224"/>
      <c r="IJ996" s="224"/>
      <c r="IK996" s="224"/>
      <c r="IL996" s="224"/>
      <c r="IM996" s="224"/>
      <c r="IN996" s="224"/>
      <c r="IO996" s="224"/>
      <c r="IP996" s="224"/>
      <c r="IQ996" s="224"/>
      <c r="IR996" s="224"/>
      <c r="IS996" s="224"/>
      <c r="IT996" s="224"/>
      <c r="IU996" s="224"/>
      <c r="IV996" s="224"/>
      <c r="IW996" s="224"/>
    </row>
    <row r="997" spans="1:257" s="258" customFormat="1" ht="39" hidden="1" customHeight="1" x14ac:dyDescent="0.25">
      <c r="A997" s="224"/>
      <c r="B997" s="224"/>
      <c r="C997" s="224"/>
      <c r="D997" s="209"/>
      <c r="E997" s="57"/>
      <c r="F997" s="57"/>
      <c r="G997" s="210"/>
      <c r="H997" s="210"/>
      <c r="I997" s="210"/>
      <c r="J997" s="224"/>
      <c r="K997" s="251"/>
      <c r="L997" s="251"/>
      <c r="M997" s="251"/>
      <c r="N997" s="251"/>
      <c r="O997" s="251"/>
      <c r="P997" s="251"/>
      <c r="Q997" s="251"/>
      <c r="R997" s="251"/>
      <c r="S997" s="251"/>
      <c r="T997" s="251"/>
      <c r="U997" s="251"/>
      <c r="V997" s="251"/>
      <c r="W997" s="251"/>
      <c r="X997" s="251"/>
      <c r="Y997" s="251"/>
      <c r="Z997" s="251"/>
      <c r="AA997" s="251"/>
      <c r="AB997" s="251"/>
      <c r="AC997" s="211"/>
      <c r="AD997" s="252"/>
      <c r="AE997" s="252"/>
      <c r="AF997" s="253"/>
      <c r="AG997" s="253"/>
      <c r="AH997" s="254"/>
      <c r="AI997" s="254"/>
      <c r="AJ997" s="255"/>
      <c r="AK997" s="255"/>
      <c r="AL997" s="126"/>
      <c r="AM997" s="224"/>
      <c r="AN997" s="224"/>
      <c r="AO997" s="224"/>
      <c r="AP997" s="224"/>
      <c r="AQ997" s="224"/>
      <c r="AR997" s="224"/>
      <c r="AS997" s="224"/>
      <c r="AT997" s="224"/>
      <c r="AU997" s="224"/>
      <c r="AV997" s="224"/>
      <c r="AW997" s="224"/>
      <c r="AX997" s="224"/>
      <c r="AY997" s="224"/>
      <c r="AZ997" s="224"/>
      <c r="BA997" s="224"/>
      <c r="BB997" s="224"/>
      <c r="BC997" s="224"/>
      <c r="BD997" s="224"/>
      <c r="BE997" s="224"/>
      <c r="BF997" s="224"/>
      <c r="BG997" s="224"/>
      <c r="BH997" s="224"/>
      <c r="BI997" s="224"/>
      <c r="BJ997" s="224"/>
      <c r="BK997" s="224"/>
      <c r="BL997" s="224"/>
      <c r="BM997" s="224"/>
      <c r="BN997" s="224"/>
      <c r="BO997" s="224"/>
      <c r="BP997" s="224"/>
      <c r="BQ997" s="224"/>
      <c r="BR997" s="224"/>
      <c r="BS997" s="224"/>
      <c r="BT997" s="224"/>
      <c r="BU997" s="224"/>
      <c r="BV997" s="224"/>
      <c r="BW997" s="224"/>
      <c r="BX997" s="224"/>
      <c r="BY997" s="224"/>
      <c r="BZ997" s="224"/>
      <c r="CA997" s="224"/>
      <c r="CB997" s="224"/>
      <c r="CC997" s="224"/>
      <c r="CD997" s="224"/>
      <c r="CE997" s="224"/>
      <c r="CF997" s="224"/>
      <c r="CG997" s="224"/>
      <c r="CH997" s="224"/>
      <c r="CI997" s="224"/>
      <c r="CJ997" s="224"/>
      <c r="CK997" s="224"/>
      <c r="CL997" s="224"/>
      <c r="CM997" s="224"/>
      <c r="CN997" s="224"/>
      <c r="CO997" s="224"/>
      <c r="CP997" s="224"/>
      <c r="CQ997" s="224"/>
      <c r="CR997" s="224"/>
      <c r="CS997" s="224"/>
      <c r="CT997" s="224"/>
      <c r="CU997" s="224"/>
      <c r="CV997" s="224"/>
      <c r="CW997" s="224"/>
      <c r="CX997" s="224"/>
      <c r="CY997" s="224"/>
      <c r="CZ997" s="224"/>
      <c r="DA997" s="224"/>
      <c r="DB997" s="224"/>
      <c r="DC997" s="224"/>
      <c r="DD997" s="224"/>
      <c r="DE997" s="224"/>
      <c r="DF997" s="224"/>
      <c r="DG997" s="224"/>
      <c r="DH997" s="224"/>
      <c r="DI997" s="224"/>
      <c r="DJ997" s="224"/>
      <c r="DK997" s="224"/>
      <c r="DL997" s="224"/>
      <c r="DM997" s="224"/>
      <c r="DN997" s="224"/>
      <c r="DO997" s="224"/>
      <c r="DP997" s="224"/>
      <c r="DQ997" s="224"/>
      <c r="DR997" s="224"/>
      <c r="DS997" s="224"/>
      <c r="DT997" s="224"/>
      <c r="DU997" s="224"/>
      <c r="DV997" s="224"/>
      <c r="DW997" s="224"/>
      <c r="DX997" s="224"/>
      <c r="DY997" s="224"/>
      <c r="DZ997" s="224"/>
      <c r="EA997" s="224"/>
      <c r="EB997" s="224"/>
      <c r="EC997" s="224"/>
      <c r="ED997" s="224"/>
      <c r="EE997" s="224"/>
      <c r="EF997" s="224"/>
      <c r="EG997" s="224"/>
      <c r="EH997" s="224"/>
      <c r="EI997" s="224"/>
      <c r="EJ997" s="224"/>
      <c r="EK997" s="224"/>
      <c r="EL997" s="224"/>
      <c r="EM997" s="224"/>
      <c r="EN997" s="224"/>
      <c r="EO997" s="224"/>
      <c r="EP997" s="224"/>
      <c r="EQ997" s="224"/>
      <c r="ER997" s="224"/>
      <c r="ES997" s="224"/>
      <c r="ET997" s="224"/>
      <c r="EU997" s="224"/>
      <c r="EV997" s="224"/>
      <c r="EW997" s="224"/>
      <c r="EX997" s="224"/>
      <c r="EY997" s="224"/>
      <c r="EZ997" s="224"/>
      <c r="FA997" s="224"/>
      <c r="FB997" s="224"/>
      <c r="FC997" s="224"/>
      <c r="FD997" s="224"/>
      <c r="FE997" s="224"/>
      <c r="FF997" s="224"/>
      <c r="FG997" s="224"/>
      <c r="FH997" s="224"/>
      <c r="FI997" s="224"/>
      <c r="FJ997" s="224"/>
      <c r="FK997" s="224"/>
      <c r="FL997" s="224"/>
      <c r="FM997" s="224"/>
      <c r="FN997" s="224"/>
      <c r="FO997" s="224"/>
      <c r="FP997" s="224"/>
      <c r="FQ997" s="224"/>
      <c r="FR997" s="224"/>
      <c r="FS997" s="224"/>
      <c r="FT997" s="224"/>
      <c r="FU997" s="224"/>
      <c r="FV997" s="224"/>
      <c r="FW997" s="224"/>
      <c r="FX997" s="224"/>
      <c r="FY997" s="224"/>
      <c r="FZ997" s="224"/>
      <c r="GA997" s="224"/>
      <c r="GB997" s="224"/>
      <c r="GC997" s="224"/>
      <c r="GD997" s="224"/>
      <c r="GE997" s="224"/>
      <c r="GF997" s="224"/>
      <c r="GG997" s="224"/>
      <c r="GH997" s="224"/>
      <c r="GI997" s="224"/>
      <c r="GJ997" s="224"/>
      <c r="GK997" s="224"/>
      <c r="GL997" s="224"/>
      <c r="GM997" s="224"/>
      <c r="GN997" s="224"/>
      <c r="GO997" s="224"/>
      <c r="GP997" s="224"/>
      <c r="GQ997" s="224"/>
      <c r="GR997" s="224"/>
      <c r="GS997" s="224"/>
      <c r="GT997" s="224"/>
      <c r="GU997" s="224"/>
      <c r="GV997" s="224"/>
      <c r="GW997" s="224"/>
      <c r="GX997" s="224"/>
      <c r="GY997" s="224"/>
      <c r="GZ997" s="224"/>
      <c r="HA997" s="224"/>
      <c r="HB997" s="224"/>
      <c r="HC997" s="224"/>
      <c r="HD997" s="224"/>
      <c r="HE997" s="224"/>
      <c r="HF997" s="224"/>
      <c r="HG997" s="224"/>
      <c r="HH997" s="224"/>
      <c r="HI997" s="224"/>
      <c r="HJ997" s="224"/>
      <c r="HK997" s="224"/>
      <c r="HL997" s="224"/>
      <c r="HM997" s="224"/>
      <c r="HN997" s="224"/>
      <c r="HO997" s="224"/>
      <c r="HP997" s="224"/>
      <c r="HQ997" s="224"/>
      <c r="HR997" s="224"/>
      <c r="HS997" s="224"/>
      <c r="HT997" s="224"/>
      <c r="HU997" s="224"/>
      <c r="HV997" s="224"/>
      <c r="HW997" s="224"/>
      <c r="HX997" s="224"/>
      <c r="HY997" s="224"/>
      <c r="HZ997" s="224"/>
      <c r="IA997" s="224"/>
      <c r="IB997" s="224"/>
      <c r="IC997" s="224"/>
      <c r="ID997" s="224"/>
      <c r="IE997" s="224"/>
      <c r="IF997" s="224"/>
      <c r="IG997" s="224"/>
      <c r="IH997" s="224"/>
      <c r="II997" s="224"/>
      <c r="IJ997" s="224"/>
      <c r="IK997" s="224"/>
      <c r="IL997" s="224"/>
      <c r="IM997" s="224"/>
      <c r="IN997" s="224"/>
      <c r="IO997" s="224"/>
      <c r="IP997" s="224"/>
      <c r="IQ997" s="224"/>
      <c r="IR997" s="224"/>
      <c r="IS997" s="224"/>
      <c r="IT997" s="224"/>
      <c r="IU997" s="224"/>
      <c r="IV997" s="224"/>
      <c r="IW997" s="224"/>
    </row>
    <row r="998" spans="1:257" s="258" customFormat="1" ht="39" hidden="1" customHeight="1" x14ac:dyDescent="0.25">
      <c r="A998" s="224"/>
      <c r="B998" s="224"/>
      <c r="C998" s="224"/>
      <c r="D998" s="209"/>
      <c r="E998" s="57"/>
      <c r="F998" s="57"/>
      <c r="G998" s="210"/>
      <c r="H998" s="210"/>
      <c r="I998" s="210"/>
      <c r="J998" s="224"/>
      <c r="K998" s="251"/>
      <c r="L998" s="251"/>
      <c r="M998" s="251"/>
      <c r="N998" s="251"/>
      <c r="O998" s="251"/>
      <c r="P998" s="251"/>
      <c r="Q998" s="251"/>
      <c r="R998" s="251"/>
      <c r="S998" s="251"/>
      <c r="T998" s="251"/>
      <c r="U998" s="251"/>
      <c r="V998" s="251"/>
      <c r="W998" s="251"/>
      <c r="X998" s="251"/>
      <c r="Y998" s="251"/>
      <c r="Z998" s="251"/>
      <c r="AA998" s="251"/>
      <c r="AB998" s="251"/>
      <c r="AC998" s="211"/>
      <c r="AD998" s="252"/>
      <c r="AE998" s="252"/>
      <c r="AF998" s="253"/>
      <c r="AG998" s="253"/>
      <c r="AH998" s="254"/>
      <c r="AI998" s="254"/>
      <c r="AJ998" s="255"/>
      <c r="AK998" s="255"/>
      <c r="AL998" s="126"/>
      <c r="AM998" s="224"/>
      <c r="AN998" s="224"/>
      <c r="AO998" s="224"/>
      <c r="AP998" s="224"/>
      <c r="AQ998" s="224"/>
      <c r="AR998" s="224"/>
      <c r="AS998" s="224"/>
      <c r="AT998" s="224"/>
      <c r="AU998" s="224"/>
      <c r="AV998" s="224"/>
      <c r="AW998" s="224"/>
      <c r="AX998" s="224"/>
      <c r="AY998" s="224"/>
      <c r="AZ998" s="224"/>
      <c r="BA998" s="224"/>
      <c r="BB998" s="224"/>
      <c r="BC998" s="224"/>
      <c r="BD998" s="224"/>
      <c r="BE998" s="224"/>
      <c r="BF998" s="224"/>
      <c r="BG998" s="224"/>
      <c r="BH998" s="224"/>
      <c r="BI998" s="224"/>
      <c r="BJ998" s="224"/>
      <c r="BK998" s="224"/>
      <c r="BL998" s="224"/>
      <c r="BM998" s="224"/>
      <c r="BN998" s="224"/>
      <c r="BO998" s="224"/>
      <c r="BP998" s="224"/>
      <c r="BQ998" s="224"/>
      <c r="BR998" s="224"/>
      <c r="BS998" s="224"/>
      <c r="BT998" s="224"/>
      <c r="BU998" s="224"/>
      <c r="BV998" s="224"/>
      <c r="BW998" s="224"/>
      <c r="BX998" s="224"/>
      <c r="BY998" s="224"/>
      <c r="BZ998" s="224"/>
      <c r="CA998" s="224"/>
      <c r="CB998" s="224"/>
      <c r="CC998" s="224"/>
      <c r="CD998" s="224"/>
      <c r="CE998" s="224"/>
      <c r="CF998" s="224"/>
      <c r="CG998" s="224"/>
      <c r="CH998" s="224"/>
      <c r="CI998" s="224"/>
      <c r="CJ998" s="224"/>
      <c r="CK998" s="224"/>
      <c r="CL998" s="224"/>
      <c r="CM998" s="224"/>
      <c r="CN998" s="224"/>
      <c r="CO998" s="224"/>
      <c r="CP998" s="224"/>
      <c r="CQ998" s="224"/>
      <c r="CR998" s="224"/>
      <c r="CS998" s="224"/>
      <c r="CT998" s="224"/>
      <c r="CU998" s="224"/>
      <c r="CV998" s="224"/>
      <c r="CW998" s="224"/>
      <c r="CX998" s="224"/>
      <c r="CY998" s="224"/>
      <c r="CZ998" s="224"/>
      <c r="DA998" s="224"/>
      <c r="DB998" s="224"/>
      <c r="DC998" s="224"/>
      <c r="DD998" s="224"/>
      <c r="DE998" s="224"/>
      <c r="DF998" s="224"/>
      <c r="DG998" s="224"/>
      <c r="DH998" s="224"/>
      <c r="DI998" s="224"/>
      <c r="DJ998" s="224"/>
      <c r="DK998" s="224"/>
      <c r="DL998" s="224"/>
      <c r="DM998" s="224"/>
      <c r="DN998" s="224"/>
      <c r="DO998" s="224"/>
      <c r="DP998" s="224"/>
      <c r="DQ998" s="224"/>
      <c r="DR998" s="224"/>
      <c r="DS998" s="224"/>
      <c r="DT998" s="224"/>
      <c r="DU998" s="224"/>
      <c r="DV998" s="224"/>
      <c r="DW998" s="224"/>
      <c r="DX998" s="224"/>
      <c r="DY998" s="224"/>
      <c r="DZ998" s="224"/>
      <c r="EA998" s="224"/>
      <c r="EB998" s="224"/>
      <c r="EC998" s="224"/>
      <c r="ED998" s="224"/>
      <c r="EE998" s="224"/>
      <c r="EF998" s="224"/>
      <c r="EG998" s="224"/>
      <c r="EH998" s="224"/>
      <c r="EI998" s="224"/>
      <c r="EJ998" s="224"/>
      <c r="EK998" s="224"/>
      <c r="EL998" s="224"/>
      <c r="EM998" s="224"/>
      <c r="EN998" s="224"/>
      <c r="EO998" s="224"/>
      <c r="EP998" s="224"/>
      <c r="EQ998" s="224"/>
      <c r="ER998" s="224"/>
      <c r="ES998" s="224"/>
      <c r="ET998" s="224"/>
      <c r="EU998" s="224"/>
      <c r="EV998" s="224"/>
      <c r="EW998" s="224"/>
      <c r="EX998" s="224"/>
      <c r="EY998" s="224"/>
      <c r="EZ998" s="224"/>
      <c r="FA998" s="224"/>
      <c r="FB998" s="224"/>
      <c r="FC998" s="224"/>
      <c r="FD998" s="224"/>
      <c r="FE998" s="224"/>
      <c r="FF998" s="224"/>
      <c r="FG998" s="224"/>
      <c r="FH998" s="224"/>
      <c r="FI998" s="224"/>
      <c r="FJ998" s="224"/>
      <c r="FK998" s="224"/>
      <c r="FL998" s="224"/>
      <c r="FM998" s="224"/>
      <c r="FN998" s="224"/>
      <c r="FO998" s="224"/>
      <c r="FP998" s="224"/>
      <c r="FQ998" s="224"/>
      <c r="FR998" s="224"/>
      <c r="FS998" s="224"/>
      <c r="FT998" s="224"/>
      <c r="FU998" s="224"/>
      <c r="FV998" s="224"/>
      <c r="FW998" s="224"/>
      <c r="FX998" s="224"/>
      <c r="FY998" s="224"/>
      <c r="FZ998" s="224"/>
      <c r="GA998" s="224"/>
      <c r="GB998" s="224"/>
      <c r="GC998" s="224"/>
      <c r="GD998" s="224"/>
      <c r="GE998" s="224"/>
      <c r="GF998" s="224"/>
      <c r="GG998" s="224"/>
      <c r="GH998" s="224"/>
      <c r="GI998" s="224"/>
      <c r="GJ998" s="224"/>
      <c r="GK998" s="224"/>
      <c r="GL998" s="224"/>
      <c r="GM998" s="224"/>
      <c r="GN998" s="224"/>
      <c r="GO998" s="224"/>
      <c r="GP998" s="224"/>
      <c r="GQ998" s="224"/>
      <c r="GR998" s="224"/>
      <c r="GS998" s="224"/>
      <c r="GT998" s="224"/>
      <c r="GU998" s="224"/>
      <c r="GV998" s="224"/>
      <c r="GW998" s="224"/>
      <c r="GX998" s="224"/>
      <c r="GY998" s="224"/>
      <c r="GZ998" s="224"/>
      <c r="HA998" s="224"/>
      <c r="HB998" s="224"/>
      <c r="HC998" s="224"/>
      <c r="HD998" s="224"/>
      <c r="HE998" s="224"/>
      <c r="HF998" s="224"/>
      <c r="HG998" s="224"/>
      <c r="HH998" s="224"/>
      <c r="HI998" s="224"/>
      <c r="HJ998" s="224"/>
      <c r="HK998" s="224"/>
      <c r="HL998" s="224"/>
      <c r="HM998" s="224"/>
      <c r="HN998" s="224"/>
      <c r="HO998" s="224"/>
      <c r="HP998" s="224"/>
      <c r="HQ998" s="224"/>
      <c r="HR998" s="224"/>
      <c r="HS998" s="224"/>
      <c r="HT998" s="224"/>
      <c r="HU998" s="224"/>
      <c r="HV998" s="224"/>
      <c r="HW998" s="224"/>
      <c r="HX998" s="224"/>
      <c r="HY998" s="224"/>
      <c r="HZ998" s="224"/>
      <c r="IA998" s="224"/>
      <c r="IB998" s="224"/>
      <c r="IC998" s="224"/>
      <c r="ID998" s="224"/>
      <c r="IE998" s="224"/>
      <c r="IF998" s="224"/>
      <c r="IG998" s="224"/>
      <c r="IH998" s="224"/>
      <c r="II998" s="224"/>
      <c r="IJ998" s="224"/>
      <c r="IK998" s="224"/>
      <c r="IL998" s="224"/>
      <c r="IM998" s="224"/>
      <c r="IN998" s="224"/>
      <c r="IO998" s="224"/>
      <c r="IP998" s="224"/>
      <c r="IQ998" s="224"/>
      <c r="IR998" s="224"/>
      <c r="IS998" s="224"/>
      <c r="IT998" s="224"/>
      <c r="IU998" s="224"/>
      <c r="IV998" s="224"/>
      <c r="IW998" s="224"/>
    </row>
    <row r="999" spans="1:257" s="258" customFormat="1" ht="39" hidden="1" customHeight="1" x14ac:dyDescent="0.25">
      <c r="A999" s="224"/>
      <c r="B999" s="224"/>
      <c r="C999" s="224"/>
      <c r="D999" s="209"/>
      <c r="E999" s="57"/>
      <c r="F999" s="57"/>
      <c r="G999" s="210"/>
      <c r="H999" s="210"/>
      <c r="I999" s="210"/>
      <c r="J999" s="224"/>
      <c r="K999" s="251"/>
      <c r="L999" s="251"/>
      <c r="M999" s="251"/>
      <c r="N999" s="251"/>
      <c r="O999" s="251"/>
      <c r="P999" s="251"/>
      <c r="Q999" s="251"/>
      <c r="R999" s="251"/>
      <c r="S999" s="251"/>
      <c r="T999" s="251"/>
      <c r="U999" s="251"/>
      <c r="V999" s="251"/>
      <c r="W999" s="251"/>
      <c r="X999" s="251"/>
      <c r="Y999" s="251"/>
      <c r="Z999" s="251"/>
      <c r="AA999" s="251"/>
      <c r="AB999" s="251"/>
      <c r="AC999" s="211"/>
      <c r="AD999" s="252"/>
      <c r="AE999" s="252"/>
      <c r="AF999" s="253"/>
      <c r="AG999" s="253"/>
      <c r="AH999" s="254"/>
      <c r="AI999" s="254"/>
      <c r="AJ999" s="255"/>
      <c r="AK999" s="255"/>
      <c r="AL999" s="126"/>
      <c r="AM999" s="224"/>
      <c r="AN999" s="224"/>
      <c r="AO999" s="224"/>
      <c r="AP999" s="224"/>
      <c r="AQ999" s="224"/>
      <c r="AR999" s="224"/>
      <c r="AS999" s="224"/>
      <c r="AT999" s="224"/>
      <c r="AU999" s="224"/>
      <c r="AV999" s="224"/>
      <c r="AW999" s="224"/>
      <c r="AX999" s="224"/>
      <c r="AY999" s="224"/>
      <c r="AZ999" s="224"/>
      <c r="BA999" s="224"/>
      <c r="BB999" s="224"/>
      <c r="BC999" s="224"/>
      <c r="BD999" s="224"/>
      <c r="BE999" s="224"/>
      <c r="BF999" s="224"/>
      <c r="BG999" s="224"/>
      <c r="BH999" s="224"/>
      <c r="BI999" s="224"/>
      <c r="BJ999" s="224"/>
      <c r="BK999" s="224"/>
      <c r="BL999" s="224"/>
      <c r="BM999" s="224"/>
      <c r="BN999" s="224"/>
      <c r="BO999" s="224"/>
      <c r="BP999" s="224"/>
      <c r="BQ999" s="224"/>
      <c r="BR999" s="224"/>
      <c r="BS999" s="224"/>
      <c r="BT999" s="224"/>
      <c r="BU999" s="224"/>
      <c r="BV999" s="224"/>
      <c r="BW999" s="224"/>
      <c r="BX999" s="224"/>
      <c r="BY999" s="224"/>
      <c r="BZ999" s="224"/>
      <c r="CA999" s="224"/>
      <c r="CB999" s="224"/>
      <c r="CC999" s="224"/>
      <c r="CD999" s="224"/>
      <c r="CE999" s="224"/>
      <c r="CF999" s="224"/>
      <c r="CG999" s="224"/>
      <c r="CH999" s="224"/>
      <c r="CI999" s="224"/>
      <c r="CJ999" s="224"/>
      <c r="CK999" s="224"/>
      <c r="CL999" s="224"/>
      <c r="CM999" s="224"/>
      <c r="CN999" s="224"/>
      <c r="CO999" s="224"/>
      <c r="CP999" s="224"/>
      <c r="CQ999" s="224"/>
      <c r="CR999" s="224"/>
      <c r="CS999" s="224"/>
      <c r="CT999" s="224"/>
      <c r="CU999" s="224"/>
      <c r="CV999" s="224"/>
      <c r="CW999" s="224"/>
      <c r="CX999" s="224"/>
      <c r="CY999" s="224"/>
      <c r="CZ999" s="224"/>
      <c r="DA999" s="224"/>
      <c r="DB999" s="224"/>
      <c r="DC999" s="224"/>
      <c r="DD999" s="224"/>
      <c r="DE999" s="224"/>
      <c r="DF999" s="224"/>
      <c r="DG999" s="224"/>
      <c r="DH999" s="224"/>
      <c r="DI999" s="224"/>
      <c r="DJ999" s="224"/>
      <c r="DK999" s="224"/>
      <c r="DL999" s="224"/>
      <c r="DM999" s="224"/>
      <c r="DN999" s="224"/>
      <c r="DO999" s="224"/>
      <c r="DP999" s="224"/>
      <c r="DQ999" s="224"/>
      <c r="DR999" s="224"/>
      <c r="DS999" s="224"/>
      <c r="DT999" s="224"/>
      <c r="DU999" s="224"/>
      <c r="DV999" s="224"/>
      <c r="DW999" s="224"/>
      <c r="DX999" s="224"/>
      <c r="DY999" s="224"/>
      <c r="DZ999" s="224"/>
      <c r="EA999" s="224"/>
      <c r="EB999" s="224"/>
      <c r="EC999" s="224"/>
      <c r="ED999" s="224"/>
      <c r="EE999" s="224"/>
      <c r="EF999" s="224"/>
      <c r="EG999" s="224"/>
      <c r="EH999" s="224"/>
      <c r="EI999" s="224"/>
      <c r="EJ999" s="224"/>
      <c r="EK999" s="224"/>
      <c r="EL999" s="224"/>
      <c r="EM999" s="224"/>
      <c r="EN999" s="224"/>
      <c r="EO999" s="224"/>
      <c r="EP999" s="224"/>
      <c r="EQ999" s="224"/>
      <c r="ER999" s="224"/>
      <c r="ES999" s="224"/>
      <c r="ET999" s="224"/>
      <c r="EU999" s="224"/>
      <c r="EV999" s="224"/>
      <c r="EW999" s="224"/>
      <c r="EX999" s="224"/>
      <c r="EY999" s="224"/>
      <c r="EZ999" s="224"/>
      <c r="FA999" s="224"/>
      <c r="FB999" s="224"/>
      <c r="FC999" s="224"/>
      <c r="FD999" s="224"/>
      <c r="FE999" s="224"/>
      <c r="FF999" s="224"/>
      <c r="FG999" s="224"/>
      <c r="FH999" s="224"/>
      <c r="FI999" s="224"/>
      <c r="FJ999" s="224"/>
      <c r="FK999" s="224"/>
      <c r="FL999" s="224"/>
      <c r="FM999" s="224"/>
      <c r="FN999" s="224"/>
      <c r="FO999" s="224"/>
      <c r="FP999" s="224"/>
      <c r="FQ999" s="224"/>
      <c r="FR999" s="224"/>
      <c r="FS999" s="224"/>
      <c r="FT999" s="224"/>
      <c r="FU999" s="224"/>
      <c r="FV999" s="224"/>
      <c r="FW999" s="224"/>
      <c r="FX999" s="224"/>
      <c r="FY999" s="224"/>
      <c r="FZ999" s="224"/>
      <c r="GA999" s="224"/>
      <c r="GB999" s="224"/>
      <c r="GC999" s="224"/>
      <c r="GD999" s="224"/>
      <c r="GE999" s="224"/>
      <c r="GF999" s="224"/>
      <c r="GG999" s="224"/>
      <c r="GH999" s="224"/>
      <c r="GI999" s="224"/>
      <c r="GJ999" s="224"/>
      <c r="GK999" s="224"/>
      <c r="GL999" s="224"/>
      <c r="GM999" s="224"/>
      <c r="GN999" s="224"/>
      <c r="GO999" s="224"/>
      <c r="GP999" s="224"/>
      <c r="GQ999" s="224"/>
      <c r="GR999" s="224"/>
      <c r="GS999" s="224"/>
      <c r="GT999" s="224"/>
      <c r="GU999" s="224"/>
      <c r="GV999" s="224"/>
      <c r="GW999" s="224"/>
      <c r="GX999" s="224"/>
      <c r="GY999" s="224"/>
      <c r="GZ999" s="224"/>
      <c r="HA999" s="224"/>
      <c r="HB999" s="224"/>
      <c r="HC999" s="224"/>
      <c r="HD999" s="224"/>
      <c r="HE999" s="224"/>
      <c r="HF999" s="224"/>
      <c r="HG999" s="224"/>
      <c r="HH999" s="224"/>
      <c r="HI999" s="224"/>
      <c r="HJ999" s="224"/>
      <c r="HK999" s="224"/>
      <c r="HL999" s="224"/>
      <c r="HM999" s="224"/>
      <c r="HN999" s="224"/>
      <c r="HO999" s="224"/>
      <c r="HP999" s="224"/>
      <c r="HQ999" s="224"/>
      <c r="HR999" s="224"/>
      <c r="HS999" s="224"/>
      <c r="HT999" s="224"/>
      <c r="HU999" s="224"/>
      <c r="HV999" s="224"/>
      <c r="HW999" s="224"/>
      <c r="HX999" s="224"/>
      <c r="HY999" s="224"/>
      <c r="HZ999" s="224"/>
      <c r="IA999" s="224"/>
      <c r="IB999" s="224"/>
      <c r="IC999" s="224"/>
      <c r="ID999" s="224"/>
      <c r="IE999" s="224"/>
      <c r="IF999" s="224"/>
      <c r="IG999" s="224"/>
      <c r="IH999" s="224"/>
      <c r="II999" s="224"/>
      <c r="IJ999" s="224"/>
      <c r="IK999" s="224"/>
      <c r="IL999" s="224"/>
      <c r="IM999" s="224"/>
      <c r="IN999" s="224"/>
      <c r="IO999" s="224"/>
      <c r="IP999" s="224"/>
      <c r="IQ999" s="224"/>
      <c r="IR999" s="224"/>
      <c r="IS999" s="224"/>
      <c r="IT999" s="224"/>
      <c r="IU999" s="224"/>
      <c r="IV999" s="224"/>
      <c r="IW999" s="224"/>
    </row>
    <row r="1000" spans="1:257" s="258" customFormat="1" ht="39" hidden="1" customHeight="1" x14ac:dyDescent="0.25">
      <c r="A1000" s="224"/>
      <c r="B1000" s="224"/>
      <c r="C1000" s="224"/>
      <c r="D1000" s="209"/>
      <c r="E1000" s="57"/>
      <c r="F1000" s="57"/>
      <c r="G1000" s="210"/>
      <c r="H1000" s="210"/>
      <c r="I1000" s="210"/>
      <c r="J1000" s="224"/>
      <c r="K1000" s="251"/>
      <c r="L1000" s="251"/>
      <c r="M1000" s="251"/>
      <c r="N1000" s="251"/>
      <c r="O1000" s="251"/>
      <c r="P1000" s="251"/>
      <c r="Q1000" s="251"/>
      <c r="R1000" s="251"/>
      <c r="S1000" s="251"/>
      <c r="T1000" s="251"/>
      <c r="U1000" s="251"/>
      <c r="V1000" s="251"/>
      <c r="W1000" s="251"/>
      <c r="X1000" s="251"/>
      <c r="Y1000" s="251"/>
      <c r="Z1000" s="251"/>
      <c r="AA1000" s="251"/>
      <c r="AB1000" s="251"/>
      <c r="AC1000" s="211"/>
      <c r="AD1000" s="252"/>
      <c r="AE1000" s="252"/>
      <c r="AF1000" s="253"/>
      <c r="AG1000" s="253"/>
      <c r="AH1000" s="254"/>
      <c r="AI1000" s="254"/>
      <c r="AJ1000" s="255"/>
      <c r="AK1000" s="255"/>
      <c r="AL1000" s="126"/>
      <c r="AM1000" s="224"/>
      <c r="AN1000" s="224"/>
      <c r="AO1000" s="224"/>
      <c r="AP1000" s="224"/>
      <c r="AQ1000" s="224"/>
      <c r="AR1000" s="224"/>
      <c r="AS1000" s="224"/>
      <c r="AT1000" s="224"/>
      <c r="AU1000" s="224"/>
      <c r="AV1000" s="224"/>
      <c r="AW1000" s="224"/>
      <c r="AX1000" s="224"/>
      <c r="AY1000" s="224"/>
      <c r="AZ1000" s="224"/>
      <c r="BA1000" s="224"/>
      <c r="BB1000" s="224"/>
      <c r="BC1000" s="224"/>
      <c r="BD1000" s="224"/>
      <c r="BE1000" s="224"/>
      <c r="BF1000" s="224"/>
      <c r="BG1000" s="224"/>
      <c r="BH1000" s="224"/>
      <c r="BI1000" s="224"/>
      <c r="BJ1000" s="224"/>
      <c r="BK1000" s="224"/>
      <c r="BL1000" s="224"/>
      <c r="BM1000" s="224"/>
      <c r="BN1000" s="224"/>
      <c r="BO1000" s="224"/>
      <c r="BP1000" s="224"/>
      <c r="BQ1000" s="224"/>
      <c r="BR1000" s="224"/>
      <c r="BS1000" s="224"/>
      <c r="BT1000" s="224"/>
      <c r="BU1000" s="224"/>
      <c r="BV1000" s="224"/>
      <c r="BW1000" s="224"/>
      <c r="BX1000" s="224"/>
      <c r="BY1000" s="224"/>
      <c r="BZ1000" s="224"/>
      <c r="CA1000" s="224"/>
      <c r="CB1000" s="224"/>
      <c r="CC1000" s="224"/>
      <c r="CD1000" s="224"/>
      <c r="CE1000" s="224"/>
      <c r="CF1000" s="224"/>
      <c r="CG1000" s="224"/>
      <c r="CH1000" s="224"/>
      <c r="CI1000" s="224"/>
      <c r="CJ1000" s="224"/>
      <c r="CK1000" s="224"/>
      <c r="CL1000" s="224"/>
      <c r="CM1000" s="224"/>
      <c r="CN1000" s="224"/>
      <c r="CO1000" s="224"/>
      <c r="CP1000" s="224"/>
      <c r="CQ1000" s="224"/>
      <c r="CR1000" s="224"/>
      <c r="CS1000" s="224"/>
      <c r="CT1000" s="224"/>
      <c r="CU1000" s="224"/>
      <c r="CV1000" s="224"/>
      <c r="CW1000" s="224"/>
      <c r="CX1000" s="224"/>
      <c r="CY1000" s="224"/>
      <c r="CZ1000" s="224"/>
      <c r="DA1000" s="224"/>
      <c r="DB1000" s="224"/>
      <c r="DC1000" s="224"/>
      <c r="DD1000" s="224"/>
      <c r="DE1000" s="224"/>
      <c r="DF1000" s="224"/>
      <c r="DG1000" s="224"/>
      <c r="DH1000" s="224"/>
      <c r="DI1000" s="224"/>
      <c r="DJ1000" s="224"/>
      <c r="DK1000" s="224"/>
      <c r="DL1000" s="224"/>
      <c r="DM1000" s="224"/>
      <c r="DN1000" s="224"/>
      <c r="DO1000" s="224"/>
      <c r="DP1000" s="224"/>
      <c r="DQ1000" s="224"/>
      <c r="DR1000" s="224"/>
      <c r="DS1000" s="224"/>
      <c r="DT1000" s="224"/>
      <c r="DU1000" s="224"/>
      <c r="DV1000" s="224"/>
      <c r="DW1000" s="224"/>
      <c r="DX1000" s="224"/>
      <c r="DY1000" s="224"/>
      <c r="DZ1000" s="224"/>
      <c r="EA1000" s="224"/>
      <c r="EB1000" s="224"/>
      <c r="EC1000" s="224"/>
      <c r="ED1000" s="224"/>
      <c r="EE1000" s="224"/>
      <c r="EF1000" s="224"/>
      <c r="EG1000" s="224"/>
      <c r="EH1000" s="224"/>
      <c r="EI1000" s="224"/>
      <c r="EJ1000" s="224"/>
      <c r="EK1000" s="224"/>
      <c r="EL1000" s="224"/>
      <c r="EM1000" s="224"/>
      <c r="EN1000" s="224"/>
      <c r="EO1000" s="224"/>
      <c r="EP1000" s="224"/>
      <c r="EQ1000" s="224"/>
      <c r="ER1000" s="224"/>
      <c r="ES1000" s="224"/>
      <c r="ET1000" s="224"/>
      <c r="EU1000" s="224"/>
      <c r="EV1000" s="224"/>
      <c r="EW1000" s="224"/>
      <c r="EX1000" s="224"/>
      <c r="EY1000" s="224"/>
      <c r="EZ1000" s="224"/>
      <c r="FA1000" s="224"/>
      <c r="FB1000" s="224"/>
      <c r="FC1000" s="224"/>
      <c r="FD1000" s="224"/>
      <c r="FE1000" s="224"/>
      <c r="FF1000" s="224"/>
      <c r="FG1000" s="224"/>
      <c r="FH1000" s="224"/>
      <c r="FI1000" s="224"/>
      <c r="FJ1000" s="224"/>
      <c r="FK1000" s="224"/>
      <c r="FL1000" s="224"/>
      <c r="FM1000" s="224"/>
      <c r="FN1000" s="224"/>
      <c r="FO1000" s="224"/>
      <c r="FP1000" s="224"/>
      <c r="FQ1000" s="224"/>
      <c r="FR1000" s="224"/>
      <c r="FS1000" s="224"/>
      <c r="FT1000" s="224"/>
      <c r="FU1000" s="224"/>
      <c r="FV1000" s="224"/>
      <c r="FW1000" s="224"/>
      <c r="FX1000" s="224"/>
      <c r="FY1000" s="224"/>
      <c r="FZ1000" s="224"/>
      <c r="GA1000" s="224"/>
      <c r="GB1000" s="224"/>
      <c r="GC1000" s="224"/>
      <c r="GD1000" s="224"/>
      <c r="GE1000" s="224"/>
      <c r="GF1000" s="224"/>
      <c r="GG1000" s="224"/>
      <c r="GH1000" s="224"/>
      <c r="GI1000" s="224"/>
      <c r="GJ1000" s="224"/>
      <c r="GK1000" s="224"/>
      <c r="GL1000" s="224"/>
      <c r="GM1000" s="224"/>
      <c r="GN1000" s="224"/>
      <c r="GO1000" s="224"/>
      <c r="GP1000" s="224"/>
      <c r="GQ1000" s="224"/>
      <c r="GR1000" s="224"/>
      <c r="GS1000" s="224"/>
      <c r="GT1000" s="224"/>
      <c r="GU1000" s="224"/>
      <c r="GV1000" s="224"/>
      <c r="GW1000" s="224"/>
      <c r="GX1000" s="224"/>
      <c r="GY1000" s="224"/>
      <c r="GZ1000" s="224"/>
      <c r="HA1000" s="224"/>
      <c r="HB1000" s="224"/>
      <c r="HC1000" s="224"/>
      <c r="HD1000" s="224"/>
      <c r="HE1000" s="224"/>
      <c r="HF1000" s="224"/>
      <c r="HG1000" s="224"/>
      <c r="HH1000" s="224"/>
      <c r="HI1000" s="224"/>
      <c r="HJ1000" s="224"/>
      <c r="HK1000" s="224"/>
      <c r="HL1000" s="224"/>
      <c r="HM1000" s="224"/>
      <c r="HN1000" s="224"/>
      <c r="HO1000" s="224"/>
      <c r="HP1000" s="224"/>
      <c r="HQ1000" s="224"/>
      <c r="HR1000" s="224"/>
      <c r="HS1000" s="224"/>
      <c r="HT1000" s="224"/>
      <c r="HU1000" s="224"/>
      <c r="HV1000" s="224"/>
      <c r="HW1000" s="224"/>
      <c r="HX1000" s="224"/>
      <c r="HY1000" s="224"/>
      <c r="HZ1000" s="224"/>
      <c r="IA1000" s="224"/>
      <c r="IB1000" s="224"/>
      <c r="IC1000" s="224"/>
      <c r="ID1000" s="224"/>
      <c r="IE1000" s="224"/>
      <c r="IF1000" s="224"/>
      <c r="IG1000" s="224"/>
      <c r="IH1000" s="224"/>
      <c r="II1000" s="224"/>
      <c r="IJ1000" s="224"/>
      <c r="IK1000" s="224"/>
      <c r="IL1000" s="224"/>
      <c r="IM1000" s="224"/>
      <c r="IN1000" s="224"/>
      <c r="IO1000" s="224"/>
      <c r="IP1000" s="224"/>
      <c r="IQ1000" s="224"/>
      <c r="IR1000" s="224"/>
      <c r="IS1000" s="224"/>
      <c r="IT1000" s="224"/>
      <c r="IU1000" s="224"/>
      <c r="IV1000" s="224"/>
      <c r="IW1000" s="224"/>
    </row>
    <row r="1001" spans="1:257" s="258" customFormat="1" ht="39" hidden="1" customHeight="1" x14ac:dyDescent="0.25">
      <c r="A1001" s="224"/>
      <c r="B1001" s="224"/>
      <c r="C1001" s="224"/>
      <c r="D1001" s="209"/>
      <c r="E1001" s="57"/>
      <c r="F1001" s="57"/>
      <c r="G1001" s="210"/>
      <c r="H1001" s="210"/>
      <c r="I1001" s="210"/>
      <c r="J1001" s="224"/>
      <c r="K1001" s="251"/>
      <c r="L1001" s="251"/>
      <c r="M1001" s="251"/>
      <c r="N1001" s="251"/>
      <c r="O1001" s="251"/>
      <c r="P1001" s="251"/>
      <c r="Q1001" s="251"/>
      <c r="R1001" s="251"/>
      <c r="S1001" s="251"/>
      <c r="T1001" s="251"/>
      <c r="U1001" s="251"/>
      <c r="V1001" s="251"/>
      <c r="W1001" s="251"/>
      <c r="X1001" s="251"/>
      <c r="Y1001" s="251"/>
      <c r="Z1001" s="251"/>
      <c r="AA1001" s="251"/>
      <c r="AB1001" s="251"/>
      <c r="AC1001" s="211"/>
      <c r="AD1001" s="252"/>
      <c r="AE1001" s="252"/>
      <c r="AF1001" s="253"/>
      <c r="AG1001" s="253"/>
      <c r="AH1001" s="254"/>
      <c r="AI1001" s="254"/>
      <c r="AJ1001" s="255"/>
      <c r="AK1001" s="255"/>
      <c r="AL1001" s="126"/>
      <c r="AM1001" s="224"/>
      <c r="AN1001" s="224"/>
      <c r="AO1001" s="224"/>
      <c r="AP1001" s="224"/>
      <c r="AQ1001" s="224"/>
      <c r="AR1001" s="224"/>
      <c r="AS1001" s="224"/>
      <c r="AT1001" s="224"/>
      <c r="AU1001" s="224"/>
      <c r="AV1001" s="224"/>
      <c r="AW1001" s="224"/>
      <c r="AX1001" s="224"/>
      <c r="AY1001" s="224"/>
      <c r="AZ1001" s="224"/>
      <c r="BA1001" s="224"/>
      <c r="BB1001" s="224"/>
      <c r="BC1001" s="224"/>
      <c r="BD1001" s="224"/>
      <c r="BE1001" s="224"/>
      <c r="BF1001" s="224"/>
      <c r="BG1001" s="224"/>
      <c r="BH1001" s="224"/>
      <c r="BI1001" s="224"/>
      <c r="BJ1001" s="224"/>
      <c r="BK1001" s="224"/>
      <c r="BL1001" s="224"/>
      <c r="BM1001" s="224"/>
      <c r="BN1001" s="224"/>
      <c r="BO1001" s="224"/>
      <c r="BP1001" s="224"/>
      <c r="BQ1001" s="224"/>
      <c r="BR1001" s="224"/>
      <c r="BS1001" s="224"/>
      <c r="BT1001" s="224"/>
      <c r="BU1001" s="224"/>
      <c r="BV1001" s="224"/>
      <c r="BW1001" s="224"/>
      <c r="BX1001" s="224"/>
      <c r="BY1001" s="224"/>
      <c r="BZ1001" s="224"/>
      <c r="CA1001" s="224"/>
      <c r="CB1001" s="224"/>
      <c r="CC1001" s="224"/>
      <c r="CD1001" s="224"/>
      <c r="CE1001" s="224"/>
      <c r="CF1001" s="224"/>
      <c r="CG1001" s="224"/>
      <c r="CH1001" s="224"/>
      <c r="CI1001" s="224"/>
      <c r="CJ1001" s="224"/>
      <c r="CK1001" s="224"/>
      <c r="CL1001" s="224"/>
      <c r="CM1001" s="224"/>
      <c r="CN1001" s="224"/>
      <c r="CO1001" s="224"/>
      <c r="CP1001" s="224"/>
      <c r="CQ1001" s="224"/>
      <c r="CR1001" s="224"/>
      <c r="CS1001" s="224"/>
      <c r="CT1001" s="224"/>
      <c r="CU1001" s="224"/>
      <c r="CV1001" s="224"/>
      <c r="CW1001" s="224"/>
      <c r="CX1001" s="224"/>
      <c r="CY1001" s="224"/>
      <c r="CZ1001" s="224"/>
      <c r="DA1001" s="224"/>
      <c r="DB1001" s="224"/>
      <c r="DC1001" s="224"/>
      <c r="DD1001" s="224"/>
      <c r="DE1001" s="224"/>
      <c r="DF1001" s="224"/>
      <c r="DG1001" s="224"/>
      <c r="DH1001" s="224"/>
      <c r="DI1001" s="224"/>
      <c r="DJ1001" s="224"/>
      <c r="DK1001" s="224"/>
      <c r="DL1001" s="224"/>
      <c r="DM1001" s="224"/>
      <c r="DN1001" s="224"/>
      <c r="DO1001" s="224"/>
      <c r="DP1001" s="224"/>
      <c r="DQ1001" s="224"/>
      <c r="DR1001" s="224"/>
      <c r="DS1001" s="224"/>
      <c r="DT1001" s="224"/>
      <c r="DU1001" s="224"/>
      <c r="DV1001" s="224"/>
      <c r="DW1001" s="224"/>
      <c r="DX1001" s="224"/>
      <c r="DY1001" s="224"/>
      <c r="DZ1001" s="224"/>
      <c r="EA1001" s="224"/>
      <c r="EB1001" s="224"/>
      <c r="EC1001" s="224"/>
      <c r="ED1001" s="224"/>
      <c r="EE1001" s="224"/>
      <c r="EF1001" s="224"/>
      <c r="EG1001" s="224"/>
      <c r="EH1001" s="224"/>
      <c r="EI1001" s="224"/>
      <c r="EJ1001" s="224"/>
      <c r="EK1001" s="224"/>
      <c r="EL1001" s="224"/>
      <c r="EM1001" s="224"/>
      <c r="EN1001" s="224"/>
      <c r="EO1001" s="224"/>
      <c r="EP1001" s="224"/>
      <c r="EQ1001" s="224"/>
      <c r="ER1001" s="224"/>
      <c r="ES1001" s="224"/>
      <c r="ET1001" s="224"/>
      <c r="EU1001" s="224"/>
      <c r="EV1001" s="224"/>
      <c r="EW1001" s="224"/>
      <c r="EX1001" s="224"/>
      <c r="EY1001" s="224"/>
      <c r="EZ1001" s="224"/>
      <c r="FA1001" s="224"/>
      <c r="FB1001" s="224"/>
      <c r="FC1001" s="224"/>
      <c r="FD1001" s="224"/>
      <c r="FE1001" s="224"/>
      <c r="FF1001" s="224"/>
      <c r="FG1001" s="224"/>
      <c r="FH1001" s="224"/>
      <c r="FI1001" s="224"/>
      <c r="FJ1001" s="224"/>
      <c r="FK1001" s="224"/>
      <c r="FL1001" s="224"/>
      <c r="FM1001" s="224"/>
      <c r="FN1001" s="224"/>
      <c r="FO1001" s="224"/>
      <c r="FP1001" s="224"/>
      <c r="FQ1001" s="224"/>
      <c r="FR1001" s="224"/>
      <c r="FS1001" s="224"/>
      <c r="FT1001" s="224"/>
      <c r="FU1001" s="224"/>
      <c r="FV1001" s="224"/>
      <c r="FW1001" s="224"/>
      <c r="FX1001" s="224"/>
      <c r="FY1001" s="224"/>
      <c r="FZ1001" s="224"/>
      <c r="GA1001" s="224"/>
      <c r="GB1001" s="224"/>
      <c r="GC1001" s="224"/>
      <c r="GD1001" s="224"/>
      <c r="GE1001" s="224"/>
      <c r="GF1001" s="224"/>
      <c r="GG1001" s="224"/>
      <c r="GH1001" s="224"/>
      <c r="GI1001" s="224"/>
      <c r="GJ1001" s="224"/>
      <c r="GK1001" s="224"/>
      <c r="GL1001" s="224"/>
      <c r="GM1001" s="224"/>
      <c r="GN1001" s="224"/>
      <c r="GO1001" s="224"/>
      <c r="GP1001" s="224"/>
      <c r="GQ1001" s="224"/>
      <c r="GR1001" s="224"/>
      <c r="GS1001" s="224"/>
      <c r="GT1001" s="224"/>
      <c r="GU1001" s="224"/>
      <c r="GV1001" s="224"/>
      <c r="GW1001" s="224"/>
      <c r="GX1001" s="224"/>
      <c r="GY1001" s="224"/>
      <c r="GZ1001" s="224"/>
      <c r="HA1001" s="224"/>
      <c r="HB1001" s="224"/>
      <c r="HC1001" s="224"/>
      <c r="HD1001" s="224"/>
      <c r="HE1001" s="224"/>
      <c r="HF1001" s="224"/>
      <c r="HG1001" s="224"/>
      <c r="HH1001" s="224"/>
      <c r="HI1001" s="224"/>
      <c r="HJ1001" s="224"/>
      <c r="HK1001" s="224"/>
      <c r="HL1001" s="224"/>
      <c r="HM1001" s="224"/>
      <c r="HN1001" s="224"/>
      <c r="HO1001" s="224"/>
      <c r="HP1001" s="224"/>
      <c r="HQ1001" s="224"/>
      <c r="HR1001" s="224"/>
      <c r="HS1001" s="224"/>
      <c r="HT1001" s="224"/>
      <c r="HU1001" s="224"/>
      <c r="HV1001" s="224"/>
      <c r="HW1001" s="224"/>
      <c r="HX1001" s="224"/>
      <c r="HY1001" s="224"/>
      <c r="HZ1001" s="224"/>
      <c r="IA1001" s="224"/>
      <c r="IB1001" s="224"/>
      <c r="IC1001" s="224"/>
      <c r="ID1001" s="224"/>
      <c r="IE1001" s="224"/>
      <c r="IF1001" s="224"/>
      <c r="IG1001" s="224"/>
      <c r="IH1001" s="224"/>
      <c r="II1001" s="224"/>
      <c r="IJ1001" s="224"/>
      <c r="IK1001" s="224"/>
      <c r="IL1001" s="224"/>
      <c r="IM1001" s="224"/>
      <c r="IN1001" s="224"/>
      <c r="IO1001" s="224"/>
      <c r="IP1001" s="224"/>
      <c r="IQ1001" s="224"/>
      <c r="IR1001" s="224"/>
      <c r="IS1001" s="224"/>
      <c r="IT1001" s="224"/>
      <c r="IU1001" s="224"/>
      <c r="IV1001" s="224"/>
      <c r="IW1001" s="224"/>
    </row>
    <row r="1002" spans="1:257" s="258" customFormat="1" ht="39" hidden="1" customHeight="1" x14ac:dyDescent="0.25">
      <c r="A1002" s="224"/>
      <c r="B1002" s="224"/>
      <c r="C1002" s="224"/>
      <c r="D1002" s="209"/>
      <c r="E1002" s="57"/>
      <c r="F1002" s="57"/>
      <c r="G1002" s="210"/>
      <c r="H1002" s="210"/>
      <c r="I1002" s="210"/>
      <c r="J1002" s="224"/>
      <c r="K1002" s="251"/>
      <c r="L1002" s="251"/>
      <c r="M1002" s="251"/>
      <c r="N1002" s="251"/>
      <c r="O1002" s="251"/>
      <c r="P1002" s="251"/>
      <c r="Q1002" s="251"/>
      <c r="R1002" s="251"/>
      <c r="S1002" s="251"/>
      <c r="T1002" s="251"/>
      <c r="U1002" s="251"/>
      <c r="V1002" s="251"/>
      <c r="W1002" s="251"/>
      <c r="X1002" s="251"/>
      <c r="Y1002" s="251"/>
      <c r="Z1002" s="251"/>
      <c r="AA1002" s="251"/>
      <c r="AB1002" s="251"/>
      <c r="AC1002" s="211"/>
      <c r="AD1002" s="252"/>
      <c r="AE1002" s="252"/>
      <c r="AF1002" s="253"/>
      <c r="AG1002" s="253"/>
      <c r="AH1002" s="254"/>
      <c r="AI1002" s="254"/>
      <c r="AJ1002" s="255"/>
      <c r="AK1002" s="255"/>
      <c r="AL1002" s="126"/>
      <c r="AM1002" s="224"/>
      <c r="AN1002" s="224"/>
      <c r="AO1002" s="224"/>
      <c r="AP1002" s="224"/>
      <c r="AQ1002" s="224"/>
      <c r="AR1002" s="224"/>
      <c r="AS1002" s="224"/>
      <c r="AT1002" s="224"/>
      <c r="AU1002" s="224"/>
      <c r="AV1002" s="224"/>
      <c r="AW1002" s="224"/>
      <c r="AX1002" s="224"/>
      <c r="AY1002" s="224"/>
      <c r="AZ1002" s="224"/>
      <c r="BA1002" s="224"/>
      <c r="BB1002" s="224"/>
      <c r="BC1002" s="224"/>
      <c r="BD1002" s="224"/>
      <c r="BE1002" s="224"/>
      <c r="BF1002" s="224"/>
      <c r="BG1002" s="224"/>
      <c r="BH1002" s="224"/>
      <c r="BI1002" s="224"/>
      <c r="BJ1002" s="224"/>
      <c r="BK1002" s="224"/>
      <c r="BL1002" s="224"/>
      <c r="BM1002" s="224"/>
      <c r="BN1002" s="224"/>
      <c r="BO1002" s="224"/>
      <c r="BP1002" s="224"/>
      <c r="BQ1002" s="224"/>
      <c r="BR1002" s="224"/>
      <c r="BS1002" s="224"/>
      <c r="BT1002" s="224"/>
      <c r="BU1002" s="224"/>
      <c r="BV1002" s="224"/>
      <c r="BW1002" s="224"/>
      <c r="BX1002" s="224"/>
      <c r="BY1002" s="224"/>
      <c r="BZ1002" s="224"/>
      <c r="CA1002" s="224"/>
      <c r="CB1002" s="224"/>
      <c r="CC1002" s="224"/>
      <c r="CD1002" s="224"/>
      <c r="CE1002" s="224"/>
      <c r="CF1002" s="224"/>
      <c r="CG1002" s="224"/>
      <c r="CH1002" s="224"/>
      <c r="CI1002" s="224"/>
      <c r="CJ1002" s="224"/>
      <c r="CK1002" s="224"/>
      <c r="CL1002" s="224"/>
      <c r="CM1002" s="224"/>
      <c r="CN1002" s="224"/>
      <c r="CO1002" s="224"/>
      <c r="CP1002" s="224"/>
      <c r="CQ1002" s="224"/>
      <c r="CR1002" s="224"/>
      <c r="CS1002" s="224"/>
      <c r="CT1002" s="224"/>
      <c r="CU1002" s="224"/>
      <c r="CV1002" s="224"/>
      <c r="CW1002" s="224"/>
      <c r="CX1002" s="224"/>
      <c r="CY1002" s="224"/>
      <c r="CZ1002" s="224"/>
      <c r="DA1002" s="224"/>
      <c r="DB1002" s="224"/>
      <c r="DC1002" s="224"/>
      <c r="DD1002" s="224"/>
      <c r="DE1002" s="224"/>
      <c r="DF1002" s="224"/>
      <c r="DG1002" s="224"/>
      <c r="DH1002" s="224"/>
      <c r="DI1002" s="224"/>
      <c r="DJ1002" s="224"/>
      <c r="DK1002" s="224"/>
      <c r="DL1002" s="224"/>
      <c r="DM1002" s="224"/>
      <c r="DN1002" s="224"/>
      <c r="DO1002" s="224"/>
      <c r="DP1002" s="224"/>
      <c r="DQ1002" s="224"/>
      <c r="DR1002" s="224"/>
      <c r="DS1002" s="224"/>
      <c r="DT1002" s="224"/>
      <c r="DU1002" s="224"/>
      <c r="DV1002" s="224"/>
      <c r="DW1002" s="224"/>
      <c r="DX1002" s="224"/>
      <c r="DY1002" s="224"/>
      <c r="DZ1002" s="224"/>
      <c r="EA1002" s="224"/>
      <c r="EB1002" s="224"/>
      <c r="EC1002" s="224"/>
      <c r="ED1002" s="224"/>
      <c r="EE1002" s="224"/>
      <c r="EF1002" s="224"/>
      <c r="EG1002" s="224"/>
      <c r="EH1002" s="224"/>
      <c r="EI1002" s="224"/>
      <c r="EJ1002" s="224"/>
      <c r="EK1002" s="224"/>
      <c r="EL1002" s="224"/>
      <c r="EM1002" s="224"/>
      <c r="EN1002" s="224"/>
      <c r="EO1002" s="224"/>
      <c r="EP1002" s="224"/>
      <c r="EQ1002" s="224"/>
      <c r="ER1002" s="224"/>
      <c r="ES1002" s="224"/>
      <c r="ET1002" s="224"/>
      <c r="EU1002" s="224"/>
      <c r="EV1002" s="224"/>
      <c r="EW1002" s="224"/>
      <c r="EX1002" s="224"/>
      <c r="EY1002" s="224"/>
      <c r="EZ1002" s="224"/>
      <c r="FA1002" s="224"/>
      <c r="FB1002" s="224"/>
      <c r="FC1002" s="224"/>
      <c r="FD1002" s="224"/>
      <c r="FE1002" s="224"/>
      <c r="FF1002" s="224"/>
      <c r="FG1002" s="224"/>
      <c r="FH1002" s="224"/>
      <c r="FI1002" s="224"/>
      <c r="FJ1002" s="224"/>
      <c r="FK1002" s="224"/>
      <c r="FL1002" s="224"/>
      <c r="FM1002" s="224"/>
      <c r="FN1002" s="224"/>
      <c r="FO1002" s="224"/>
      <c r="FP1002" s="224"/>
      <c r="FQ1002" s="224"/>
      <c r="FR1002" s="224"/>
      <c r="FS1002" s="224"/>
      <c r="FT1002" s="224"/>
      <c r="FU1002" s="224"/>
      <c r="FV1002" s="224"/>
      <c r="FW1002" s="224"/>
      <c r="FX1002" s="224"/>
      <c r="FY1002" s="224"/>
      <c r="FZ1002" s="224"/>
      <c r="GA1002" s="224"/>
      <c r="GB1002" s="224"/>
      <c r="GC1002" s="224"/>
      <c r="GD1002" s="224"/>
      <c r="GE1002" s="224"/>
      <c r="GF1002" s="224"/>
      <c r="GG1002" s="224"/>
      <c r="GH1002" s="224"/>
      <c r="GI1002" s="224"/>
      <c r="GJ1002" s="224"/>
      <c r="GK1002" s="224"/>
      <c r="GL1002" s="224"/>
      <c r="GM1002" s="224"/>
      <c r="GN1002" s="224"/>
      <c r="GO1002" s="224"/>
      <c r="GP1002" s="224"/>
      <c r="GQ1002" s="224"/>
      <c r="GR1002" s="224"/>
      <c r="GS1002" s="224"/>
      <c r="GT1002" s="224"/>
      <c r="GU1002" s="224"/>
      <c r="GV1002" s="224"/>
      <c r="GW1002" s="224"/>
      <c r="GX1002" s="224"/>
      <c r="GY1002" s="224"/>
      <c r="GZ1002" s="224"/>
      <c r="HA1002" s="224"/>
      <c r="HB1002" s="224"/>
      <c r="HC1002" s="224"/>
      <c r="HD1002" s="224"/>
      <c r="HE1002" s="224"/>
      <c r="HF1002" s="224"/>
      <c r="HG1002" s="224"/>
      <c r="HH1002" s="224"/>
      <c r="HI1002" s="224"/>
      <c r="HJ1002" s="224"/>
      <c r="HK1002" s="224"/>
      <c r="HL1002" s="224"/>
      <c r="HM1002" s="224"/>
      <c r="HN1002" s="224"/>
      <c r="HO1002" s="224"/>
      <c r="HP1002" s="224"/>
      <c r="HQ1002" s="224"/>
      <c r="HR1002" s="224"/>
      <c r="HS1002" s="224"/>
      <c r="HT1002" s="224"/>
      <c r="HU1002" s="224"/>
      <c r="HV1002" s="224"/>
      <c r="HW1002" s="224"/>
      <c r="HX1002" s="224"/>
      <c r="HY1002" s="224"/>
      <c r="HZ1002" s="224"/>
      <c r="IA1002" s="224"/>
      <c r="IB1002" s="224"/>
      <c r="IC1002" s="224"/>
      <c r="ID1002" s="224"/>
      <c r="IE1002" s="224"/>
      <c r="IF1002" s="224"/>
      <c r="IG1002" s="224"/>
      <c r="IH1002" s="224"/>
      <c r="II1002" s="224"/>
      <c r="IJ1002" s="224"/>
      <c r="IK1002" s="224"/>
      <c r="IL1002" s="224"/>
      <c r="IM1002" s="224"/>
      <c r="IN1002" s="224"/>
      <c r="IO1002" s="224"/>
      <c r="IP1002" s="224"/>
      <c r="IQ1002" s="224"/>
      <c r="IR1002" s="224"/>
      <c r="IS1002" s="224"/>
      <c r="IT1002" s="224"/>
      <c r="IU1002" s="224"/>
      <c r="IV1002" s="224"/>
      <c r="IW1002" s="224"/>
    </row>
    <row r="1003" spans="1:257" s="258" customFormat="1" ht="39" hidden="1" customHeight="1" x14ac:dyDescent="0.25">
      <c r="A1003" s="224"/>
      <c r="B1003" s="224"/>
      <c r="C1003" s="224"/>
      <c r="D1003" s="209"/>
      <c r="E1003" s="57"/>
      <c r="F1003" s="57"/>
      <c r="G1003" s="210"/>
      <c r="H1003" s="210"/>
      <c r="I1003" s="210"/>
      <c r="J1003" s="224"/>
      <c r="K1003" s="251"/>
      <c r="L1003" s="251"/>
      <c r="M1003" s="251"/>
      <c r="N1003" s="251"/>
      <c r="O1003" s="251"/>
      <c r="P1003" s="251"/>
      <c r="Q1003" s="251"/>
      <c r="R1003" s="251"/>
      <c r="S1003" s="251"/>
      <c r="T1003" s="251"/>
      <c r="U1003" s="251"/>
      <c r="V1003" s="251"/>
      <c r="W1003" s="251"/>
      <c r="X1003" s="251"/>
      <c r="Y1003" s="251"/>
      <c r="Z1003" s="251"/>
      <c r="AA1003" s="251"/>
      <c r="AB1003" s="251"/>
      <c r="AC1003" s="211"/>
      <c r="AD1003" s="252"/>
      <c r="AE1003" s="252"/>
      <c r="AF1003" s="253"/>
      <c r="AG1003" s="253"/>
      <c r="AH1003" s="254"/>
      <c r="AI1003" s="254"/>
      <c r="AJ1003" s="255"/>
      <c r="AK1003" s="255"/>
      <c r="AL1003" s="126"/>
      <c r="AM1003" s="224"/>
      <c r="AN1003" s="224"/>
      <c r="AO1003" s="224"/>
      <c r="AP1003" s="224"/>
      <c r="AQ1003" s="224"/>
      <c r="AR1003" s="224"/>
      <c r="AS1003" s="224"/>
      <c r="AT1003" s="224"/>
      <c r="AU1003" s="224"/>
      <c r="AV1003" s="224"/>
      <c r="AW1003" s="224"/>
      <c r="AX1003" s="224"/>
      <c r="AY1003" s="224"/>
      <c r="AZ1003" s="224"/>
      <c r="BA1003" s="224"/>
      <c r="BB1003" s="224"/>
      <c r="BC1003" s="224"/>
      <c r="BD1003" s="224"/>
      <c r="BE1003" s="224"/>
      <c r="BF1003" s="224"/>
      <c r="BG1003" s="224"/>
      <c r="BH1003" s="224"/>
      <c r="BI1003" s="224"/>
      <c r="BJ1003" s="224"/>
      <c r="BK1003" s="224"/>
      <c r="BL1003" s="224"/>
      <c r="BM1003" s="224"/>
      <c r="BN1003" s="224"/>
      <c r="BO1003" s="224"/>
      <c r="BP1003" s="224"/>
      <c r="BQ1003" s="224"/>
      <c r="BR1003" s="224"/>
      <c r="BS1003" s="224"/>
      <c r="BT1003" s="224"/>
      <c r="BU1003" s="224"/>
      <c r="BV1003" s="224"/>
      <c r="BW1003" s="224"/>
      <c r="BX1003" s="224"/>
      <c r="BY1003" s="224"/>
      <c r="BZ1003" s="224"/>
      <c r="CA1003" s="224"/>
      <c r="CB1003" s="224"/>
      <c r="CC1003" s="224"/>
      <c r="CD1003" s="224"/>
      <c r="CE1003" s="224"/>
      <c r="CF1003" s="224"/>
      <c r="CG1003" s="224"/>
      <c r="CH1003" s="224"/>
      <c r="CI1003" s="224"/>
      <c r="CJ1003" s="224"/>
      <c r="CK1003" s="224"/>
      <c r="CL1003" s="224"/>
      <c r="CM1003" s="224"/>
      <c r="CN1003" s="224"/>
      <c r="CO1003" s="224"/>
      <c r="CP1003" s="224"/>
      <c r="CQ1003" s="224"/>
      <c r="CR1003" s="224"/>
      <c r="CS1003" s="224"/>
      <c r="CT1003" s="224"/>
      <c r="CU1003" s="224"/>
      <c r="CV1003" s="224"/>
      <c r="CW1003" s="224"/>
      <c r="CX1003" s="224"/>
      <c r="CY1003" s="224"/>
      <c r="CZ1003" s="224"/>
      <c r="DA1003" s="224"/>
      <c r="DB1003" s="224"/>
      <c r="DC1003" s="224"/>
      <c r="DD1003" s="224"/>
      <c r="DE1003" s="224"/>
      <c r="DF1003" s="224"/>
      <c r="DG1003" s="224"/>
      <c r="DH1003" s="224"/>
      <c r="DI1003" s="224"/>
      <c r="DJ1003" s="224"/>
      <c r="DK1003" s="224"/>
      <c r="DL1003" s="224"/>
      <c r="DM1003" s="224"/>
      <c r="DN1003" s="224"/>
      <c r="DO1003" s="224"/>
      <c r="DP1003" s="224"/>
      <c r="DQ1003" s="224"/>
      <c r="DR1003" s="224"/>
      <c r="DS1003" s="224"/>
      <c r="DT1003" s="224"/>
      <c r="DU1003" s="224"/>
      <c r="DV1003" s="224"/>
      <c r="DW1003" s="224"/>
      <c r="DX1003" s="224"/>
      <c r="DY1003" s="224"/>
      <c r="DZ1003" s="224"/>
      <c r="EA1003" s="224"/>
      <c r="EB1003" s="224"/>
      <c r="EC1003" s="224"/>
      <c r="ED1003" s="224"/>
      <c r="EE1003" s="224"/>
      <c r="EF1003" s="224"/>
      <c r="EG1003" s="224"/>
      <c r="EH1003" s="224"/>
      <c r="EI1003" s="224"/>
      <c r="EJ1003" s="224"/>
      <c r="EK1003" s="224"/>
      <c r="EL1003" s="224"/>
      <c r="EM1003" s="224"/>
      <c r="EN1003" s="224"/>
      <c r="EO1003" s="224"/>
      <c r="EP1003" s="224"/>
      <c r="EQ1003" s="224"/>
      <c r="ER1003" s="224"/>
      <c r="ES1003" s="224"/>
      <c r="ET1003" s="224"/>
      <c r="EU1003" s="224"/>
      <c r="EV1003" s="224"/>
      <c r="EW1003" s="224"/>
      <c r="EX1003" s="224"/>
      <c r="EY1003" s="224"/>
      <c r="EZ1003" s="224"/>
      <c r="FA1003" s="224"/>
      <c r="FB1003" s="224"/>
      <c r="FC1003" s="224"/>
      <c r="FD1003" s="224"/>
      <c r="FE1003" s="224"/>
      <c r="FF1003" s="224"/>
      <c r="FG1003" s="224"/>
      <c r="FH1003" s="224"/>
      <c r="FI1003" s="224"/>
      <c r="FJ1003" s="224"/>
      <c r="FK1003" s="224"/>
      <c r="FL1003" s="224"/>
      <c r="FM1003" s="224"/>
      <c r="FN1003" s="224"/>
      <c r="FO1003" s="224"/>
      <c r="FP1003" s="224"/>
      <c r="FQ1003" s="224"/>
      <c r="FR1003" s="224"/>
      <c r="FS1003" s="224"/>
      <c r="FT1003" s="224"/>
      <c r="FU1003" s="224"/>
      <c r="FV1003" s="224"/>
      <c r="FW1003" s="224"/>
      <c r="FX1003" s="224"/>
      <c r="FY1003" s="224"/>
      <c r="FZ1003" s="224"/>
      <c r="GA1003" s="224"/>
      <c r="GB1003" s="224"/>
      <c r="GC1003" s="224"/>
      <c r="GD1003" s="224"/>
      <c r="GE1003" s="224"/>
      <c r="GF1003" s="224"/>
      <c r="GG1003" s="224"/>
      <c r="GH1003" s="224"/>
      <c r="GI1003" s="224"/>
      <c r="GJ1003" s="224"/>
      <c r="GK1003" s="224"/>
      <c r="GL1003" s="224"/>
      <c r="GM1003" s="224"/>
      <c r="GN1003" s="224"/>
      <c r="GO1003" s="224"/>
      <c r="GP1003" s="224"/>
      <c r="GQ1003" s="224"/>
      <c r="GR1003" s="224"/>
      <c r="GS1003" s="224"/>
      <c r="GT1003" s="224"/>
      <c r="GU1003" s="224"/>
      <c r="GV1003" s="224"/>
      <c r="GW1003" s="224"/>
      <c r="GX1003" s="224"/>
      <c r="GY1003" s="224"/>
      <c r="GZ1003" s="224"/>
      <c r="HA1003" s="224"/>
      <c r="HB1003" s="224"/>
      <c r="HC1003" s="224"/>
      <c r="HD1003" s="224"/>
      <c r="HE1003" s="224"/>
      <c r="HF1003" s="224"/>
      <c r="HG1003" s="224"/>
      <c r="HH1003" s="224"/>
      <c r="HI1003" s="224"/>
      <c r="HJ1003" s="224"/>
      <c r="HK1003" s="224"/>
      <c r="HL1003" s="224"/>
      <c r="HM1003" s="224"/>
      <c r="HN1003" s="224"/>
      <c r="HO1003" s="224"/>
      <c r="HP1003" s="224"/>
      <c r="HQ1003" s="224"/>
      <c r="HR1003" s="224"/>
      <c r="HS1003" s="224"/>
      <c r="HT1003" s="224"/>
      <c r="HU1003" s="224"/>
      <c r="HV1003" s="224"/>
      <c r="HW1003" s="224"/>
      <c r="HX1003" s="224"/>
      <c r="HY1003" s="224"/>
      <c r="HZ1003" s="224"/>
      <c r="IA1003" s="224"/>
      <c r="IB1003" s="224"/>
      <c r="IC1003" s="224"/>
      <c r="ID1003" s="224"/>
      <c r="IE1003" s="224"/>
      <c r="IF1003" s="224"/>
      <c r="IG1003" s="224"/>
      <c r="IH1003" s="224"/>
      <c r="II1003" s="224"/>
      <c r="IJ1003" s="224"/>
      <c r="IK1003" s="224"/>
      <c r="IL1003" s="224"/>
      <c r="IM1003" s="224"/>
      <c r="IN1003" s="224"/>
      <c r="IO1003" s="224"/>
      <c r="IP1003" s="224"/>
      <c r="IQ1003" s="224"/>
      <c r="IR1003" s="224"/>
      <c r="IS1003" s="224"/>
      <c r="IT1003" s="224"/>
      <c r="IU1003" s="224"/>
      <c r="IV1003" s="224"/>
      <c r="IW1003" s="224"/>
    </row>
    <row r="1004" spans="1:257" s="258" customFormat="1" ht="39" hidden="1" customHeight="1" x14ac:dyDescent="0.25">
      <c r="A1004" s="224"/>
      <c r="B1004" s="224"/>
      <c r="C1004" s="224"/>
      <c r="D1004" s="209"/>
      <c r="E1004" s="57"/>
      <c r="F1004" s="57"/>
      <c r="G1004" s="210"/>
      <c r="H1004" s="210"/>
      <c r="I1004" s="210"/>
      <c r="J1004" s="224"/>
      <c r="K1004" s="251"/>
      <c r="L1004" s="251"/>
      <c r="M1004" s="251"/>
      <c r="N1004" s="251"/>
      <c r="O1004" s="251"/>
      <c r="P1004" s="251"/>
      <c r="Q1004" s="251"/>
      <c r="R1004" s="251"/>
      <c r="S1004" s="251"/>
      <c r="T1004" s="251"/>
      <c r="U1004" s="251"/>
      <c r="V1004" s="251"/>
      <c r="W1004" s="251"/>
      <c r="X1004" s="251"/>
      <c r="Y1004" s="251"/>
      <c r="Z1004" s="251"/>
      <c r="AA1004" s="251"/>
      <c r="AB1004" s="251"/>
      <c r="AC1004" s="211"/>
      <c r="AD1004" s="252"/>
      <c r="AE1004" s="252"/>
      <c r="AF1004" s="253"/>
      <c r="AG1004" s="253"/>
      <c r="AH1004" s="254"/>
      <c r="AI1004" s="254"/>
      <c r="AJ1004" s="255"/>
      <c r="AK1004" s="255"/>
      <c r="AL1004" s="126"/>
      <c r="AM1004" s="224"/>
      <c r="AN1004" s="224"/>
      <c r="AO1004" s="224"/>
      <c r="AP1004" s="224"/>
      <c r="AQ1004" s="224"/>
      <c r="AR1004" s="224"/>
      <c r="AS1004" s="224"/>
      <c r="AT1004" s="224"/>
      <c r="AU1004" s="224"/>
      <c r="AV1004" s="224"/>
      <c r="AW1004" s="224"/>
      <c r="AX1004" s="224"/>
      <c r="AY1004" s="224"/>
      <c r="AZ1004" s="224"/>
      <c r="BA1004" s="224"/>
      <c r="BB1004" s="224"/>
      <c r="BC1004" s="224"/>
      <c r="BD1004" s="224"/>
      <c r="BE1004" s="224"/>
      <c r="BF1004" s="224"/>
      <c r="BG1004" s="224"/>
      <c r="BH1004" s="224"/>
      <c r="BI1004" s="224"/>
      <c r="BJ1004" s="224"/>
      <c r="BK1004" s="224"/>
      <c r="BL1004" s="224"/>
      <c r="BM1004" s="224"/>
      <c r="BN1004" s="224"/>
      <c r="BO1004" s="224"/>
      <c r="BP1004" s="224"/>
      <c r="BQ1004" s="224"/>
      <c r="BR1004" s="224"/>
      <c r="BS1004" s="224"/>
      <c r="BT1004" s="224"/>
      <c r="BU1004" s="224"/>
      <c r="BV1004" s="224"/>
      <c r="BW1004" s="224"/>
      <c r="BX1004" s="224"/>
      <c r="BY1004" s="224"/>
      <c r="BZ1004" s="224"/>
      <c r="CA1004" s="224"/>
      <c r="CB1004" s="224"/>
      <c r="CC1004" s="224"/>
      <c r="CD1004" s="224"/>
      <c r="CE1004" s="224"/>
      <c r="CF1004" s="224"/>
      <c r="CG1004" s="224"/>
      <c r="CH1004" s="224"/>
      <c r="CI1004" s="224"/>
      <c r="CJ1004" s="224"/>
      <c r="CK1004" s="224"/>
      <c r="CL1004" s="224"/>
      <c r="CM1004" s="224"/>
      <c r="CN1004" s="224"/>
      <c r="CO1004" s="224"/>
      <c r="CP1004" s="224"/>
      <c r="CQ1004" s="224"/>
      <c r="CR1004" s="224"/>
      <c r="CS1004" s="224"/>
      <c r="CT1004" s="224"/>
      <c r="CU1004" s="224"/>
      <c r="CV1004" s="224"/>
      <c r="CW1004" s="224"/>
      <c r="CX1004" s="224"/>
      <c r="CY1004" s="224"/>
      <c r="CZ1004" s="224"/>
      <c r="DA1004" s="224"/>
      <c r="DB1004" s="224"/>
      <c r="DC1004" s="224"/>
      <c r="DD1004" s="224"/>
      <c r="DE1004" s="224"/>
      <c r="DF1004" s="224"/>
      <c r="DG1004" s="224"/>
      <c r="DH1004" s="224"/>
      <c r="DI1004" s="224"/>
      <c r="DJ1004" s="224"/>
      <c r="DK1004" s="224"/>
      <c r="DL1004" s="224"/>
      <c r="DM1004" s="224"/>
      <c r="DN1004" s="224"/>
      <c r="DO1004" s="224"/>
      <c r="DP1004" s="224"/>
      <c r="DQ1004" s="224"/>
      <c r="DR1004" s="224"/>
      <c r="DS1004" s="224"/>
      <c r="DT1004" s="224"/>
      <c r="DU1004" s="224"/>
      <c r="DV1004" s="224"/>
      <c r="DW1004" s="224"/>
      <c r="DX1004" s="224"/>
      <c r="DY1004" s="224"/>
      <c r="DZ1004" s="224"/>
      <c r="EA1004" s="224"/>
      <c r="EB1004" s="224"/>
      <c r="EC1004" s="224"/>
      <c r="ED1004" s="224"/>
      <c r="EE1004" s="224"/>
      <c r="EF1004" s="224"/>
      <c r="EG1004" s="224"/>
      <c r="EH1004" s="224"/>
      <c r="EI1004" s="224"/>
      <c r="EJ1004" s="224"/>
      <c r="EK1004" s="224"/>
      <c r="EL1004" s="224"/>
      <c r="EM1004" s="224"/>
      <c r="EN1004" s="224"/>
      <c r="EO1004" s="224"/>
      <c r="EP1004" s="224"/>
      <c r="EQ1004" s="224"/>
      <c r="ER1004" s="224"/>
      <c r="ES1004" s="224"/>
      <c r="ET1004" s="224"/>
      <c r="EU1004" s="224"/>
      <c r="EV1004" s="224"/>
      <c r="EW1004" s="224"/>
      <c r="EX1004" s="224"/>
      <c r="EY1004" s="224"/>
      <c r="EZ1004" s="224"/>
      <c r="FA1004" s="224"/>
      <c r="FB1004" s="224"/>
      <c r="FC1004" s="224"/>
      <c r="FD1004" s="224"/>
      <c r="FE1004" s="224"/>
      <c r="FF1004" s="224"/>
      <c r="FG1004" s="224"/>
      <c r="FH1004" s="224"/>
      <c r="FI1004" s="224"/>
      <c r="FJ1004" s="224"/>
      <c r="FK1004" s="224"/>
      <c r="FL1004" s="224"/>
      <c r="FM1004" s="224"/>
      <c r="FN1004" s="224"/>
      <c r="FO1004" s="224"/>
      <c r="FP1004" s="224"/>
      <c r="FQ1004" s="224"/>
      <c r="FR1004" s="224"/>
      <c r="FS1004" s="224"/>
      <c r="FT1004" s="224"/>
      <c r="FU1004" s="224"/>
      <c r="FV1004" s="224"/>
      <c r="FW1004" s="224"/>
      <c r="FX1004" s="224"/>
      <c r="FY1004" s="224"/>
      <c r="FZ1004" s="224"/>
      <c r="GA1004" s="224"/>
      <c r="GB1004" s="224"/>
      <c r="GC1004" s="224"/>
      <c r="GD1004" s="224"/>
      <c r="GE1004" s="224"/>
      <c r="GF1004" s="224"/>
      <c r="GG1004" s="224"/>
      <c r="GH1004" s="224"/>
      <c r="GI1004" s="224"/>
      <c r="GJ1004" s="224"/>
      <c r="GK1004" s="224"/>
      <c r="GL1004" s="224"/>
      <c r="GM1004" s="224"/>
      <c r="GN1004" s="224"/>
      <c r="GO1004" s="224"/>
      <c r="GP1004" s="224"/>
      <c r="GQ1004" s="224"/>
      <c r="GR1004" s="224"/>
      <c r="GS1004" s="224"/>
      <c r="GT1004" s="224"/>
      <c r="GU1004" s="224"/>
      <c r="GV1004" s="224"/>
      <c r="GW1004" s="224"/>
      <c r="GX1004" s="224"/>
      <c r="GY1004" s="224"/>
      <c r="GZ1004" s="224"/>
      <c r="HA1004" s="224"/>
      <c r="HB1004" s="224"/>
      <c r="HC1004" s="224"/>
      <c r="HD1004" s="224"/>
      <c r="HE1004" s="224"/>
      <c r="HF1004" s="224"/>
      <c r="HG1004" s="224"/>
      <c r="HH1004" s="224"/>
      <c r="HI1004" s="224"/>
      <c r="HJ1004" s="224"/>
      <c r="HK1004" s="224"/>
      <c r="HL1004" s="224"/>
      <c r="HM1004" s="224"/>
      <c r="HN1004" s="224"/>
      <c r="HO1004" s="224"/>
      <c r="HP1004" s="224"/>
      <c r="HQ1004" s="224"/>
      <c r="HR1004" s="224"/>
      <c r="HS1004" s="224"/>
      <c r="HT1004" s="224"/>
      <c r="HU1004" s="224"/>
      <c r="HV1004" s="224"/>
      <c r="HW1004" s="224"/>
      <c r="HX1004" s="224"/>
      <c r="HY1004" s="224"/>
      <c r="HZ1004" s="224"/>
      <c r="IA1004" s="224"/>
      <c r="IB1004" s="224"/>
      <c r="IC1004" s="224"/>
      <c r="ID1004" s="224"/>
      <c r="IE1004" s="224"/>
      <c r="IF1004" s="224"/>
      <c r="IG1004" s="224"/>
      <c r="IH1004" s="224"/>
      <c r="II1004" s="224"/>
      <c r="IJ1004" s="224"/>
      <c r="IK1004" s="224"/>
      <c r="IL1004" s="224"/>
      <c r="IM1004" s="224"/>
      <c r="IN1004" s="224"/>
      <c r="IO1004" s="224"/>
      <c r="IP1004" s="224"/>
      <c r="IQ1004" s="224"/>
      <c r="IR1004" s="224"/>
      <c r="IS1004" s="224"/>
      <c r="IT1004" s="224"/>
      <c r="IU1004" s="224"/>
      <c r="IV1004" s="224"/>
      <c r="IW1004" s="224"/>
    </row>
    <row r="1005" spans="1:257" s="258" customFormat="1" ht="39" hidden="1" customHeight="1" x14ac:dyDescent="0.25">
      <c r="A1005" s="224"/>
      <c r="B1005" s="224"/>
      <c r="C1005" s="224"/>
      <c r="D1005" s="209"/>
      <c r="E1005" s="57"/>
      <c r="F1005" s="57"/>
      <c r="G1005" s="210"/>
      <c r="H1005" s="210"/>
      <c r="I1005" s="210"/>
      <c r="J1005" s="224"/>
      <c r="K1005" s="251"/>
      <c r="L1005" s="251"/>
      <c r="M1005" s="251"/>
      <c r="N1005" s="251"/>
      <c r="O1005" s="251"/>
      <c r="P1005" s="251"/>
      <c r="Q1005" s="251"/>
      <c r="R1005" s="251"/>
      <c r="S1005" s="251"/>
      <c r="T1005" s="251"/>
      <c r="U1005" s="251"/>
      <c r="V1005" s="251"/>
      <c r="W1005" s="251"/>
      <c r="X1005" s="251"/>
      <c r="Y1005" s="251"/>
      <c r="Z1005" s="251"/>
      <c r="AA1005" s="251"/>
      <c r="AB1005" s="251"/>
      <c r="AC1005" s="211"/>
      <c r="AD1005" s="252"/>
      <c r="AE1005" s="252"/>
      <c r="AF1005" s="253"/>
      <c r="AG1005" s="253"/>
      <c r="AH1005" s="254"/>
      <c r="AI1005" s="254"/>
      <c r="AJ1005" s="255"/>
      <c r="AK1005" s="255"/>
      <c r="AL1005" s="126"/>
      <c r="AM1005" s="224"/>
      <c r="AN1005" s="224"/>
      <c r="AO1005" s="224"/>
      <c r="AP1005" s="224"/>
      <c r="AQ1005" s="224"/>
      <c r="AR1005" s="224"/>
      <c r="AS1005" s="224"/>
      <c r="AT1005" s="224"/>
      <c r="AU1005" s="224"/>
      <c r="AV1005" s="224"/>
      <c r="AW1005" s="224"/>
      <c r="AX1005" s="224"/>
      <c r="AY1005" s="224"/>
      <c r="AZ1005" s="224"/>
      <c r="BA1005" s="224"/>
      <c r="BB1005" s="224"/>
      <c r="BC1005" s="224"/>
      <c r="BD1005" s="224"/>
      <c r="BE1005" s="224"/>
      <c r="BF1005" s="224"/>
      <c r="BG1005" s="224"/>
      <c r="BH1005" s="224"/>
      <c r="BI1005" s="224"/>
      <c r="BJ1005" s="224"/>
      <c r="BK1005" s="224"/>
      <c r="BL1005" s="224"/>
      <c r="BM1005" s="224"/>
      <c r="BN1005" s="224"/>
      <c r="BO1005" s="224"/>
      <c r="BP1005" s="224"/>
      <c r="BQ1005" s="224"/>
      <c r="BR1005" s="224"/>
      <c r="BS1005" s="224"/>
      <c r="BT1005" s="224"/>
      <c r="BU1005" s="224"/>
      <c r="BV1005" s="224"/>
      <c r="BW1005" s="224"/>
      <c r="BX1005" s="224"/>
      <c r="BY1005" s="224"/>
      <c r="BZ1005" s="224"/>
      <c r="CA1005" s="224"/>
      <c r="CB1005" s="224"/>
      <c r="CC1005" s="224"/>
      <c r="CD1005" s="224"/>
      <c r="CE1005" s="224"/>
      <c r="CF1005" s="224"/>
      <c r="CG1005" s="224"/>
      <c r="CH1005" s="224"/>
      <c r="CI1005" s="224"/>
      <c r="CJ1005" s="224"/>
      <c r="CK1005" s="224"/>
      <c r="CL1005" s="224"/>
      <c r="CM1005" s="224"/>
      <c r="CN1005" s="224"/>
      <c r="CO1005" s="224"/>
      <c r="CP1005" s="224"/>
      <c r="CQ1005" s="224"/>
      <c r="CR1005" s="224"/>
      <c r="CS1005" s="224"/>
      <c r="CT1005" s="224"/>
      <c r="CU1005" s="224"/>
      <c r="CV1005" s="224"/>
      <c r="CW1005" s="224"/>
      <c r="CX1005" s="224"/>
      <c r="CY1005" s="224"/>
      <c r="CZ1005" s="224"/>
      <c r="DA1005" s="224"/>
      <c r="DB1005" s="224"/>
      <c r="DC1005" s="224"/>
      <c r="DD1005" s="224"/>
      <c r="DE1005" s="224"/>
      <c r="DF1005" s="224"/>
      <c r="DG1005" s="224"/>
      <c r="DH1005" s="224"/>
      <c r="DI1005" s="224"/>
      <c r="DJ1005" s="224"/>
      <c r="DK1005" s="224"/>
      <c r="DL1005" s="224"/>
      <c r="DM1005" s="224"/>
      <c r="DN1005" s="224"/>
      <c r="DO1005" s="224"/>
      <c r="DP1005" s="224"/>
      <c r="DQ1005" s="224"/>
      <c r="DR1005" s="224"/>
      <c r="DS1005" s="224"/>
      <c r="DT1005" s="224"/>
      <c r="DU1005" s="224"/>
      <c r="DV1005" s="224"/>
      <c r="DW1005" s="224"/>
      <c r="DX1005" s="224"/>
      <c r="DY1005" s="224"/>
      <c r="DZ1005" s="224"/>
      <c r="EA1005" s="224"/>
      <c r="EB1005" s="224"/>
      <c r="EC1005" s="224"/>
      <c r="ED1005" s="224"/>
      <c r="EE1005" s="224"/>
      <c r="EF1005" s="224"/>
      <c r="EG1005" s="224"/>
      <c r="EH1005" s="224"/>
      <c r="EI1005" s="224"/>
      <c r="EJ1005" s="224"/>
      <c r="EK1005" s="224"/>
      <c r="EL1005" s="224"/>
      <c r="EM1005" s="224"/>
      <c r="EN1005" s="224"/>
      <c r="EO1005" s="224"/>
      <c r="EP1005" s="224"/>
      <c r="EQ1005" s="224"/>
      <c r="ER1005" s="224"/>
      <c r="ES1005" s="224"/>
      <c r="ET1005" s="224"/>
      <c r="EU1005" s="224"/>
      <c r="EV1005" s="224"/>
      <c r="EW1005" s="224"/>
      <c r="EX1005" s="224"/>
      <c r="EY1005" s="224"/>
      <c r="EZ1005" s="224"/>
      <c r="FA1005" s="224"/>
      <c r="FB1005" s="224"/>
      <c r="FC1005" s="224"/>
      <c r="FD1005" s="224"/>
      <c r="FE1005" s="224"/>
      <c r="FF1005" s="224"/>
      <c r="FG1005" s="224"/>
      <c r="FH1005" s="224"/>
      <c r="FI1005" s="224"/>
      <c r="FJ1005" s="224"/>
      <c r="FK1005" s="224"/>
      <c r="FL1005" s="224"/>
      <c r="FM1005" s="224"/>
      <c r="FN1005" s="224"/>
      <c r="FO1005" s="224"/>
      <c r="FP1005" s="224"/>
      <c r="FQ1005" s="224"/>
      <c r="FR1005" s="224"/>
      <c r="FS1005" s="224"/>
      <c r="FT1005" s="224"/>
      <c r="FU1005" s="224"/>
      <c r="FV1005" s="224"/>
      <c r="FW1005" s="224"/>
      <c r="FX1005" s="224"/>
      <c r="FY1005" s="224"/>
      <c r="FZ1005" s="224"/>
      <c r="GA1005" s="224"/>
      <c r="GB1005" s="224"/>
      <c r="GC1005" s="224"/>
      <c r="GD1005" s="224"/>
      <c r="GE1005" s="224"/>
      <c r="GF1005" s="224"/>
      <c r="GG1005" s="224"/>
      <c r="GH1005" s="224"/>
      <c r="GI1005" s="224"/>
      <c r="GJ1005" s="224"/>
      <c r="GK1005" s="224"/>
      <c r="GL1005" s="224"/>
      <c r="GM1005" s="224"/>
      <c r="GN1005" s="224"/>
      <c r="GO1005" s="224"/>
      <c r="GP1005" s="224"/>
      <c r="GQ1005" s="224"/>
      <c r="GR1005" s="224"/>
      <c r="GS1005" s="224"/>
      <c r="GT1005" s="224"/>
      <c r="GU1005" s="224"/>
      <c r="GV1005" s="224"/>
      <c r="GW1005" s="224"/>
      <c r="GX1005" s="224"/>
      <c r="GY1005" s="224"/>
      <c r="GZ1005" s="224"/>
      <c r="HA1005" s="224"/>
      <c r="HB1005" s="224"/>
      <c r="HC1005" s="224"/>
      <c r="HD1005" s="224"/>
      <c r="HE1005" s="224"/>
      <c r="HF1005" s="224"/>
      <c r="HG1005" s="224"/>
      <c r="HH1005" s="224"/>
      <c r="HI1005" s="224"/>
      <c r="HJ1005" s="224"/>
      <c r="HK1005" s="224"/>
      <c r="HL1005" s="224"/>
      <c r="HM1005" s="224"/>
      <c r="HN1005" s="224"/>
      <c r="HO1005" s="224"/>
      <c r="HP1005" s="224"/>
      <c r="HQ1005" s="224"/>
      <c r="HR1005" s="224"/>
      <c r="HS1005" s="224"/>
      <c r="HT1005" s="224"/>
      <c r="HU1005" s="224"/>
      <c r="HV1005" s="224"/>
      <c r="HW1005" s="224"/>
      <c r="HX1005" s="224"/>
      <c r="HY1005" s="224"/>
      <c r="HZ1005" s="224"/>
      <c r="IA1005" s="224"/>
      <c r="IB1005" s="224"/>
      <c r="IC1005" s="224"/>
      <c r="ID1005" s="224"/>
      <c r="IE1005" s="224"/>
      <c r="IF1005" s="224"/>
      <c r="IG1005" s="224"/>
      <c r="IH1005" s="224"/>
      <c r="II1005" s="224"/>
      <c r="IJ1005" s="224"/>
      <c r="IK1005" s="224"/>
      <c r="IL1005" s="224"/>
      <c r="IM1005" s="224"/>
      <c r="IN1005" s="224"/>
      <c r="IO1005" s="224"/>
      <c r="IP1005" s="224"/>
      <c r="IQ1005" s="224"/>
      <c r="IR1005" s="224"/>
      <c r="IS1005" s="224"/>
      <c r="IT1005" s="224"/>
      <c r="IU1005" s="224"/>
      <c r="IV1005" s="224"/>
      <c r="IW1005" s="224"/>
    </row>
    <row r="1006" spans="1:257" s="258" customFormat="1" ht="39" hidden="1" customHeight="1" x14ac:dyDescent="0.25">
      <c r="A1006" s="224"/>
      <c r="B1006" s="224"/>
      <c r="C1006" s="224"/>
      <c r="D1006" s="209"/>
      <c r="E1006" s="57"/>
      <c r="F1006" s="57"/>
      <c r="G1006" s="210"/>
      <c r="H1006" s="210"/>
      <c r="I1006" s="210"/>
      <c r="J1006" s="224"/>
      <c r="K1006" s="251"/>
      <c r="L1006" s="251"/>
      <c r="M1006" s="251"/>
      <c r="N1006" s="251"/>
      <c r="O1006" s="251"/>
      <c r="P1006" s="251"/>
      <c r="Q1006" s="251"/>
      <c r="R1006" s="251"/>
      <c r="S1006" s="251"/>
      <c r="T1006" s="251"/>
      <c r="U1006" s="251"/>
      <c r="V1006" s="251"/>
      <c r="W1006" s="251"/>
      <c r="X1006" s="251"/>
      <c r="Y1006" s="251"/>
      <c r="Z1006" s="251"/>
      <c r="AA1006" s="251"/>
      <c r="AB1006" s="251"/>
      <c r="AC1006" s="211"/>
      <c r="AD1006" s="252"/>
      <c r="AE1006" s="252"/>
      <c r="AF1006" s="253"/>
      <c r="AG1006" s="253"/>
      <c r="AH1006" s="254"/>
      <c r="AI1006" s="254"/>
      <c r="AJ1006" s="255"/>
      <c r="AK1006" s="255"/>
      <c r="AL1006" s="126"/>
      <c r="AM1006" s="224"/>
      <c r="AN1006" s="224"/>
      <c r="AO1006" s="224"/>
      <c r="AP1006" s="224"/>
      <c r="AQ1006" s="224"/>
      <c r="AR1006" s="224"/>
      <c r="AS1006" s="224"/>
      <c r="AT1006" s="224"/>
      <c r="AU1006" s="224"/>
      <c r="AV1006" s="224"/>
      <c r="AW1006" s="224"/>
      <c r="AX1006" s="224"/>
      <c r="AY1006" s="224"/>
      <c r="AZ1006" s="224"/>
      <c r="BA1006" s="224"/>
      <c r="BB1006" s="224"/>
      <c r="BC1006" s="224"/>
      <c r="BD1006" s="224"/>
      <c r="BE1006" s="224"/>
      <c r="BF1006" s="224"/>
      <c r="BG1006" s="224"/>
      <c r="BH1006" s="224"/>
      <c r="BI1006" s="224"/>
      <c r="BJ1006" s="224"/>
      <c r="BK1006" s="224"/>
      <c r="BL1006" s="224"/>
      <c r="BM1006" s="224"/>
      <c r="BN1006" s="224"/>
      <c r="BO1006" s="224"/>
      <c r="BP1006" s="224"/>
      <c r="BQ1006" s="224"/>
      <c r="BR1006" s="224"/>
      <c r="BS1006" s="224"/>
      <c r="BT1006" s="224"/>
      <c r="BU1006" s="224"/>
      <c r="BV1006" s="224"/>
      <c r="BW1006" s="224"/>
      <c r="BX1006" s="224"/>
      <c r="BY1006" s="224"/>
      <c r="BZ1006" s="224"/>
      <c r="CA1006" s="224"/>
      <c r="CB1006" s="224"/>
      <c r="CC1006" s="224"/>
      <c r="CD1006" s="224"/>
      <c r="CE1006" s="224"/>
      <c r="CF1006" s="224"/>
      <c r="CG1006" s="224"/>
      <c r="CH1006" s="224"/>
      <c r="CI1006" s="224"/>
      <c r="CJ1006" s="224"/>
      <c r="CK1006" s="224"/>
      <c r="CL1006" s="224"/>
      <c r="CM1006" s="224"/>
      <c r="CN1006" s="224"/>
      <c r="CO1006" s="224"/>
      <c r="CP1006" s="224"/>
      <c r="CQ1006" s="224"/>
      <c r="CR1006" s="224"/>
      <c r="CS1006" s="224"/>
      <c r="CT1006" s="224"/>
      <c r="CU1006" s="224"/>
      <c r="CV1006" s="224"/>
      <c r="CW1006" s="224"/>
      <c r="CX1006" s="224"/>
      <c r="CY1006" s="224"/>
      <c r="CZ1006" s="224"/>
      <c r="DA1006" s="224"/>
      <c r="DB1006" s="224"/>
      <c r="DC1006" s="224"/>
      <c r="DD1006" s="224"/>
      <c r="DE1006" s="224"/>
      <c r="DF1006" s="224"/>
      <c r="DG1006" s="224"/>
      <c r="DH1006" s="224"/>
      <c r="DI1006" s="224"/>
      <c r="DJ1006" s="224"/>
      <c r="DK1006" s="224"/>
      <c r="DL1006" s="224"/>
      <c r="DM1006" s="224"/>
      <c r="DN1006" s="224"/>
      <c r="DO1006" s="224"/>
      <c r="DP1006" s="224"/>
      <c r="DQ1006" s="224"/>
      <c r="DR1006" s="224"/>
      <c r="DS1006" s="224"/>
      <c r="DT1006" s="224"/>
      <c r="DU1006" s="224"/>
      <c r="DV1006" s="224"/>
      <c r="DW1006" s="224"/>
      <c r="DX1006" s="224"/>
      <c r="DY1006" s="224"/>
      <c r="DZ1006" s="224"/>
      <c r="EA1006" s="224"/>
      <c r="EB1006" s="224"/>
      <c r="EC1006" s="224"/>
      <c r="ED1006" s="224"/>
      <c r="EE1006" s="224"/>
      <c r="EF1006" s="224"/>
      <c r="EG1006" s="224"/>
      <c r="EH1006" s="224"/>
      <c r="EI1006" s="224"/>
      <c r="EJ1006" s="224"/>
      <c r="EK1006" s="224"/>
      <c r="EL1006" s="224"/>
      <c r="EM1006" s="224"/>
      <c r="EN1006" s="224"/>
      <c r="EO1006" s="224"/>
      <c r="EP1006" s="224"/>
      <c r="EQ1006" s="224"/>
      <c r="ER1006" s="224"/>
      <c r="ES1006" s="224"/>
      <c r="ET1006" s="224"/>
      <c r="EU1006" s="224"/>
      <c r="EV1006" s="224"/>
      <c r="EW1006" s="224"/>
      <c r="EX1006" s="224"/>
      <c r="EY1006" s="224"/>
      <c r="EZ1006" s="224"/>
      <c r="FA1006" s="224"/>
      <c r="FB1006" s="224"/>
      <c r="FC1006" s="224"/>
      <c r="FD1006" s="224"/>
      <c r="FE1006" s="224"/>
      <c r="FF1006" s="224"/>
      <c r="FG1006" s="224"/>
      <c r="FH1006" s="224"/>
      <c r="FI1006" s="224"/>
      <c r="FJ1006" s="224"/>
      <c r="FK1006" s="224"/>
      <c r="FL1006" s="224"/>
      <c r="FM1006" s="224"/>
      <c r="FN1006" s="224"/>
      <c r="FO1006" s="224"/>
      <c r="FP1006" s="224"/>
      <c r="FQ1006" s="224"/>
      <c r="FR1006" s="224"/>
      <c r="FS1006" s="224"/>
      <c r="FT1006" s="224"/>
      <c r="FU1006" s="224"/>
      <c r="FV1006" s="224"/>
      <c r="FW1006" s="224"/>
      <c r="FX1006" s="224"/>
      <c r="FY1006" s="224"/>
      <c r="FZ1006" s="224"/>
      <c r="GA1006" s="224"/>
      <c r="GB1006" s="224"/>
      <c r="GC1006" s="224"/>
      <c r="GD1006" s="224"/>
      <c r="GE1006" s="224"/>
      <c r="GF1006" s="224"/>
      <c r="GG1006" s="224"/>
      <c r="GH1006" s="224"/>
      <c r="GI1006" s="224"/>
      <c r="GJ1006" s="224"/>
      <c r="GK1006" s="224"/>
      <c r="GL1006" s="224"/>
      <c r="GM1006" s="224"/>
      <c r="GN1006" s="224"/>
      <c r="GO1006" s="224"/>
      <c r="GP1006" s="224"/>
      <c r="GQ1006" s="224"/>
      <c r="GR1006" s="224"/>
      <c r="GS1006" s="224"/>
      <c r="GT1006" s="224"/>
      <c r="GU1006" s="224"/>
      <c r="GV1006" s="224"/>
      <c r="GW1006" s="224"/>
      <c r="GX1006" s="224"/>
      <c r="GY1006" s="224"/>
      <c r="GZ1006" s="224"/>
      <c r="HA1006" s="224"/>
      <c r="HB1006" s="224"/>
      <c r="HC1006" s="224"/>
      <c r="HD1006" s="224"/>
      <c r="HE1006" s="224"/>
      <c r="HF1006" s="224"/>
      <c r="HG1006" s="224"/>
      <c r="HH1006" s="224"/>
      <c r="HI1006" s="224"/>
      <c r="HJ1006" s="224"/>
      <c r="HK1006" s="224"/>
      <c r="HL1006" s="224"/>
      <c r="HM1006" s="224"/>
      <c r="HN1006" s="224"/>
      <c r="HO1006" s="224"/>
      <c r="HP1006" s="224"/>
      <c r="HQ1006" s="224"/>
      <c r="HR1006" s="224"/>
      <c r="HS1006" s="224"/>
      <c r="HT1006" s="224"/>
      <c r="HU1006" s="224"/>
      <c r="HV1006" s="224"/>
      <c r="HW1006" s="224"/>
      <c r="HX1006" s="224"/>
      <c r="HY1006" s="224"/>
      <c r="HZ1006" s="224"/>
      <c r="IA1006" s="224"/>
      <c r="IB1006" s="224"/>
      <c r="IC1006" s="224"/>
      <c r="ID1006" s="224"/>
      <c r="IE1006" s="224"/>
      <c r="IF1006" s="224"/>
      <c r="IG1006" s="224"/>
      <c r="IH1006" s="224"/>
      <c r="II1006" s="224"/>
      <c r="IJ1006" s="224"/>
      <c r="IK1006" s="224"/>
      <c r="IL1006" s="224"/>
      <c r="IM1006" s="224"/>
      <c r="IN1006" s="224"/>
      <c r="IO1006" s="224"/>
      <c r="IP1006" s="224"/>
      <c r="IQ1006" s="224"/>
      <c r="IR1006" s="224"/>
      <c r="IS1006" s="224"/>
      <c r="IT1006" s="224"/>
      <c r="IU1006" s="224"/>
      <c r="IV1006" s="224"/>
      <c r="IW1006" s="224"/>
    </row>
    <row r="1007" spans="1:257" s="258" customFormat="1" ht="39" hidden="1" customHeight="1" x14ac:dyDescent="0.25">
      <c r="A1007" s="224"/>
      <c r="B1007" s="224"/>
      <c r="C1007" s="224"/>
      <c r="D1007" s="209"/>
      <c r="E1007" s="57"/>
      <c r="F1007" s="57"/>
      <c r="G1007" s="210"/>
      <c r="H1007" s="210"/>
      <c r="I1007" s="210"/>
      <c r="J1007" s="224"/>
      <c r="K1007" s="251"/>
      <c r="L1007" s="251"/>
      <c r="M1007" s="251"/>
      <c r="N1007" s="251"/>
      <c r="O1007" s="251"/>
      <c r="P1007" s="251"/>
      <c r="Q1007" s="251"/>
      <c r="R1007" s="251"/>
      <c r="S1007" s="251"/>
      <c r="T1007" s="251"/>
      <c r="U1007" s="251"/>
      <c r="V1007" s="251"/>
      <c r="W1007" s="251"/>
      <c r="X1007" s="251"/>
      <c r="Y1007" s="251"/>
      <c r="Z1007" s="251"/>
      <c r="AA1007" s="251"/>
      <c r="AB1007" s="251"/>
      <c r="AC1007" s="211"/>
      <c r="AD1007" s="252"/>
      <c r="AE1007" s="252"/>
      <c r="AF1007" s="253"/>
      <c r="AG1007" s="253"/>
      <c r="AH1007" s="254"/>
      <c r="AI1007" s="254"/>
      <c r="AJ1007" s="255"/>
      <c r="AK1007" s="255"/>
      <c r="AL1007" s="126"/>
      <c r="AM1007" s="224"/>
      <c r="AN1007" s="224"/>
      <c r="AO1007" s="224"/>
      <c r="AP1007" s="224"/>
      <c r="AQ1007" s="224"/>
      <c r="AR1007" s="224"/>
      <c r="AS1007" s="224"/>
      <c r="AT1007" s="224"/>
      <c r="AU1007" s="224"/>
      <c r="AV1007" s="224"/>
      <c r="AW1007" s="224"/>
      <c r="AX1007" s="224"/>
      <c r="AY1007" s="224"/>
      <c r="AZ1007" s="224"/>
      <c r="BA1007" s="224"/>
      <c r="BB1007" s="224"/>
      <c r="BC1007" s="224"/>
      <c r="BD1007" s="224"/>
      <c r="BE1007" s="224"/>
      <c r="BF1007" s="224"/>
      <c r="BG1007" s="224"/>
      <c r="BH1007" s="224"/>
      <c r="BI1007" s="224"/>
      <c r="BJ1007" s="224"/>
      <c r="BK1007" s="224"/>
      <c r="BL1007" s="224"/>
      <c r="BM1007" s="224"/>
      <c r="BN1007" s="224"/>
      <c r="BO1007" s="224"/>
      <c r="BP1007" s="224"/>
      <c r="BQ1007" s="224"/>
      <c r="BR1007" s="224"/>
      <c r="BS1007" s="224"/>
      <c r="BT1007" s="224"/>
      <c r="BU1007" s="224"/>
      <c r="BV1007" s="224"/>
      <c r="BW1007" s="224"/>
      <c r="BX1007" s="224"/>
      <c r="BY1007" s="224"/>
      <c r="BZ1007" s="224"/>
      <c r="CA1007" s="224"/>
      <c r="CB1007" s="224"/>
      <c r="CC1007" s="224"/>
      <c r="CD1007" s="224"/>
      <c r="CE1007" s="224"/>
      <c r="CF1007" s="224"/>
      <c r="CG1007" s="224"/>
      <c r="CH1007" s="224"/>
      <c r="CI1007" s="224"/>
      <c r="CJ1007" s="224"/>
      <c r="CK1007" s="224"/>
      <c r="CL1007" s="224"/>
      <c r="CM1007" s="224"/>
      <c r="CN1007" s="224"/>
      <c r="CO1007" s="224"/>
      <c r="CP1007" s="224"/>
      <c r="CQ1007" s="224"/>
      <c r="CR1007" s="224"/>
      <c r="CS1007" s="224"/>
      <c r="CT1007" s="224"/>
      <c r="CU1007" s="224"/>
      <c r="CV1007" s="224"/>
      <c r="CW1007" s="224"/>
      <c r="CX1007" s="224"/>
      <c r="CY1007" s="224"/>
      <c r="CZ1007" s="224"/>
      <c r="DA1007" s="224"/>
      <c r="DB1007" s="224"/>
      <c r="DC1007" s="224"/>
      <c r="DD1007" s="224"/>
      <c r="DE1007" s="224"/>
      <c r="DF1007" s="224"/>
      <c r="DG1007" s="224"/>
      <c r="DH1007" s="224"/>
      <c r="DI1007" s="224"/>
      <c r="DJ1007" s="224"/>
      <c r="DK1007" s="224"/>
      <c r="DL1007" s="224"/>
      <c r="DM1007" s="224"/>
      <c r="DN1007" s="224"/>
      <c r="DO1007" s="224"/>
      <c r="DP1007" s="224"/>
      <c r="DQ1007" s="224"/>
      <c r="DR1007" s="224"/>
      <c r="DS1007" s="224"/>
      <c r="DT1007" s="224"/>
      <c r="DU1007" s="224"/>
      <c r="DV1007" s="224"/>
      <c r="DW1007" s="224"/>
      <c r="DX1007" s="224"/>
      <c r="DY1007" s="224"/>
      <c r="DZ1007" s="224"/>
      <c r="EA1007" s="224"/>
      <c r="EB1007" s="224"/>
      <c r="EC1007" s="224"/>
      <c r="ED1007" s="224"/>
      <c r="EE1007" s="224"/>
      <c r="EF1007" s="224"/>
      <c r="EG1007" s="224"/>
      <c r="EH1007" s="224"/>
      <c r="EI1007" s="224"/>
      <c r="EJ1007" s="224"/>
      <c r="EK1007" s="224"/>
      <c r="EL1007" s="224"/>
      <c r="EM1007" s="224"/>
      <c r="EN1007" s="224"/>
      <c r="EO1007" s="224"/>
      <c r="EP1007" s="224"/>
      <c r="EQ1007" s="224"/>
      <c r="ER1007" s="224"/>
      <c r="ES1007" s="224"/>
      <c r="ET1007" s="224"/>
      <c r="EU1007" s="224"/>
      <c r="EV1007" s="224"/>
      <c r="EW1007" s="224"/>
      <c r="EX1007" s="224"/>
      <c r="EY1007" s="224"/>
      <c r="EZ1007" s="224"/>
      <c r="FA1007" s="224"/>
      <c r="FB1007" s="224"/>
      <c r="FC1007" s="224"/>
      <c r="FD1007" s="224"/>
      <c r="FE1007" s="224"/>
      <c r="FF1007" s="224"/>
      <c r="FG1007" s="224"/>
      <c r="FH1007" s="224"/>
      <c r="FI1007" s="224"/>
      <c r="FJ1007" s="224"/>
      <c r="FK1007" s="224"/>
      <c r="FL1007" s="224"/>
      <c r="FM1007" s="224"/>
      <c r="FN1007" s="224"/>
      <c r="FO1007" s="224"/>
      <c r="FP1007" s="224"/>
      <c r="FQ1007" s="224"/>
      <c r="FR1007" s="224"/>
      <c r="FS1007" s="224"/>
      <c r="FT1007" s="224"/>
      <c r="FU1007" s="224"/>
      <c r="FV1007" s="224"/>
      <c r="FW1007" s="224"/>
      <c r="FX1007" s="224"/>
      <c r="FY1007" s="224"/>
      <c r="FZ1007" s="224"/>
      <c r="GA1007" s="224"/>
      <c r="GB1007" s="224"/>
      <c r="GC1007" s="224"/>
      <c r="GD1007" s="224"/>
      <c r="GE1007" s="224"/>
      <c r="GF1007" s="224"/>
      <c r="GG1007" s="224"/>
      <c r="GH1007" s="224"/>
      <c r="GI1007" s="224"/>
      <c r="GJ1007" s="224"/>
      <c r="GK1007" s="224"/>
      <c r="GL1007" s="224"/>
      <c r="GM1007" s="224"/>
      <c r="GN1007" s="224"/>
      <c r="GO1007" s="224"/>
      <c r="GP1007" s="224"/>
      <c r="GQ1007" s="224"/>
      <c r="GR1007" s="224"/>
      <c r="GS1007" s="224"/>
      <c r="GT1007" s="224"/>
      <c r="GU1007" s="224"/>
      <c r="GV1007" s="224"/>
      <c r="GW1007" s="224"/>
      <c r="GX1007" s="224"/>
      <c r="GY1007" s="224"/>
      <c r="GZ1007" s="224"/>
      <c r="HA1007" s="224"/>
      <c r="HB1007" s="224"/>
      <c r="HC1007" s="224"/>
      <c r="HD1007" s="224"/>
      <c r="HE1007" s="224"/>
      <c r="HF1007" s="224"/>
      <c r="HG1007" s="224"/>
      <c r="HH1007" s="224"/>
      <c r="HI1007" s="224"/>
      <c r="HJ1007" s="224"/>
      <c r="HK1007" s="224"/>
      <c r="HL1007" s="224"/>
      <c r="HM1007" s="224"/>
      <c r="HN1007" s="224"/>
      <c r="HO1007" s="224"/>
      <c r="HP1007" s="224"/>
      <c r="HQ1007" s="224"/>
      <c r="HR1007" s="224"/>
      <c r="HS1007" s="224"/>
      <c r="HT1007" s="224"/>
      <c r="HU1007" s="224"/>
      <c r="HV1007" s="224"/>
      <c r="HW1007" s="224"/>
      <c r="HX1007" s="224"/>
      <c r="HY1007" s="224"/>
      <c r="HZ1007" s="224"/>
      <c r="IA1007" s="224"/>
      <c r="IB1007" s="224"/>
      <c r="IC1007" s="224"/>
      <c r="ID1007" s="224"/>
      <c r="IE1007" s="224"/>
      <c r="IF1007" s="224"/>
      <c r="IG1007" s="224"/>
      <c r="IH1007" s="224"/>
      <c r="II1007" s="224"/>
      <c r="IJ1007" s="224"/>
      <c r="IK1007" s="224"/>
      <c r="IL1007" s="224"/>
      <c r="IM1007" s="224"/>
      <c r="IN1007" s="224"/>
      <c r="IO1007" s="224"/>
      <c r="IP1007" s="224"/>
      <c r="IQ1007" s="224"/>
      <c r="IR1007" s="224"/>
      <c r="IS1007" s="224"/>
      <c r="IT1007" s="224"/>
      <c r="IU1007" s="224"/>
      <c r="IV1007" s="224"/>
      <c r="IW1007" s="224"/>
    </row>
    <row r="1008" spans="1:257" s="258" customFormat="1" ht="39" hidden="1" customHeight="1" x14ac:dyDescent="0.25">
      <c r="A1008" s="224"/>
      <c r="B1008" s="224"/>
      <c r="C1008" s="224"/>
      <c r="D1008" s="209"/>
      <c r="E1008" s="57"/>
      <c r="F1008" s="57"/>
      <c r="G1008" s="210"/>
      <c r="H1008" s="210"/>
      <c r="I1008" s="210"/>
      <c r="J1008" s="224"/>
      <c r="K1008" s="251"/>
      <c r="L1008" s="251"/>
      <c r="M1008" s="251"/>
      <c r="N1008" s="251"/>
      <c r="O1008" s="251"/>
      <c r="P1008" s="251"/>
      <c r="Q1008" s="251"/>
      <c r="R1008" s="251"/>
      <c r="S1008" s="251"/>
      <c r="T1008" s="251"/>
      <c r="U1008" s="251"/>
      <c r="V1008" s="251"/>
      <c r="W1008" s="251"/>
      <c r="X1008" s="251"/>
      <c r="Y1008" s="251"/>
      <c r="Z1008" s="251"/>
      <c r="AA1008" s="251"/>
      <c r="AB1008" s="251"/>
      <c r="AC1008" s="211"/>
      <c r="AD1008" s="252"/>
      <c r="AE1008" s="252"/>
      <c r="AF1008" s="253"/>
      <c r="AG1008" s="253"/>
      <c r="AH1008" s="254"/>
      <c r="AI1008" s="254"/>
      <c r="AJ1008" s="255"/>
      <c r="AK1008" s="255"/>
      <c r="AL1008" s="126"/>
      <c r="AM1008" s="224"/>
      <c r="AN1008" s="224"/>
      <c r="AO1008" s="224"/>
      <c r="AP1008" s="224"/>
      <c r="AQ1008" s="224"/>
      <c r="AR1008" s="224"/>
      <c r="AS1008" s="224"/>
      <c r="AT1008" s="224"/>
      <c r="AU1008" s="224"/>
      <c r="AV1008" s="224"/>
      <c r="AW1008" s="224"/>
      <c r="AX1008" s="224"/>
      <c r="AY1008" s="224"/>
      <c r="AZ1008" s="224"/>
      <c r="BA1008" s="224"/>
      <c r="BB1008" s="224"/>
      <c r="BC1008" s="224"/>
      <c r="BD1008" s="224"/>
      <c r="BE1008" s="224"/>
      <c r="BF1008" s="224"/>
      <c r="BG1008" s="224"/>
      <c r="BH1008" s="224"/>
      <c r="BI1008" s="224"/>
      <c r="BJ1008" s="224"/>
      <c r="BK1008" s="224"/>
      <c r="BL1008" s="224"/>
      <c r="BM1008" s="224"/>
      <c r="BN1008" s="224"/>
      <c r="BO1008" s="224"/>
      <c r="BP1008" s="224"/>
      <c r="BQ1008" s="224"/>
      <c r="BR1008" s="224"/>
      <c r="BS1008" s="224"/>
      <c r="BT1008" s="224"/>
      <c r="BU1008" s="224"/>
      <c r="BV1008" s="224"/>
      <c r="BW1008" s="224"/>
      <c r="BX1008" s="224"/>
      <c r="BY1008" s="224"/>
      <c r="BZ1008" s="224"/>
      <c r="CA1008" s="224"/>
      <c r="CB1008" s="224"/>
      <c r="CC1008" s="224"/>
      <c r="CD1008" s="224"/>
      <c r="CE1008" s="224"/>
      <c r="CF1008" s="224"/>
      <c r="CG1008" s="224"/>
      <c r="CH1008" s="224"/>
      <c r="CI1008" s="224"/>
      <c r="CJ1008" s="224"/>
      <c r="CK1008" s="224"/>
      <c r="CL1008" s="224"/>
      <c r="CM1008" s="224"/>
      <c r="CN1008" s="224"/>
      <c r="CO1008" s="224"/>
      <c r="CP1008" s="224"/>
      <c r="CQ1008" s="224"/>
      <c r="CR1008" s="224"/>
      <c r="CS1008" s="224"/>
      <c r="CT1008" s="224"/>
      <c r="CU1008" s="224"/>
      <c r="CV1008" s="224"/>
      <c r="CW1008" s="224"/>
      <c r="CX1008" s="224"/>
      <c r="CY1008" s="224"/>
      <c r="CZ1008" s="224"/>
      <c r="DA1008" s="224"/>
      <c r="DB1008" s="224"/>
      <c r="DC1008" s="224"/>
      <c r="DD1008" s="224"/>
      <c r="DE1008" s="224"/>
      <c r="DF1008" s="224"/>
      <c r="DG1008" s="224"/>
      <c r="DH1008" s="224"/>
      <c r="DI1008" s="224"/>
      <c r="DJ1008" s="224"/>
      <c r="DK1008" s="224"/>
      <c r="DL1008" s="224"/>
      <c r="DM1008" s="224"/>
      <c r="DN1008" s="224"/>
      <c r="DO1008" s="224"/>
      <c r="DP1008" s="224"/>
      <c r="DQ1008" s="224"/>
      <c r="DR1008" s="224"/>
      <c r="DS1008" s="224"/>
      <c r="DT1008" s="224"/>
      <c r="DU1008" s="224"/>
      <c r="DV1008" s="224"/>
      <c r="DW1008" s="224"/>
      <c r="DX1008" s="224"/>
      <c r="DY1008" s="224"/>
      <c r="DZ1008" s="224"/>
      <c r="EA1008" s="224"/>
      <c r="EB1008" s="224"/>
      <c r="EC1008" s="224"/>
      <c r="ED1008" s="224"/>
      <c r="EE1008" s="224"/>
      <c r="EF1008" s="224"/>
      <c r="EG1008" s="224"/>
      <c r="EH1008" s="224"/>
      <c r="EI1008" s="224"/>
      <c r="EJ1008" s="224"/>
      <c r="EK1008" s="224"/>
      <c r="EL1008" s="224"/>
      <c r="EM1008" s="224"/>
      <c r="EN1008" s="224"/>
      <c r="EO1008" s="224"/>
      <c r="EP1008" s="224"/>
      <c r="EQ1008" s="224"/>
      <c r="ER1008" s="224"/>
      <c r="ES1008" s="224"/>
      <c r="ET1008" s="224"/>
      <c r="EU1008" s="224"/>
      <c r="EV1008" s="224"/>
      <c r="EW1008" s="224"/>
      <c r="EX1008" s="224"/>
      <c r="EY1008" s="224"/>
      <c r="EZ1008" s="224"/>
      <c r="FA1008" s="224"/>
      <c r="FB1008" s="224"/>
      <c r="FC1008" s="224"/>
      <c r="FD1008" s="224"/>
      <c r="FE1008" s="224"/>
      <c r="FF1008" s="224"/>
      <c r="FG1008" s="224"/>
      <c r="FH1008" s="224"/>
      <c r="FI1008" s="224"/>
      <c r="FJ1008" s="224"/>
      <c r="FK1008" s="224"/>
      <c r="FL1008" s="224"/>
      <c r="FM1008" s="224"/>
      <c r="FN1008" s="224"/>
      <c r="FO1008" s="224"/>
      <c r="FP1008" s="224"/>
      <c r="FQ1008" s="224"/>
      <c r="FR1008" s="224"/>
      <c r="FS1008" s="224"/>
      <c r="FT1008" s="224"/>
      <c r="FU1008" s="224"/>
      <c r="FV1008" s="224"/>
      <c r="FW1008" s="224"/>
      <c r="FX1008" s="224"/>
      <c r="FY1008" s="224"/>
      <c r="FZ1008" s="224"/>
      <c r="GA1008" s="224"/>
      <c r="GB1008" s="224"/>
      <c r="GC1008" s="224"/>
      <c r="GD1008" s="224"/>
      <c r="GE1008" s="224"/>
      <c r="GF1008" s="224"/>
      <c r="GG1008" s="224"/>
      <c r="GH1008" s="224"/>
      <c r="GI1008" s="224"/>
      <c r="GJ1008" s="224"/>
      <c r="GK1008" s="224"/>
      <c r="GL1008" s="224"/>
      <c r="GM1008" s="224"/>
      <c r="GN1008" s="224"/>
      <c r="GO1008" s="224"/>
      <c r="GP1008" s="224"/>
      <c r="GQ1008" s="224"/>
      <c r="GR1008" s="224"/>
      <c r="GS1008" s="224"/>
      <c r="GT1008" s="224"/>
      <c r="GU1008" s="224"/>
      <c r="GV1008" s="224"/>
      <c r="GW1008" s="224"/>
      <c r="GX1008" s="224"/>
      <c r="GY1008" s="224"/>
      <c r="GZ1008" s="224"/>
      <c r="HA1008" s="224"/>
      <c r="HB1008" s="224"/>
      <c r="HC1008" s="224"/>
      <c r="HD1008" s="224"/>
      <c r="HE1008" s="224"/>
      <c r="HF1008" s="224"/>
      <c r="HG1008" s="224"/>
      <c r="HH1008" s="224"/>
      <c r="HI1008" s="224"/>
      <c r="HJ1008" s="224"/>
      <c r="HK1008" s="224"/>
      <c r="HL1008" s="224"/>
      <c r="HM1008" s="224"/>
      <c r="HN1008" s="224"/>
      <c r="HO1008" s="224"/>
      <c r="HP1008" s="224"/>
      <c r="HQ1008" s="224"/>
      <c r="HR1008" s="224"/>
      <c r="HS1008" s="224"/>
      <c r="HT1008" s="224"/>
      <c r="HU1008" s="224"/>
      <c r="HV1008" s="224"/>
      <c r="HW1008" s="224"/>
      <c r="HX1008" s="224"/>
      <c r="HY1008" s="224"/>
      <c r="HZ1008" s="224"/>
      <c r="IA1008" s="224"/>
      <c r="IB1008" s="224"/>
      <c r="IC1008" s="224"/>
      <c r="ID1008" s="224"/>
      <c r="IE1008" s="224"/>
      <c r="IF1008" s="224"/>
      <c r="IG1008" s="224"/>
      <c r="IH1008" s="224"/>
      <c r="II1008" s="224"/>
      <c r="IJ1008" s="224"/>
      <c r="IK1008" s="224"/>
      <c r="IL1008" s="224"/>
      <c r="IM1008" s="224"/>
      <c r="IN1008" s="224"/>
      <c r="IO1008" s="224"/>
      <c r="IP1008" s="224"/>
      <c r="IQ1008" s="224"/>
      <c r="IR1008" s="224"/>
      <c r="IS1008" s="224"/>
      <c r="IT1008" s="224"/>
      <c r="IU1008" s="224"/>
      <c r="IV1008" s="224"/>
      <c r="IW1008" s="224"/>
    </row>
    <row r="1009" spans="1:257" s="258" customFormat="1" ht="39" hidden="1" customHeight="1" x14ac:dyDescent="0.25">
      <c r="A1009" s="224"/>
      <c r="B1009" s="224"/>
      <c r="C1009" s="224"/>
      <c r="D1009" s="209"/>
      <c r="E1009" s="57"/>
      <c r="F1009" s="57"/>
      <c r="G1009" s="210"/>
      <c r="H1009" s="210"/>
      <c r="I1009" s="210"/>
      <c r="J1009" s="224"/>
      <c r="K1009" s="251"/>
      <c r="L1009" s="251"/>
      <c r="M1009" s="251"/>
      <c r="N1009" s="251"/>
      <c r="O1009" s="251"/>
      <c r="P1009" s="251"/>
      <c r="Q1009" s="251"/>
      <c r="R1009" s="251"/>
      <c r="S1009" s="251"/>
      <c r="T1009" s="251"/>
      <c r="U1009" s="251"/>
      <c r="V1009" s="251"/>
      <c r="W1009" s="251"/>
      <c r="X1009" s="251"/>
      <c r="Y1009" s="251"/>
      <c r="Z1009" s="251"/>
      <c r="AA1009" s="251"/>
      <c r="AB1009" s="251"/>
      <c r="AC1009" s="211"/>
      <c r="AD1009" s="252"/>
      <c r="AE1009" s="252"/>
      <c r="AF1009" s="253"/>
      <c r="AG1009" s="253"/>
      <c r="AH1009" s="254"/>
      <c r="AI1009" s="254"/>
      <c r="AJ1009" s="255"/>
      <c r="AK1009" s="255"/>
      <c r="AL1009" s="126"/>
      <c r="AM1009" s="224"/>
      <c r="AN1009" s="224"/>
      <c r="AO1009" s="224"/>
      <c r="AP1009" s="224"/>
      <c r="AQ1009" s="224"/>
      <c r="AR1009" s="224"/>
      <c r="AS1009" s="224"/>
      <c r="AT1009" s="224"/>
      <c r="AU1009" s="224"/>
      <c r="AV1009" s="224"/>
      <c r="AW1009" s="224"/>
      <c r="AX1009" s="224"/>
      <c r="AY1009" s="224"/>
      <c r="AZ1009" s="224"/>
      <c r="BA1009" s="224"/>
      <c r="BB1009" s="224"/>
      <c r="BC1009" s="224"/>
      <c r="BD1009" s="224"/>
      <c r="BE1009" s="224"/>
      <c r="BF1009" s="224"/>
      <c r="BG1009" s="224"/>
      <c r="BH1009" s="224"/>
      <c r="BI1009" s="224"/>
      <c r="BJ1009" s="224"/>
      <c r="BK1009" s="224"/>
      <c r="BL1009" s="224"/>
      <c r="BM1009" s="224"/>
      <c r="BN1009" s="224"/>
      <c r="BO1009" s="224"/>
      <c r="BP1009" s="224"/>
      <c r="BQ1009" s="224"/>
      <c r="BR1009" s="224"/>
      <c r="BS1009" s="224"/>
      <c r="BT1009" s="224"/>
      <c r="BU1009" s="224"/>
      <c r="BV1009" s="224"/>
      <c r="BW1009" s="224"/>
      <c r="BX1009" s="224"/>
      <c r="BY1009" s="224"/>
      <c r="BZ1009" s="224"/>
      <c r="CA1009" s="224"/>
      <c r="CB1009" s="224"/>
      <c r="CC1009" s="224"/>
      <c r="CD1009" s="224"/>
      <c r="CE1009" s="224"/>
      <c r="CF1009" s="224"/>
      <c r="CG1009" s="224"/>
      <c r="CH1009" s="224"/>
      <c r="CI1009" s="224"/>
      <c r="CJ1009" s="224"/>
      <c r="CK1009" s="224"/>
      <c r="CL1009" s="224"/>
      <c r="CM1009" s="224"/>
      <c r="CN1009" s="224"/>
      <c r="CO1009" s="224"/>
      <c r="CP1009" s="224"/>
      <c r="CQ1009" s="224"/>
      <c r="CR1009" s="224"/>
      <c r="CS1009" s="224"/>
      <c r="CT1009" s="224"/>
      <c r="CU1009" s="224"/>
      <c r="CV1009" s="224"/>
      <c r="CW1009" s="224"/>
      <c r="CX1009" s="224"/>
      <c r="CY1009" s="224"/>
      <c r="CZ1009" s="224"/>
      <c r="DA1009" s="224"/>
      <c r="DB1009" s="224"/>
      <c r="DC1009" s="224"/>
      <c r="DD1009" s="224"/>
      <c r="DE1009" s="224"/>
      <c r="DF1009" s="224"/>
      <c r="DG1009" s="224"/>
      <c r="DH1009" s="224"/>
      <c r="DI1009" s="224"/>
      <c r="DJ1009" s="224"/>
      <c r="DK1009" s="224"/>
      <c r="DL1009" s="224"/>
      <c r="DM1009" s="224"/>
      <c r="DN1009" s="224"/>
      <c r="DO1009" s="224"/>
      <c r="DP1009" s="224"/>
      <c r="DQ1009" s="224"/>
      <c r="DR1009" s="224"/>
      <c r="DS1009" s="224"/>
      <c r="DT1009" s="224"/>
      <c r="DU1009" s="224"/>
      <c r="DV1009" s="224"/>
      <c r="DW1009" s="224"/>
      <c r="DX1009" s="224"/>
      <c r="DY1009" s="224"/>
      <c r="DZ1009" s="224"/>
      <c r="EA1009" s="224"/>
      <c r="EB1009" s="224"/>
      <c r="EC1009" s="224"/>
      <c r="ED1009" s="224"/>
      <c r="EE1009" s="224"/>
      <c r="EF1009" s="224"/>
      <c r="EG1009" s="224"/>
      <c r="EH1009" s="224"/>
      <c r="EI1009" s="224"/>
      <c r="EJ1009" s="224"/>
      <c r="EK1009" s="224"/>
      <c r="EL1009" s="224"/>
      <c r="EM1009" s="224"/>
      <c r="EN1009" s="224"/>
      <c r="EO1009" s="224"/>
      <c r="EP1009" s="224"/>
      <c r="EQ1009" s="224"/>
      <c r="ER1009" s="224"/>
      <c r="ES1009" s="224"/>
      <c r="ET1009" s="224"/>
      <c r="EU1009" s="224"/>
      <c r="EV1009" s="224"/>
      <c r="EW1009" s="224"/>
      <c r="EX1009" s="224"/>
      <c r="EY1009" s="224"/>
      <c r="EZ1009" s="224"/>
      <c r="FA1009" s="224"/>
      <c r="FB1009" s="224"/>
      <c r="FC1009" s="224"/>
      <c r="FD1009" s="224"/>
      <c r="FE1009" s="224"/>
      <c r="FF1009" s="224"/>
      <c r="FG1009" s="224"/>
      <c r="FH1009" s="224"/>
      <c r="FI1009" s="224"/>
      <c r="FJ1009" s="224"/>
      <c r="FK1009" s="224"/>
      <c r="FL1009" s="224"/>
      <c r="FM1009" s="224"/>
      <c r="FN1009" s="224"/>
      <c r="FO1009" s="224"/>
      <c r="FP1009" s="224"/>
      <c r="FQ1009" s="224"/>
      <c r="FR1009" s="224"/>
      <c r="FS1009" s="224"/>
      <c r="FT1009" s="224"/>
      <c r="FU1009" s="224"/>
      <c r="FV1009" s="224"/>
      <c r="FW1009" s="224"/>
      <c r="FX1009" s="224"/>
      <c r="FY1009" s="224"/>
      <c r="FZ1009" s="224"/>
      <c r="GA1009" s="224"/>
      <c r="GB1009" s="224"/>
      <c r="GC1009" s="224"/>
      <c r="GD1009" s="224"/>
      <c r="GE1009" s="224"/>
      <c r="GF1009" s="224"/>
      <c r="GG1009" s="224"/>
      <c r="GH1009" s="224"/>
      <c r="GI1009" s="224"/>
      <c r="GJ1009" s="224"/>
      <c r="GK1009" s="224"/>
      <c r="GL1009" s="224"/>
      <c r="GM1009" s="224"/>
      <c r="GN1009" s="224"/>
      <c r="GO1009" s="224"/>
      <c r="GP1009" s="224"/>
      <c r="GQ1009" s="224"/>
      <c r="GR1009" s="224"/>
      <c r="GS1009" s="224"/>
      <c r="GT1009" s="224"/>
      <c r="GU1009" s="224"/>
      <c r="GV1009" s="224"/>
      <c r="GW1009" s="224"/>
      <c r="GX1009" s="224"/>
      <c r="GY1009" s="224"/>
      <c r="GZ1009" s="224"/>
      <c r="HA1009" s="224"/>
      <c r="HB1009" s="224"/>
      <c r="HC1009" s="224"/>
      <c r="HD1009" s="224"/>
      <c r="HE1009" s="224"/>
      <c r="HF1009" s="224"/>
      <c r="HG1009" s="224"/>
      <c r="HH1009" s="224"/>
      <c r="HI1009" s="224"/>
      <c r="HJ1009" s="224"/>
      <c r="HK1009" s="224"/>
      <c r="HL1009" s="224"/>
      <c r="HM1009" s="224"/>
      <c r="HN1009" s="224"/>
      <c r="HO1009" s="224"/>
      <c r="HP1009" s="224"/>
      <c r="HQ1009" s="224"/>
      <c r="HR1009" s="224"/>
      <c r="HS1009" s="224"/>
      <c r="HT1009" s="224"/>
      <c r="HU1009" s="224"/>
      <c r="HV1009" s="224"/>
      <c r="HW1009" s="224"/>
      <c r="HX1009" s="224"/>
      <c r="HY1009" s="224"/>
      <c r="HZ1009" s="224"/>
      <c r="IA1009" s="224"/>
      <c r="IB1009" s="224"/>
      <c r="IC1009" s="224"/>
      <c r="ID1009" s="224"/>
      <c r="IE1009" s="224"/>
      <c r="IF1009" s="224"/>
      <c r="IG1009" s="224"/>
      <c r="IH1009" s="224"/>
      <c r="II1009" s="224"/>
      <c r="IJ1009" s="224"/>
      <c r="IK1009" s="224"/>
      <c r="IL1009" s="224"/>
      <c r="IM1009" s="224"/>
      <c r="IN1009" s="224"/>
      <c r="IO1009" s="224"/>
      <c r="IP1009" s="224"/>
      <c r="IQ1009" s="224"/>
      <c r="IR1009" s="224"/>
      <c r="IS1009" s="224"/>
      <c r="IT1009" s="224"/>
      <c r="IU1009" s="224"/>
      <c r="IV1009" s="224"/>
      <c r="IW1009" s="224"/>
    </row>
    <row r="1010" spans="1:257" s="258" customFormat="1" ht="39" hidden="1" customHeight="1" x14ac:dyDescent="0.25">
      <c r="A1010" s="224"/>
      <c r="B1010" s="224"/>
      <c r="C1010" s="224"/>
      <c r="D1010" s="209"/>
      <c r="E1010" s="57"/>
      <c r="F1010" s="57"/>
      <c r="G1010" s="210"/>
      <c r="H1010" s="210"/>
      <c r="I1010" s="210"/>
      <c r="J1010" s="224"/>
      <c r="K1010" s="251"/>
      <c r="L1010" s="251"/>
      <c r="M1010" s="251"/>
      <c r="N1010" s="251"/>
      <c r="O1010" s="251"/>
      <c r="P1010" s="251"/>
      <c r="Q1010" s="251"/>
      <c r="R1010" s="251"/>
      <c r="S1010" s="251"/>
      <c r="T1010" s="251"/>
      <c r="U1010" s="251"/>
      <c r="V1010" s="251"/>
      <c r="W1010" s="251"/>
      <c r="X1010" s="251"/>
      <c r="Y1010" s="251"/>
      <c r="Z1010" s="251"/>
      <c r="AA1010" s="251"/>
      <c r="AB1010" s="251"/>
      <c r="AC1010" s="211"/>
      <c r="AD1010" s="252"/>
      <c r="AE1010" s="252"/>
      <c r="AF1010" s="253"/>
      <c r="AG1010" s="253"/>
      <c r="AH1010" s="254"/>
      <c r="AI1010" s="254"/>
      <c r="AJ1010" s="255"/>
      <c r="AK1010" s="255"/>
      <c r="AL1010" s="126"/>
      <c r="AM1010" s="224"/>
      <c r="AN1010" s="224"/>
      <c r="AO1010" s="224"/>
      <c r="AP1010" s="224"/>
      <c r="AQ1010" s="224"/>
      <c r="AR1010" s="224"/>
      <c r="AS1010" s="224"/>
      <c r="AT1010" s="224"/>
      <c r="AU1010" s="224"/>
      <c r="AV1010" s="224"/>
      <c r="AW1010" s="224"/>
      <c r="AX1010" s="224"/>
      <c r="AY1010" s="224"/>
      <c r="AZ1010" s="224"/>
      <c r="BA1010" s="224"/>
      <c r="BB1010" s="224"/>
      <c r="BC1010" s="224"/>
      <c r="BD1010" s="224"/>
      <c r="BE1010" s="224"/>
      <c r="BF1010" s="224"/>
      <c r="BG1010" s="224"/>
      <c r="BH1010" s="224"/>
      <c r="BI1010" s="224"/>
      <c r="BJ1010" s="224"/>
      <c r="BK1010" s="224"/>
      <c r="BL1010" s="224"/>
      <c r="BM1010" s="224"/>
      <c r="BN1010" s="224"/>
      <c r="BO1010" s="224"/>
      <c r="BP1010" s="224"/>
      <c r="BQ1010" s="224"/>
      <c r="BR1010" s="224"/>
      <c r="BS1010" s="224"/>
      <c r="BT1010" s="224"/>
      <c r="BU1010" s="224"/>
      <c r="BV1010" s="224"/>
      <c r="BW1010" s="224"/>
      <c r="BX1010" s="224"/>
      <c r="BY1010" s="224"/>
      <c r="BZ1010" s="224"/>
      <c r="CA1010" s="224"/>
      <c r="CB1010" s="224"/>
      <c r="CC1010" s="224"/>
      <c r="CD1010" s="224"/>
      <c r="CE1010" s="224"/>
      <c r="CF1010" s="224"/>
      <c r="CG1010" s="224"/>
      <c r="CH1010" s="224"/>
      <c r="CI1010" s="224"/>
      <c r="CJ1010" s="224"/>
      <c r="CK1010" s="224"/>
      <c r="CL1010" s="224"/>
      <c r="CM1010" s="224"/>
      <c r="CN1010" s="224"/>
      <c r="CO1010" s="224"/>
      <c r="CP1010" s="224"/>
      <c r="CQ1010" s="224"/>
      <c r="CR1010" s="224"/>
      <c r="CS1010" s="224"/>
      <c r="CT1010" s="224"/>
      <c r="CU1010" s="224"/>
      <c r="CV1010" s="224"/>
      <c r="CW1010" s="224"/>
      <c r="CX1010" s="224"/>
      <c r="CY1010" s="224"/>
      <c r="CZ1010" s="224"/>
      <c r="DA1010" s="224"/>
      <c r="DB1010" s="224"/>
      <c r="DC1010" s="224"/>
      <c r="DD1010" s="224"/>
      <c r="DE1010" s="224"/>
      <c r="DF1010" s="224"/>
      <c r="DG1010" s="224"/>
      <c r="DH1010" s="224"/>
      <c r="DI1010" s="224"/>
      <c r="DJ1010" s="224"/>
      <c r="DK1010" s="224"/>
      <c r="DL1010" s="224"/>
      <c r="DM1010" s="224"/>
      <c r="DN1010" s="224"/>
      <c r="DO1010" s="224"/>
      <c r="DP1010" s="224"/>
      <c r="DQ1010" s="224"/>
      <c r="DR1010" s="224"/>
      <c r="DS1010" s="224"/>
      <c r="DT1010" s="224"/>
      <c r="DU1010" s="224"/>
      <c r="DV1010" s="224"/>
      <c r="DW1010" s="224"/>
      <c r="DX1010" s="224"/>
      <c r="DY1010" s="224"/>
      <c r="DZ1010" s="224"/>
      <c r="EA1010" s="224"/>
      <c r="EB1010" s="224"/>
      <c r="EC1010" s="224"/>
      <c r="ED1010" s="224"/>
      <c r="EE1010" s="224"/>
      <c r="EF1010" s="224"/>
      <c r="EG1010" s="224"/>
      <c r="EH1010" s="224"/>
      <c r="EI1010" s="224"/>
      <c r="EJ1010" s="224"/>
      <c r="EK1010" s="224"/>
      <c r="EL1010" s="224"/>
      <c r="EM1010" s="224"/>
      <c r="EN1010" s="224"/>
      <c r="EO1010" s="224"/>
      <c r="EP1010" s="224"/>
      <c r="EQ1010" s="224"/>
      <c r="ER1010" s="224"/>
      <c r="ES1010" s="224"/>
      <c r="ET1010" s="224"/>
      <c r="EU1010" s="224"/>
      <c r="EV1010" s="224"/>
      <c r="EW1010" s="224"/>
      <c r="EX1010" s="224"/>
      <c r="EY1010" s="224"/>
      <c r="EZ1010" s="224"/>
      <c r="FA1010" s="224"/>
      <c r="FB1010" s="224"/>
      <c r="FC1010" s="224"/>
      <c r="FD1010" s="224"/>
      <c r="FE1010" s="224"/>
      <c r="FF1010" s="224"/>
      <c r="FG1010" s="224"/>
      <c r="FH1010" s="224"/>
      <c r="FI1010" s="224"/>
      <c r="FJ1010" s="224"/>
      <c r="FK1010" s="224"/>
      <c r="FL1010" s="224"/>
      <c r="FM1010" s="224"/>
      <c r="FN1010" s="224"/>
      <c r="FO1010" s="224"/>
      <c r="FP1010" s="224"/>
      <c r="FQ1010" s="224"/>
      <c r="FR1010" s="224"/>
      <c r="FS1010" s="224"/>
      <c r="FT1010" s="224"/>
      <c r="FU1010" s="224"/>
      <c r="FV1010" s="224"/>
      <c r="FW1010" s="224"/>
      <c r="FX1010" s="224"/>
      <c r="FY1010" s="224"/>
      <c r="FZ1010" s="224"/>
      <c r="GA1010" s="224"/>
      <c r="GB1010" s="224"/>
      <c r="GC1010" s="224"/>
      <c r="GD1010" s="224"/>
      <c r="GE1010" s="224"/>
      <c r="GF1010" s="224"/>
      <c r="GG1010" s="224"/>
      <c r="GH1010" s="224"/>
      <c r="GI1010" s="224"/>
      <c r="GJ1010" s="224"/>
      <c r="GK1010" s="224"/>
      <c r="GL1010" s="224"/>
      <c r="GM1010" s="224"/>
      <c r="GN1010" s="224"/>
      <c r="GO1010" s="224"/>
      <c r="GP1010" s="224"/>
      <c r="GQ1010" s="224"/>
      <c r="GR1010" s="224"/>
      <c r="GS1010" s="224"/>
      <c r="GT1010" s="224"/>
      <c r="GU1010" s="224"/>
      <c r="GV1010" s="224"/>
      <c r="GW1010" s="224"/>
      <c r="GX1010" s="224"/>
      <c r="GY1010" s="224"/>
      <c r="GZ1010" s="224"/>
      <c r="HA1010" s="224"/>
      <c r="HB1010" s="224"/>
      <c r="HC1010" s="224"/>
      <c r="HD1010" s="224"/>
      <c r="HE1010" s="224"/>
      <c r="HF1010" s="224"/>
      <c r="HG1010" s="224"/>
      <c r="HH1010" s="224"/>
      <c r="HI1010" s="224"/>
      <c r="HJ1010" s="224"/>
      <c r="HK1010" s="224"/>
      <c r="HL1010" s="224"/>
      <c r="HM1010" s="224"/>
      <c r="HN1010" s="224"/>
      <c r="HO1010" s="224"/>
      <c r="HP1010" s="224"/>
      <c r="HQ1010" s="224"/>
      <c r="HR1010" s="224"/>
      <c r="HS1010" s="224"/>
      <c r="HT1010" s="224"/>
      <c r="HU1010" s="224"/>
      <c r="HV1010" s="224"/>
      <c r="HW1010" s="224"/>
      <c r="HX1010" s="224"/>
      <c r="HY1010" s="224"/>
      <c r="HZ1010" s="224"/>
      <c r="IA1010" s="224"/>
      <c r="IB1010" s="224"/>
      <c r="IC1010" s="224"/>
      <c r="ID1010" s="224"/>
      <c r="IE1010" s="224"/>
      <c r="IF1010" s="224"/>
      <c r="IG1010" s="224"/>
      <c r="IH1010" s="224"/>
      <c r="II1010" s="224"/>
      <c r="IJ1010" s="224"/>
      <c r="IK1010" s="224"/>
      <c r="IL1010" s="224"/>
      <c r="IM1010" s="224"/>
      <c r="IN1010" s="224"/>
      <c r="IO1010" s="224"/>
      <c r="IP1010" s="224"/>
      <c r="IQ1010" s="224"/>
      <c r="IR1010" s="224"/>
      <c r="IS1010" s="224"/>
      <c r="IT1010" s="224"/>
      <c r="IU1010" s="224"/>
      <c r="IV1010" s="224"/>
      <c r="IW1010" s="224"/>
    </row>
    <row r="1011" spans="1:257" s="258" customFormat="1" ht="39" hidden="1" customHeight="1" x14ac:dyDescent="0.25">
      <c r="A1011" s="224"/>
      <c r="B1011" s="224"/>
      <c r="C1011" s="224"/>
      <c r="D1011" s="209"/>
      <c r="E1011" s="57"/>
      <c r="F1011" s="57"/>
      <c r="G1011" s="210"/>
      <c r="H1011" s="210"/>
      <c r="I1011" s="210"/>
      <c r="J1011" s="224"/>
      <c r="K1011" s="251"/>
      <c r="L1011" s="251"/>
      <c r="M1011" s="251"/>
      <c r="N1011" s="251"/>
      <c r="O1011" s="251"/>
      <c r="P1011" s="251"/>
      <c r="Q1011" s="251"/>
      <c r="R1011" s="251"/>
      <c r="S1011" s="251"/>
      <c r="T1011" s="251"/>
      <c r="U1011" s="251"/>
      <c r="V1011" s="251"/>
      <c r="W1011" s="251"/>
      <c r="X1011" s="251"/>
      <c r="Y1011" s="251"/>
      <c r="Z1011" s="251"/>
      <c r="AA1011" s="251"/>
      <c r="AB1011" s="251"/>
      <c r="AC1011" s="211"/>
      <c r="AD1011" s="252"/>
      <c r="AE1011" s="252"/>
      <c r="AF1011" s="253"/>
      <c r="AG1011" s="253"/>
      <c r="AH1011" s="254"/>
      <c r="AI1011" s="254"/>
      <c r="AJ1011" s="255"/>
      <c r="AK1011" s="255"/>
      <c r="AL1011" s="126"/>
      <c r="AM1011" s="224"/>
      <c r="AN1011" s="224"/>
      <c r="AO1011" s="224"/>
      <c r="AP1011" s="224"/>
      <c r="AQ1011" s="224"/>
      <c r="AR1011" s="224"/>
      <c r="AS1011" s="224"/>
      <c r="AT1011" s="224"/>
      <c r="AU1011" s="224"/>
      <c r="AV1011" s="224"/>
      <c r="AW1011" s="224"/>
      <c r="AX1011" s="224"/>
      <c r="AY1011" s="224"/>
      <c r="AZ1011" s="224"/>
      <c r="BA1011" s="224"/>
      <c r="BB1011" s="224"/>
      <c r="BC1011" s="224"/>
      <c r="BD1011" s="224"/>
      <c r="BE1011" s="224"/>
      <c r="BF1011" s="224"/>
      <c r="BG1011" s="224"/>
      <c r="BH1011" s="224"/>
      <c r="BI1011" s="224"/>
      <c r="BJ1011" s="224"/>
      <c r="BK1011" s="224"/>
      <c r="BL1011" s="224"/>
      <c r="BM1011" s="224"/>
      <c r="BN1011" s="224"/>
      <c r="BO1011" s="224"/>
      <c r="BP1011" s="224"/>
      <c r="BQ1011" s="224"/>
      <c r="BR1011" s="224"/>
      <c r="BS1011" s="224"/>
      <c r="BT1011" s="224"/>
      <c r="BU1011" s="224"/>
      <c r="BV1011" s="224"/>
      <c r="BW1011" s="224"/>
      <c r="BX1011" s="224"/>
      <c r="BY1011" s="224"/>
      <c r="BZ1011" s="224"/>
      <c r="CA1011" s="224"/>
      <c r="CB1011" s="224"/>
      <c r="CC1011" s="224"/>
      <c r="CD1011" s="224"/>
      <c r="CE1011" s="224"/>
      <c r="CF1011" s="224"/>
      <c r="CG1011" s="224"/>
      <c r="CH1011" s="224"/>
      <c r="CI1011" s="224"/>
      <c r="CJ1011" s="224"/>
      <c r="CK1011" s="224"/>
      <c r="CL1011" s="224"/>
      <c r="CM1011" s="224"/>
      <c r="CN1011" s="224"/>
      <c r="CO1011" s="224"/>
      <c r="CP1011" s="224"/>
      <c r="CQ1011" s="224"/>
      <c r="CR1011" s="224"/>
      <c r="CS1011" s="224"/>
      <c r="CT1011" s="224"/>
      <c r="CU1011" s="224"/>
      <c r="CV1011" s="224"/>
      <c r="CW1011" s="224"/>
      <c r="CX1011" s="224"/>
      <c r="CY1011" s="224"/>
      <c r="CZ1011" s="224"/>
      <c r="DA1011" s="224"/>
      <c r="DB1011" s="224"/>
      <c r="DC1011" s="224"/>
      <c r="DD1011" s="224"/>
      <c r="DE1011" s="224"/>
      <c r="DF1011" s="224"/>
      <c r="DG1011" s="224"/>
      <c r="DH1011" s="224"/>
      <c r="DI1011" s="224"/>
      <c r="DJ1011" s="224"/>
      <c r="DK1011" s="224"/>
      <c r="DL1011" s="224"/>
      <c r="DM1011" s="224"/>
      <c r="DN1011" s="224"/>
      <c r="DO1011" s="224"/>
      <c r="DP1011" s="224"/>
      <c r="DQ1011" s="224"/>
      <c r="DR1011" s="224"/>
      <c r="DS1011" s="224"/>
      <c r="DT1011" s="224"/>
      <c r="DU1011" s="224"/>
      <c r="DV1011" s="224"/>
      <c r="DW1011" s="224"/>
      <c r="DX1011" s="224"/>
      <c r="DY1011" s="224"/>
      <c r="DZ1011" s="224"/>
      <c r="EA1011" s="224"/>
      <c r="EB1011" s="224"/>
      <c r="EC1011" s="224"/>
      <c r="ED1011" s="224"/>
      <c r="EE1011" s="224"/>
      <c r="EF1011" s="224"/>
      <c r="EG1011" s="224"/>
      <c r="EH1011" s="224"/>
      <c r="EI1011" s="224"/>
      <c r="EJ1011" s="224"/>
      <c r="EK1011" s="224"/>
      <c r="EL1011" s="224"/>
      <c r="EM1011" s="224"/>
      <c r="EN1011" s="224"/>
      <c r="EO1011" s="224"/>
      <c r="EP1011" s="224"/>
      <c r="EQ1011" s="224"/>
      <c r="ER1011" s="224"/>
      <c r="ES1011" s="224"/>
      <c r="ET1011" s="224"/>
      <c r="EU1011" s="224"/>
      <c r="EV1011" s="224"/>
      <c r="EW1011" s="224"/>
      <c r="EX1011" s="224"/>
      <c r="EY1011" s="224"/>
      <c r="EZ1011" s="224"/>
      <c r="FA1011" s="224"/>
      <c r="FB1011" s="224"/>
      <c r="FC1011" s="224"/>
      <c r="FD1011" s="224"/>
      <c r="FE1011" s="224"/>
      <c r="FF1011" s="224"/>
      <c r="FG1011" s="224"/>
      <c r="FH1011" s="224"/>
      <c r="FI1011" s="224"/>
      <c r="FJ1011" s="224"/>
      <c r="FK1011" s="224"/>
      <c r="FL1011" s="224"/>
      <c r="FM1011" s="224"/>
      <c r="FN1011" s="224"/>
      <c r="FO1011" s="224"/>
      <c r="FP1011" s="224"/>
      <c r="FQ1011" s="224"/>
      <c r="FR1011" s="224"/>
      <c r="FS1011" s="224"/>
      <c r="FT1011" s="224"/>
      <c r="FU1011" s="224"/>
      <c r="FV1011" s="224"/>
      <c r="FW1011" s="224"/>
      <c r="FX1011" s="224"/>
      <c r="FY1011" s="224"/>
      <c r="FZ1011" s="224"/>
      <c r="GA1011" s="224"/>
      <c r="GB1011" s="224"/>
      <c r="GC1011" s="224"/>
      <c r="GD1011" s="224"/>
      <c r="GE1011" s="224"/>
      <c r="GF1011" s="224"/>
      <c r="GG1011" s="224"/>
      <c r="GH1011" s="224"/>
      <c r="GI1011" s="224"/>
      <c r="GJ1011" s="224"/>
      <c r="GK1011" s="224"/>
      <c r="GL1011" s="224"/>
      <c r="GM1011" s="224"/>
      <c r="GN1011" s="224"/>
      <c r="GO1011" s="224"/>
      <c r="GP1011" s="224"/>
      <c r="GQ1011" s="224"/>
      <c r="GR1011" s="224"/>
      <c r="GS1011" s="224"/>
      <c r="GT1011" s="224"/>
      <c r="GU1011" s="224"/>
      <c r="GV1011" s="224"/>
      <c r="GW1011" s="224"/>
      <c r="GX1011" s="224"/>
      <c r="GY1011" s="224"/>
      <c r="GZ1011" s="224"/>
      <c r="HA1011" s="224"/>
      <c r="HB1011" s="224"/>
      <c r="HC1011" s="224"/>
      <c r="HD1011" s="224"/>
      <c r="HE1011" s="224"/>
      <c r="HF1011" s="224"/>
      <c r="HG1011" s="224"/>
      <c r="HH1011" s="224"/>
      <c r="HI1011" s="224"/>
      <c r="HJ1011" s="224"/>
      <c r="HK1011" s="224"/>
      <c r="HL1011" s="224"/>
      <c r="HM1011" s="224"/>
      <c r="HN1011" s="224"/>
      <c r="HO1011" s="224"/>
      <c r="HP1011" s="224"/>
      <c r="HQ1011" s="224"/>
      <c r="HR1011" s="224"/>
      <c r="HS1011" s="224"/>
      <c r="HT1011" s="224"/>
      <c r="HU1011" s="224"/>
      <c r="HV1011" s="224"/>
      <c r="HW1011" s="224"/>
      <c r="HX1011" s="224"/>
      <c r="HY1011" s="224"/>
      <c r="HZ1011" s="224"/>
      <c r="IA1011" s="224"/>
      <c r="IB1011" s="224"/>
      <c r="IC1011" s="224"/>
      <c r="ID1011" s="224"/>
      <c r="IE1011" s="224"/>
      <c r="IF1011" s="224"/>
      <c r="IG1011" s="224"/>
      <c r="IH1011" s="224"/>
      <c r="II1011" s="224"/>
      <c r="IJ1011" s="224"/>
      <c r="IK1011" s="224"/>
      <c r="IL1011" s="224"/>
      <c r="IM1011" s="224"/>
      <c r="IN1011" s="224"/>
      <c r="IO1011" s="224"/>
      <c r="IP1011" s="224"/>
      <c r="IQ1011" s="224"/>
      <c r="IR1011" s="224"/>
      <c r="IS1011" s="224"/>
      <c r="IT1011" s="224"/>
      <c r="IU1011" s="224"/>
      <c r="IV1011" s="224"/>
      <c r="IW1011" s="224"/>
    </row>
    <row r="1012" spans="1:257" s="258" customFormat="1" ht="39" hidden="1" customHeight="1" x14ac:dyDescent="0.25">
      <c r="A1012" s="224"/>
      <c r="B1012" s="224"/>
      <c r="C1012" s="224"/>
      <c r="D1012" s="209"/>
      <c r="E1012" s="57"/>
      <c r="F1012" s="57"/>
      <c r="G1012" s="210"/>
      <c r="H1012" s="210"/>
      <c r="I1012" s="210"/>
      <c r="J1012" s="224"/>
      <c r="K1012" s="251"/>
      <c r="L1012" s="251"/>
      <c r="M1012" s="251"/>
      <c r="N1012" s="251"/>
      <c r="O1012" s="251"/>
      <c r="P1012" s="251"/>
      <c r="Q1012" s="251"/>
      <c r="R1012" s="251"/>
      <c r="S1012" s="251"/>
      <c r="T1012" s="251"/>
      <c r="U1012" s="251"/>
      <c r="V1012" s="251"/>
      <c r="W1012" s="251"/>
      <c r="X1012" s="251"/>
      <c r="Y1012" s="251"/>
      <c r="Z1012" s="251"/>
      <c r="AA1012" s="251"/>
      <c r="AB1012" s="251"/>
      <c r="AC1012" s="211"/>
      <c r="AD1012" s="252"/>
      <c r="AE1012" s="252"/>
      <c r="AF1012" s="253"/>
      <c r="AG1012" s="253"/>
      <c r="AH1012" s="254"/>
      <c r="AI1012" s="254"/>
      <c r="AJ1012" s="255"/>
      <c r="AK1012" s="255"/>
      <c r="AL1012" s="126"/>
      <c r="AM1012" s="224"/>
      <c r="AN1012" s="224"/>
      <c r="AO1012" s="224"/>
      <c r="AP1012" s="224"/>
      <c r="AQ1012" s="224"/>
      <c r="AR1012" s="224"/>
      <c r="AS1012" s="224"/>
      <c r="AT1012" s="224"/>
      <c r="AU1012" s="224"/>
      <c r="AV1012" s="224"/>
      <c r="AW1012" s="224"/>
      <c r="AX1012" s="224"/>
      <c r="AY1012" s="224"/>
      <c r="AZ1012" s="224"/>
      <c r="BA1012" s="224"/>
      <c r="BB1012" s="224"/>
      <c r="BC1012" s="224"/>
      <c r="BD1012" s="224"/>
      <c r="BE1012" s="224"/>
      <c r="BF1012" s="224"/>
      <c r="BG1012" s="224"/>
      <c r="BH1012" s="224"/>
      <c r="BI1012" s="224"/>
      <c r="BJ1012" s="224"/>
      <c r="BK1012" s="224"/>
      <c r="BL1012" s="224"/>
      <c r="BM1012" s="224"/>
      <c r="BN1012" s="224"/>
      <c r="BO1012" s="224"/>
      <c r="BP1012" s="224"/>
      <c r="BQ1012" s="224"/>
      <c r="BR1012" s="224"/>
      <c r="BS1012" s="224"/>
      <c r="BT1012" s="224"/>
      <c r="BU1012" s="224"/>
      <c r="BV1012" s="224"/>
      <c r="BW1012" s="224"/>
      <c r="BX1012" s="224"/>
      <c r="BY1012" s="224"/>
      <c r="BZ1012" s="224"/>
      <c r="CA1012" s="224"/>
      <c r="CB1012" s="224"/>
      <c r="CC1012" s="224"/>
      <c r="CD1012" s="224"/>
      <c r="CE1012" s="224"/>
      <c r="CF1012" s="224"/>
      <c r="CG1012" s="224"/>
      <c r="CH1012" s="224"/>
      <c r="CI1012" s="224"/>
      <c r="CJ1012" s="224"/>
      <c r="CK1012" s="224"/>
      <c r="CL1012" s="224"/>
      <c r="CM1012" s="224"/>
      <c r="CN1012" s="224"/>
      <c r="CO1012" s="224"/>
      <c r="CP1012" s="224"/>
      <c r="CQ1012" s="224"/>
      <c r="CR1012" s="224"/>
      <c r="CS1012" s="224"/>
      <c r="CT1012" s="224"/>
      <c r="CU1012" s="224"/>
      <c r="CV1012" s="224"/>
      <c r="CW1012" s="224"/>
      <c r="CX1012" s="224"/>
      <c r="CY1012" s="224"/>
      <c r="CZ1012" s="224"/>
      <c r="DA1012" s="224"/>
      <c r="DB1012" s="224"/>
      <c r="DC1012" s="224"/>
      <c r="DD1012" s="224"/>
      <c r="DE1012" s="224"/>
      <c r="DF1012" s="224"/>
      <c r="DG1012" s="224"/>
      <c r="DH1012" s="224"/>
      <c r="DI1012" s="224"/>
      <c r="DJ1012" s="224"/>
      <c r="DK1012" s="224"/>
      <c r="DL1012" s="224"/>
      <c r="DM1012" s="224"/>
      <c r="DN1012" s="224"/>
      <c r="DO1012" s="224"/>
      <c r="DP1012" s="224"/>
      <c r="DQ1012" s="224"/>
      <c r="DR1012" s="224"/>
      <c r="DS1012" s="224"/>
      <c r="DT1012" s="224"/>
      <c r="DU1012" s="224"/>
      <c r="DV1012" s="224"/>
      <c r="DW1012" s="224"/>
      <c r="DX1012" s="224"/>
      <c r="DY1012" s="224"/>
      <c r="DZ1012" s="224"/>
      <c r="EA1012" s="224"/>
      <c r="EB1012" s="224"/>
      <c r="EC1012" s="224"/>
      <c r="ED1012" s="224"/>
      <c r="EE1012" s="224"/>
      <c r="EF1012" s="224"/>
      <c r="EG1012" s="224"/>
      <c r="EH1012" s="224"/>
      <c r="EI1012" s="224"/>
      <c r="EJ1012" s="224"/>
      <c r="EK1012" s="224"/>
      <c r="EL1012" s="224"/>
      <c r="EM1012" s="224"/>
      <c r="EN1012" s="224"/>
      <c r="EO1012" s="224"/>
      <c r="EP1012" s="224"/>
      <c r="EQ1012" s="224"/>
      <c r="ER1012" s="224"/>
      <c r="ES1012" s="224"/>
      <c r="ET1012" s="224"/>
      <c r="EU1012" s="224"/>
      <c r="EV1012" s="224"/>
      <c r="EW1012" s="224"/>
      <c r="EX1012" s="224"/>
      <c r="EY1012" s="224"/>
      <c r="EZ1012" s="224"/>
      <c r="FA1012" s="224"/>
      <c r="FB1012" s="224"/>
      <c r="FC1012" s="224"/>
      <c r="FD1012" s="224"/>
      <c r="FE1012" s="224"/>
      <c r="FF1012" s="224"/>
      <c r="FG1012" s="224"/>
      <c r="FH1012" s="224"/>
      <c r="FI1012" s="224"/>
      <c r="FJ1012" s="224"/>
      <c r="FK1012" s="224"/>
      <c r="FL1012" s="224"/>
      <c r="FM1012" s="224"/>
      <c r="FN1012" s="224"/>
      <c r="FO1012" s="224"/>
      <c r="FP1012" s="224"/>
      <c r="FQ1012" s="224"/>
      <c r="FR1012" s="224"/>
      <c r="FS1012" s="224"/>
      <c r="FT1012" s="224"/>
      <c r="FU1012" s="224"/>
      <c r="FV1012" s="224"/>
      <c r="FW1012" s="224"/>
      <c r="FX1012" s="224"/>
      <c r="FY1012" s="224"/>
      <c r="FZ1012" s="224"/>
      <c r="GA1012" s="224"/>
      <c r="GB1012" s="224"/>
      <c r="GC1012" s="224"/>
      <c r="GD1012" s="224"/>
      <c r="GE1012" s="224"/>
      <c r="GF1012" s="224"/>
      <c r="GG1012" s="224"/>
      <c r="GH1012" s="224"/>
      <c r="GI1012" s="224"/>
      <c r="GJ1012" s="224"/>
      <c r="GK1012" s="224"/>
      <c r="GL1012" s="224"/>
      <c r="GM1012" s="224"/>
      <c r="GN1012" s="224"/>
      <c r="GO1012" s="224"/>
      <c r="GP1012" s="224"/>
      <c r="GQ1012" s="224"/>
      <c r="GR1012" s="224"/>
      <c r="GS1012" s="224"/>
      <c r="GT1012" s="224"/>
      <c r="GU1012" s="224"/>
      <c r="GV1012" s="224"/>
      <c r="GW1012" s="224"/>
      <c r="GX1012" s="224"/>
      <c r="GY1012" s="224"/>
      <c r="GZ1012" s="224"/>
      <c r="HA1012" s="224"/>
      <c r="HB1012" s="224"/>
      <c r="HC1012" s="224"/>
      <c r="HD1012" s="224"/>
      <c r="HE1012" s="224"/>
      <c r="HF1012" s="224"/>
      <c r="HG1012" s="224"/>
      <c r="HH1012" s="224"/>
      <c r="HI1012" s="224"/>
      <c r="HJ1012" s="224"/>
      <c r="HK1012" s="224"/>
      <c r="HL1012" s="224"/>
      <c r="HM1012" s="224"/>
      <c r="HN1012" s="224"/>
      <c r="HO1012" s="224"/>
      <c r="HP1012" s="224"/>
      <c r="HQ1012" s="224"/>
      <c r="HR1012" s="224"/>
      <c r="HS1012" s="224"/>
      <c r="HT1012" s="224"/>
      <c r="HU1012" s="224"/>
      <c r="HV1012" s="224"/>
      <c r="HW1012" s="224"/>
      <c r="HX1012" s="224"/>
      <c r="HY1012" s="224"/>
      <c r="HZ1012" s="224"/>
      <c r="IA1012" s="224"/>
      <c r="IB1012" s="224"/>
      <c r="IC1012" s="224"/>
      <c r="ID1012" s="224"/>
      <c r="IE1012" s="224"/>
      <c r="IF1012" s="224"/>
      <c r="IG1012" s="224"/>
      <c r="IH1012" s="224"/>
      <c r="II1012" s="224"/>
      <c r="IJ1012" s="224"/>
      <c r="IK1012" s="224"/>
      <c r="IL1012" s="224"/>
      <c r="IM1012" s="224"/>
      <c r="IN1012" s="224"/>
      <c r="IO1012" s="224"/>
      <c r="IP1012" s="224"/>
      <c r="IQ1012" s="224"/>
      <c r="IR1012" s="224"/>
      <c r="IS1012" s="224"/>
      <c r="IT1012" s="224"/>
      <c r="IU1012" s="224"/>
      <c r="IV1012" s="224"/>
      <c r="IW1012" s="224"/>
    </row>
    <row r="1013" spans="1:257" s="258" customFormat="1" ht="39" hidden="1" customHeight="1" x14ac:dyDescent="0.25">
      <c r="A1013" s="224"/>
      <c r="B1013" s="224"/>
      <c r="C1013" s="224"/>
      <c r="D1013" s="209"/>
      <c r="E1013" s="57"/>
      <c r="F1013" s="57"/>
      <c r="G1013" s="210"/>
      <c r="H1013" s="210"/>
      <c r="I1013" s="210"/>
      <c r="J1013" s="224"/>
      <c r="K1013" s="251"/>
      <c r="L1013" s="251"/>
      <c r="M1013" s="251"/>
      <c r="N1013" s="251"/>
      <c r="O1013" s="251"/>
      <c r="P1013" s="251"/>
      <c r="Q1013" s="251"/>
      <c r="R1013" s="251"/>
      <c r="S1013" s="251"/>
      <c r="T1013" s="251"/>
      <c r="U1013" s="251"/>
      <c r="V1013" s="251"/>
      <c r="W1013" s="251"/>
      <c r="X1013" s="251"/>
      <c r="Y1013" s="251"/>
      <c r="Z1013" s="251"/>
      <c r="AA1013" s="251"/>
      <c r="AB1013" s="251"/>
      <c r="AC1013" s="211"/>
      <c r="AD1013" s="252"/>
      <c r="AE1013" s="252"/>
      <c r="AF1013" s="253"/>
      <c r="AG1013" s="253"/>
      <c r="AH1013" s="254"/>
      <c r="AI1013" s="254"/>
      <c r="AJ1013" s="255"/>
      <c r="AK1013" s="255"/>
      <c r="AL1013" s="126"/>
      <c r="AM1013" s="224"/>
      <c r="AN1013" s="224"/>
      <c r="AO1013" s="224"/>
      <c r="AP1013" s="224"/>
      <c r="AQ1013" s="224"/>
      <c r="AR1013" s="224"/>
      <c r="AS1013" s="224"/>
      <c r="AT1013" s="224"/>
      <c r="AU1013" s="224"/>
      <c r="AV1013" s="224"/>
      <c r="AW1013" s="224"/>
      <c r="AX1013" s="224"/>
      <c r="AY1013" s="224"/>
      <c r="AZ1013" s="224"/>
      <c r="BA1013" s="224"/>
      <c r="BB1013" s="224"/>
      <c r="BC1013" s="224"/>
      <c r="BD1013" s="224"/>
      <c r="BE1013" s="224"/>
      <c r="BF1013" s="224"/>
      <c r="BG1013" s="224"/>
      <c r="BH1013" s="224"/>
      <c r="BI1013" s="224"/>
      <c r="BJ1013" s="224"/>
      <c r="BK1013" s="224"/>
      <c r="BL1013" s="224"/>
      <c r="BM1013" s="224"/>
      <c r="BN1013" s="224"/>
      <c r="BO1013" s="224"/>
      <c r="BP1013" s="224"/>
      <c r="BQ1013" s="224"/>
      <c r="BR1013" s="224"/>
      <c r="BS1013" s="224"/>
      <c r="BT1013" s="224"/>
      <c r="BU1013" s="224"/>
      <c r="BV1013" s="224"/>
      <c r="BW1013" s="224"/>
      <c r="BX1013" s="224"/>
      <c r="BY1013" s="224"/>
      <c r="BZ1013" s="224"/>
      <c r="CA1013" s="224"/>
      <c r="CB1013" s="224"/>
      <c r="CC1013" s="224"/>
      <c r="CD1013" s="224"/>
      <c r="CE1013" s="224"/>
      <c r="CF1013" s="224"/>
      <c r="CG1013" s="224"/>
      <c r="CH1013" s="224"/>
      <c r="CI1013" s="224"/>
      <c r="CJ1013" s="224"/>
      <c r="CK1013" s="224"/>
      <c r="CL1013" s="224"/>
      <c r="CM1013" s="224"/>
      <c r="CN1013" s="224"/>
      <c r="CO1013" s="224"/>
      <c r="CP1013" s="224"/>
      <c r="CQ1013" s="224"/>
      <c r="CR1013" s="224"/>
      <c r="CS1013" s="224"/>
      <c r="CT1013" s="224"/>
      <c r="CU1013" s="224"/>
      <c r="CV1013" s="224"/>
      <c r="CW1013" s="224"/>
      <c r="CX1013" s="224"/>
      <c r="CY1013" s="224"/>
      <c r="CZ1013" s="224"/>
      <c r="DA1013" s="224"/>
      <c r="DB1013" s="224"/>
      <c r="DC1013" s="224"/>
      <c r="DD1013" s="224"/>
      <c r="DE1013" s="224"/>
      <c r="DF1013" s="224"/>
      <c r="DG1013" s="224"/>
      <c r="DH1013" s="224"/>
      <c r="DI1013" s="224"/>
      <c r="DJ1013" s="224"/>
      <c r="DK1013" s="224"/>
      <c r="DL1013" s="224"/>
      <c r="DM1013" s="224"/>
      <c r="DN1013" s="224"/>
      <c r="DO1013" s="224"/>
      <c r="DP1013" s="224"/>
      <c r="DQ1013" s="224"/>
      <c r="DR1013" s="224"/>
      <c r="DS1013" s="224"/>
      <c r="DT1013" s="224"/>
      <c r="DU1013" s="224"/>
      <c r="DV1013" s="224"/>
      <c r="DW1013" s="224"/>
      <c r="DX1013" s="224"/>
      <c r="DY1013" s="224"/>
      <c r="DZ1013" s="224"/>
      <c r="EA1013" s="224"/>
      <c r="EB1013" s="224"/>
      <c r="EC1013" s="224"/>
      <c r="ED1013" s="224"/>
      <c r="EE1013" s="224"/>
      <c r="EF1013" s="224"/>
      <c r="EG1013" s="224"/>
      <c r="EH1013" s="224"/>
      <c r="EI1013" s="224"/>
      <c r="EJ1013" s="224"/>
      <c r="EK1013" s="224"/>
      <c r="EL1013" s="224"/>
      <c r="EM1013" s="224"/>
      <c r="EN1013" s="224"/>
      <c r="EO1013" s="224"/>
      <c r="EP1013" s="224"/>
      <c r="EQ1013" s="224"/>
      <c r="ER1013" s="224"/>
      <c r="ES1013" s="224"/>
      <c r="ET1013" s="224"/>
      <c r="EU1013" s="224"/>
      <c r="EV1013" s="224"/>
      <c r="EW1013" s="224"/>
      <c r="EX1013" s="224"/>
      <c r="EY1013" s="224"/>
      <c r="EZ1013" s="224"/>
      <c r="FA1013" s="224"/>
      <c r="FB1013" s="224"/>
      <c r="FC1013" s="224"/>
      <c r="FD1013" s="224"/>
      <c r="FE1013" s="224"/>
      <c r="FF1013" s="224"/>
      <c r="FG1013" s="224"/>
      <c r="FH1013" s="224"/>
      <c r="FI1013" s="224"/>
      <c r="FJ1013" s="224"/>
      <c r="FK1013" s="224"/>
      <c r="FL1013" s="224"/>
      <c r="FM1013" s="224"/>
      <c r="FN1013" s="224"/>
      <c r="FO1013" s="224"/>
      <c r="FP1013" s="224"/>
      <c r="FQ1013" s="224"/>
      <c r="FR1013" s="224"/>
      <c r="FS1013" s="224"/>
      <c r="FT1013" s="224"/>
      <c r="FU1013" s="224"/>
      <c r="FV1013" s="224"/>
      <c r="FW1013" s="224"/>
      <c r="FX1013" s="224"/>
      <c r="FY1013" s="224"/>
      <c r="FZ1013" s="224"/>
      <c r="GA1013" s="224"/>
      <c r="GB1013" s="224"/>
      <c r="GC1013" s="224"/>
      <c r="GD1013" s="224"/>
      <c r="GE1013" s="224"/>
      <c r="GF1013" s="224"/>
      <c r="GG1013" s="224"/>
      <c r="GH1013" s="224"/>
      <c r="GI1013" s="224"/>
      <c r="GJ1013" s="224"/>
      <c r="GK1013" s="224"/>
      <c r="GL1013" s="224"/>
      <c r="GM1013" s="224"/>
      <c r="GN1013" s="224"/>
      <c r="GO1013" s="224"/>
      <c r="GP1013" s="224"/>
      <c r="GQ1013" s="224"/>
      <c r="GR1013" s="224"/>
      <c r="GS1013" s="224"/>
      <c r="GT1013" s="224"/>
      <c r="GU1013" s="224"/>
      <c r="GV1013" s="224"/>
      <c r="GW1013" s="224"/>
      <c r="GX1013" s="224"/>
      <c r="GY1013" s="224"/>
      <c r="GZ1013" s="224"/>
      <c r="HA1013" s="224"/>
      <c r="HB1013" s="224"/>
      <c r="HC1013" s="224"/>
      <c r="HD1013" s="224"/>
      <c r="HE1013" s="224"/>
      <c r="HF1013" s="224"/>
      <c r="HG1013" s="224"/>
      <c r="HH1013" s="224"/>
      <c r="HI1013" s="224"/>
      <c r="HJ1013" s="224"/>
      <c r="HK1013" s="224"/>
      <c r="HL1013" s="224"/>
      <c r="HM1013" s="224"/>
      <c r="HN1013" s="224"/>
      <c r="HO1013" s="224"/>
      <c r="HP1013" s="224"/>
      <c r="HQ1013" s="224"/>
      <c r="HR1013" s="224"/>
      <c r="HS1013" s="224"/>
      <c r="HT1013" s="224"/>
      <c r="HU1013" s="224"/>
      <c r="HV1013" s="224"/>
      <c r="HW1013" s="224"/>
      <c r="HX1013" s="224"/>
      <c r="HY1013" s="224"/>
      <c r="HZ1013" s="224"/>
      <c r="IA1013" s="224"/>
      <c r="IB1013" s="224"/>
      <c r="IC1013" s="224"/>
      <c r="ID1013" s="224"/>
      <c r="IE1013" s="224"/>
      <c r="IF1013" s="224"/>
      <c r="IG1013" s="224"/>
      <c r="IH1013" s="224"/>
      <c r="II1013" s="224"/>
      <c r="IJ1013" s="224"/>
      <c r="IK1013" s="224"/>
      <c r="IL1013" s="224"/>
      <c r="IM1013" s="224"/>
      <c r="IN1013" s="224"/>
      <c r="IO1013" s="224"/>
      <c r="IP1013" s="224"/>
      <c r="IQ1013" s="224"/>
      <c r="IR1013" s="224"/>
      <c r="IS1013" s="224"/>
      <c r="IT1013" s="224"/>
      <c r="IU1013" s="224"/>
      <c r="IV1013" s="224"/>
      <c r="IW1013" s="224"/>
    </row>
    <row r="1014" spans="1:257" s="258" customFormat="1" ht="39" hidden="1" customHeight="1" x14ac:dyDescent="0.25">
      <c r="A1014" s="224"/>
      <c r="B1014" s="224"/>
      <c r="C1014" s="224"/>
      <c r="D1014" s="209"/>
      <c r="E1014" s="57"/>
      <c r="F1014" s="57"/>
      <c r="G1014" s="210"/>
      <c r="H1014" s="210"/>
      <c r="I1014" s="210"/>
      <c r="J1014" s="224"/>
      <c r="K1014" s="251"/>
      <c r="L1014" s="251"/>
      <c r="M1014" s="251"/>
      <c r="N1014" s="251"/>
      <c r="O1014" s="251"/>
      <c r="P1014" s="251"/>
      <c r="Q1014" s="251"/>
      <c r="R1014" s="251"/>
      <c r="S1014" s="251"/>
      <c r="T1014" s="251"/>
      <c r="U1014" s="251"/>
      <c r="V1014" s="251"/>
      <c r="W1014" s="251"/>
      <c r="X1014" s="251"/>
      <c r="Y1014" s="251"/>
      <c r="Z1014" s="251"/>
      <c r="AA1014" s="251"/>
      <c r="AB1014" s="251"/>
      <c r="AC1014" s="211"/>
      <c r="AD1014" s="252"/>
      <c r="AE1014" s="252"/>
      <c r="AF1014" s="253"/>
      <c r="AG1014" s="253"/>
      <c r="AH1014" s="254"/>
      <c r="AI1014" s="254"/>
      <c r="AJ1014" s="255"/>
      <c r="AK1014" s="255"/>
      <c r="AL1014" s="126"/>
      <c r="AM1014" s="224"/>
      <c r="AN1014" s="224"/>
      <c r="AO1014" s="224"/>
      <c r="AP1014" s="224"/>
      <c r="AQ1014" s="224"/>
      <c r="AR1014" s="224"/>
      <c r="AS1014" s="224"/>
      <c r="AT1014" s="224"/>
      <c r="AU1014" s="224"/>
      <c r="AV1014" s="224"/>
      <c r="AW1014" s="224"/>
      <c r="AX1014" s="224"/>
      <c r="AY1014" s="224"/>
      <c r="AZ1014" s="224"/>
      <c r="BA1014" s="224"/>
      <c r="BB1014" s="224"/>
      <c r="BC1014" s="224"/>
      <c r="BD1014" s="224"/>
      <c r="BE1014" s="224"/>
      <c r="BF1014" s="224"/>
      <c r="BG1014" s="224"/>
      <c r="BH1014" s="224"/>
      <c r="BI1014" s="224"/>
      <c r="BJ1014" s="224"/>
      <c r="BK1014" s="224"/>
      <c r="BL1014" s="224"/>
      <c r="BM1014" s="224"/>
      <c r="BN1014" s="224"/>
      <c r="BO1014" s="224"/>
      <c r="BP1014" s="224"/>
      <c r="BQ1014" s="224"/>
      <c r="BR1014" s="224"/>
      <c r="BS1014" s="224"/>
      <c r="BT1014" s="224"/>
      <c r="BU1014" s="224"/>
      <c r="BV1014" s="224"/>
      <c r="BW1014" s="224"/>
      <c r="BX1014" s="224"/>
      <c r="BY1014" s="224"/>
      <c r="BZ1014" s="224"/>
      <c r="CA1014" s="224"/>
      <c r="CB1014" s="224"/>
      <c r="CC1014" s="224"/>
      <c r="CD1014" s="224"/>
      <c r="CE1014" s="224"/>
      <c r="CF1014" s="224"/>
      <c r="CG1014" s="224"/>
      <c r="CH1014" s="224"/>
      <c r="CI1014" s="224"/>
      <c r="CJ1014" s="224"/>
      <c r="CK1014" s="224"/>
      <c r="CL1014" s="224"/>
      <c r="CM1014" s="224"/>
      <c r="CN1014" s="224"/>
      <c r="CO1014" s="224"/>
      <c r="CP1014" s="224"/>
      <c r="CQ1014" s="224"/>
      <c r="CR1014" s="224"/>
      <c r="CS1014" s="224"/>
      <c r="CT1014" s="224"/>
      <c r="CU1014" s="224"/>
      <c r="CV1014" s="224"/>
      <c r="CW1014" s="224"/>
      <c r="CX1014" s="224"/>
      <c r="CY1014" s="224"/>
      <c r="CZ1014" s="224"/>
      <c r="DA1014" s="224"/>
      <c r="DB1014" s="224"/>
      <c r="DC1014" s="224"/>
      <c r="DD1014" s="224"/>
      <c r="DE1014" s="224"/>
      <c r="DF1014" s="224"/>
      <c r="DG1014" s="224"/>
      <c r="DH1014" s="224"/>
      <c r="DI1014" s="224"/>
      <c r="DJ1014" s="224"/>
      <c r="DK1014" s="224"/>
      <c r="DL1014" s="224"/>
      <c r="DM1014" s="224"/>
      <c r="DN1014" s="224"/>
      <c r="DO1014" s="224"/>
      <c r="DP1014" s="224"/>
      <c r="DQ1014" s="224"/>
      <c r="DR1014" s="224"/>
      <c r="DS1014" s="224"/>
      <c r="DT1014" s="224"/>
      <c r="DU1014" s="224"/>
      <c r="DV1014" s="224"/>
      <c r="DW1014" s="224"/>
      <c r="DX1014" s="224"/>
      <c r="DY1014" s="224"/>
      <c r="DZ1014" s="224"/>
      <c r="EA1014" s="224"/>
      <c r="EB1014" s="224"/>
      <c r="EC1014" s="224"/>
      <c r="ED1014" s="224"/>
      <c r="EE1014" s="224"/>
      <c r="EF1014" s="224"/>
      <c r="EG1014" s="224"/>
      <c r="EH1014" s="224"/>
      <c r="EI1014" s="224"/>
      <c r="EJ1014" s="224"/>
      <c r="EK1014" s="224"/>
      <c r="EL1014" s="224"/>
      <c r="EM1014" s="224"/>
      <c r="EN1014" s="224"/>
      <c r="EO1014" s="224"/>
      <c r="EP1014" s="224"/>
      <c r="EQ1014" s="224"/>
      <c r="ER1014" s="224"/>
      <c r="ES1014" s="224"/>
      <c r="ET1014" s="224"/>
      <c r="EU1014" s="224"/>
      <c r="EV1014" s="224"/>
      <c r="EW1014" s="224"/>
      <c r="EX1014" s="224"/>
      <c r="EY1014" s="224"/>
      <c r="EZ1014" s="224"/>
      <c r="FA1014" s="224"/>
      <c r="FB1014" s="224"/>
      <c r="FC1014" s="224"/>
      <c r="FD1014" s="224"/>
      <c r="FE1014" s="224"/>
      <c r="FF1014" s="224"/>
      <c r="FG1014" s="224"/>
      <c r="FH1014" s="224"/>
      <c r="FI1014" s="224"/>
      <c r="FJ1014" s="224"/>
      <c r="FK1014" s="224"/>
      <c r="FL1014" s="224"/>
      <c r="FM1014" s="224"/>
      <c r="FN1014" s="224"/>
      <c r="FO1014" s="224"/>
      <c r="FP1014" s="224"/>
      <c r="FQ1014" s="224"/>
      <c r="FR1014" s="224"/>
      <c r="FS1014" s="224"/>
      <c r="FT1014" s="224"/>
      <c r="FU1014" s="224"/>
      <c r="FV1014" s="224"/>
      <c r="FW1014" s="224"/>
      <c r="FX1014" s="224"/>
      <c r="FY1014" s="224"/>
      <c r="FZ1014" s="224"/>
      <c r="GA1014" s="224"/>
      <c r="GB1014" s="224"/>
      <c r="GC1014" s="224"/>
      <c r="GD1014" s="224"/>
      <c r="GE1014" s="224"/>
      <c r="GF1014" s="224"/>
      <c r="GG1014" s="224"/>
      <c r="GH1014" s="224"/>
      <c r="GI1014" s="224"/>
      <c r="GJ1014" s="224"/>
      <c r="GK1014" s="224"/>
      <c r="GL1014" s="224"/>
      <c r="GM1014" s="224"/>
      <c r="GN1014" s="224"/>
      <c r="GO1014" s="224"/>
      <c r="GP1014" s="224"/>
      <c r="GQ1014" s="224"/>
      <c r="GR1014" s="224"/>
      <c r="GS1014" s="224"/>
      <c r="GT1014" s="224"/>
      <c r="GU1014" s="224"/>
      <c r="GV1014" s="224"/>
      <c r="GW1014" s="224"/>
      <c r="GX1014" s="224"/>
      <c r="GY1014" s="224"/>
      <c r="GZ1014" s="224"/>
      <c r="HA1014" s="224"/>
      <c r="HB1014" s="224"/>
      <c r="HC1014" s="224"/>
      <c r="HD1014" s="224"/>
      <c r="HE1014" s="224"/>
      <c r="HF1014" s="224"/>
      <c r="HG1014" s="224"/>
      <c r="HH1014" s="224"/>
      <c r="HI1014" s="224"/>
      <c r="HJ1014" s="224"/>
      <c r="HK1014" s="224"/>
      <c r="HL1014" s="224"/>
      <c r="HM1014" s="224"/>
      <c r="HN1014" s="224"/>
      <c r="HO1014" s="224"/>
      <c r="HP1014" s="224"/>
      <c r="HQ1014" s="224"/>
      <c r="HR1014" s="224"/>
      <c r="HS1014" s="224"/>
      <c r="HT1014" s="224"/>
      <c r="HU1014" s="224"/>
      <c r="HV1014" s="224"/>
      <c r="HW1014" s="224"/>
      <c r="HX1014" s="224"/>
      <c r="HY1014" s="224"/>
      <c r="HZ1014" s="224"/>
      <c r="IA1014" s="224"/>
      <c r="IB1014" s="224"/>
      <c r="IC1014" s="224"/>
      <c r="ID1014" s="224"/>
      <c r="IE1014" s="224"/>
      <c r="IF1014" s="224"/>
      <c r="IG1014" s="224"/>
      <c r="IH1014" s="224"/>
      <c r="II1014" s="224"/>
      <c r="IJ1014" s="224"/>
      <c r="IK1014" s="224"/>
      <c r="IL1014" s="224"/>
      <c r="IM1014" s="224"/>
      <c r="IN1014" s="224"/>
      <c r="IO1014" s="224"/>
      <c r="IP1014" s="224"/>
      <c r="IQ1014" s="224"/>
      <c r="IR1014" s="224"/>
      <c r="IS1014" s="224"/>
      <c r="IT1014" s="224"/>
      <c r="IU1014" s="224"/>
      <c r="IV1014" s="224"/>
      <c r="IW1014" s="224"/>
    </row>
    <row r="1015" spans="1:257" s="258" customFormat="1" ht="39" hidden="1" customHeight="1" x14ac:dyDescent="0.25">
      <c r="A1015" s="224"/>
      <c r="B1015" s="224"/>
      <c r="C1015" s="224"/>
      <c r="D1015" s="209"/>
      <c r="E1015" s="57"/>
      <c r="F1015" s="57"/>
      <c r="G1015" s="210"/>
      <c r="H1015" s="210"/>
      <c r="I1015" s="210"/>
      <c r="J1015" s="224"/>
      <c r="K1015" s="251"/>
      <c r="L1015" s="251"/>
      <c r="M1015" s="251"/>
      <c r="N1015" s="251"/>
      <c r="O1015" s="251"/>
      <c r="P1015" s="251"/>
      <c r="Q1015" s="251"/>
      <c r="R1015" s="251"/>
      <c r="S1015" s="251"/>
      <c r="T1015" s="251"/>
      <c r="U1015" s="251"/>
      <c r="V1015" s="251"/>
      <c r="W1015" s="251"/>
      <c r="X1015" s="251"/>
      <c r="Y1015" s="251"/>
      <c r="Z1015" s="251"/>
      <c r="AA1015" s="251"/>
      <c r="AB1015" s="251"/>
      <c r="AC1015" s="211"/>
      <c r="AD1015" s="252"/>
      <c r="AE1015" s="252"/>
      <c r="AF1015" s="253"/>
      <c r="AG1015" s="253"/>
      <c r="AH1015" s="254"/>
      <c r="AI1015" s="254"/>
      <c r="AJ1015" s="255"/>
      <c r="AK1015" s="255"/>
      <c r="AL1015" s="126"/>
      <c r="AM1015" s="224"/>
      <c r="AN1015" s="224"/>
      <c r="AO1015" s="224"/>
      <c r="AP1015" s="224"/>
      <c r="AQ1015" s="224"/>
      <c r="AR1015" s="224"/>
      <c r="AS1015" s="224"/>
      <c r="AT1015" s="224"/>
      <c r="AU1015" s="224"/>
      <c r="AV1015" s="224"/>
      <c r="AW1015" s="224"/>
      <c r="AX1015" s="224"/>
      <c r="AY1015" s="224"/>
      <c r="AZ1015" s="224"/>
      <c r="BA1015" s="224"/>
      <c r="BB1015" s="224"/>
      <c r="BC1015" s="224"/>
      <c r="BD1015" s="224"/>
      <c r="BE1015" s="224"/>
      <c r="BF1015" s="224"/>
      <c r="BG1015" s="224"/>
      <c r="BH1015" s="224"/>
      <c r="BI1015" s="224"/>
      <c r="BJ1015" s="224"/>
      <c r="BK1015" s="224"/>
      <c r="BL1015" s="224"/>
      <c r="BM1015" s="224"/>
      <c r="BN1015" s="224"/>
      <c r="BO1015" s="224"/>
      <c r="BP1015" s="224"/>
      <c r="BQ1015" s="224"/>
      <c r="BR1015" s="224"/>
      <c r="BS1015" s="224"/>
      <c r="BT1015" s="224"/>
      <c r="BU1015" s="224"/>
      <c r="BV1015" s="224"/>
      <c r="BW1015" s="224"/>
      <c r="BX1015" s="224"/>
      <c r="BY1015" s="224"/>
      <c r="BZ1015" s="224"/>
      <c r="CA1015" s="224"/>
      <c r="CB1015" s="224"/>
      <c r="CC1015" s="224"/>
      <c r="CD1015" s="224"/>
      <c r="CE1015" s="224"/>
      <c r="CF1015" s="224"/>
      <c r="CG1015" s="224"/>
      <c r="CH1015" s="224"/>
      <c r="CI1015" s="224"/>
      <c r="CJ1015" s="224"/>
      <c r="CK1015" s="224"/>
      <c r="CL1015" s="224"/>
      <c r="CM1015" s="224"/>
      <c r="CN1015" s="224"/>
      <c r="CO1015" s="224"/>
      <c r="CP1015" s="224"/>
      <c r="CQ1015" s="224"/>
      <c r="CR1015" s="224"/>
      <c r="CS1015" s="224"/>
      <c r="CT1015" s="224"/>
      <c r="CU1015" s="224"/>
      <c r="CV1015" s="224"/>
      <c r="CW1015" s="224"/>
      <c r="CX1015" s="224"/>
      <c r="CY1015" s="224"/>
      <c r="CZ1015" s="224"/>
      <c r="DA1015" s="224"/>
      <c r="DB1015" s="224"/>
      <c r="DC1015" s="224"/>
      <c r="DD1015" s="224"/>
      <c r="DE1015" s="224"/>
      <c r="DF1015" s="224"/>
      <c r="DG1015" s="224"/>
      <c r="DH1015" s="224"/>
      <c r="DI1015" s="224"/>
      <c r="DJ1015" s="224"/>
      <c r="DK1015" s="224"/>
      <c r="DL1015" s="224"/>
      <c r="DM1015" s="224"/>
      <c r="DN1015" s="224"/>
      <c r="DO1015" s="224"/>
      <c r="DP1015" s="224"/>
      <c r="DQ1015" s="224"/>
      <c r="DR1015" s="224"/>
      <c r="DS1015" s="224"/>
      <c r="DT1015" s="224"/>
      <c r="DU1015" s="224"/>
      <c r="DV1015" s="224"/>
      <c r="DW1015" s="224"/>
      <c r="DX1015" s="224"/>
      <c r="DY1015" s="224"/>
      <c r="DZ1015" s="224"/>
      <c r="EA1015" s="224"/>
      <c r="EB1015" s="224"/>
      <c r="EC1015" s="224"/>
      <c r="ED1015" s="224"/>
      <c r="EE1015" s="224"/>
      <c r="EF1015" s="224"/>
      <c r="EG1015" s="224"/>
      <c r="EH1015" s="224"/>
      <c r="EI1015" s="224"/>
      <c r="EJ1015" s="224"/>
      <c r="EK1015" s="224"/>
      <c r="EL1015" s="224"/>
      <c r="EM1015" s="224"/>
      <c r="EN1015" s="224"/>
      <c r="EO1015" s="224"/>
      <c r="EP1015" s="224"/>
      <c r="EQ1015" s="224"/>
      <c r="ER1015" s="224"/>
      <c r="ES1015" s="224"/>
      <c r="ET1015" s="224"/>
      <c r="EU1015" s="224"/>
      <c r="EV1015" s="224"/>
      <c r="EW1015" s="224"/>
      <c r="EX1015" s="224"/>
      <c r="EY1015" s="224"/>
      <c r="EZ1015" s="224"/>
      <c r="FA1015" s="224"/>
      <c r="FB1015" s="224"/>
      <c r="FC1015" s="224"/>
      <c r="FD1015" s="224"/>
      <c r="FE1015" s="224"/>
      <c r="FF1015" s="224"/>
      <c r="FG1015" s="224"/>
      <c r="FH1015" s="224"/>
      <c r="FI1015" s="224"/>
      <c r="FJ1015" s="224"/>
      <c r="FK1015" s="224"/>
      <c r="FL1015" s="224"/>
      <c r="FM1015" s="224"/>
      <c r="FN1015" s="224"/>
      <c r="FO1015" s="224"/>
      <c r="FP1015" s="224"/>
      <c r="FQ1015" s="224"/>
      <c r="FR1015" s="224"/>
      <c r="FS1015" s="224"/>
      <c r="FT1015" s="224"/>
      <c r="FU1015" s="224"/>
      <c r="FV1015" s="224"/>
      <c r="FW1015" s="224"/>
      <c r="FX1015" s="224"/>
      <c r="FY1015" s="224"/>
      <c r="FZ1015" s="224"/>
      <c r="GA1015" s="224"/>
      <c r="GB1015" s="224"/>
      <c r="GC1015" s="224"/>
      <c r="GD1015" s="224"/>
      <c r="GE1015" s="224"/>
      <c r="GF1015" s="224"/>
      <c r="GG1015" s="224"/>
      <c r="GH1015" s="224"/>
      <c r="GI1015" s="224"/>
      <c r="GJ1015" s="224"/>
      <c r="GK1015" s="224"/>
      <c r="GL1015" s="224"/>
      <c r="GM1015" s="224"/>
      <c r="GN1015" s="224"/>
      <c r="GO1015" s="224"/>
      <c r="GP1015" s="224"/>
      <c r="GQ1015" s="224"/>
      <c r="GR1015" s="224"/>
      <c r="GS1015" s="224"/>
      <c r="GT1015" s="224"/>
      <c r="GU1015" s="224"/>
      <c r="GV1015" s="224"/>
      <c r="GW1015" s="224"/>
      <c r="GX1015" s="224"/>
      <c r="GY1015" s="224"/>
      <c r="GZ1015" s="224"/>
      <c r="HA1015" s="224"/>
      <c r="HB1015" s="224"/>
      <c r="HC1015" s="224"/>
      <c r="HD1015" s="224"/>
      <c r="HE1015" s="224"/>
      <c r="HF1015" s="224"/>
      <c r="HG1015" s="224"/>
      <c r="HH1015" s="224"/>
      <c r="HI1015" s="224"/>
      <c r="HJ1015" s="224"/>
      <c r="HK1015" s="224"/>
      <c r="HL1015" s="224"/>
      <c r="HM1015" s="224"/>
      <c r="HN1015" s="224"/>
      <c r="HO1015" s="224"/>
      <c r="HP1015" s="224"/>
      <c r="HQ1015" s="224"/>
      <c r="HR1015" s="224"/>
      <c r="HS1015" s="224"/>
      <c r="HT1015" s="224"/>
      <c r="HU1015" s="224"/>
      <c r="HV1015" s="224"/>
      <c r="HW1015" s="224"/>
      <c r="HX1015" s="224"/>
      <c r="HY1015" s="224"/>
      <c r="HZ1015" s="224"/>
      <c r="IA1015" s="224"/>
      <c r="IB1015" s="224"/>
      <c r="IC1015" s="224"/>
      <c r="ID1015" s="224"/>
      <c r="IE1015" s="224"/>
      <c r="IF1015" s="224"/>
      <c r="IG1015" s="224"/>
      <c r="IH1015" s="224"/>
      <c r="II1015" s="224"/>
      <c r="IJ1015" s="224"/>
      <c r="IK1015" s="224"/>
      <c r="IL1015" s="224"/>
      <c r="IM1015" s="224"/>
      <c r="IN1015" s="224"/>
      <c r="IO1015" s="224"/>
      <c r="IP1015" s="224"/>
      <c r="IQ1015" s="224"/>
      <c r="IR1015" s="224"/>
      <c r="IS1015" s="224"/>
      <c r="IT1015" s="224"/>
      <c r="IU1015" s="224"/>
      <c r="IV1015" s="224"/>
      <c r="IW1015" s="224"/>
    </row>
    <row r="1016" spans="1:257" s="258" customFormat="1" ht="39" hidden="1" customHeight="1" x14ac:dyDescent="0.25">
      <c r="A1016" s="224"/>
      <c r="B1016" s="224"/>
      <c r="C1016" s="224"/>
      <c r="D1016" s="209"/>
      <c r="E1016" s="57"/>
      <c r="F1016" s="57"/>
      <c r="G1016" s="210"/>
      <c r="H1016" s="210"/>
      <c r="I1016" s="210"/>
      <c r="J1016" s="224"/>
      <c r="K1016" s="251"/>
      <c r="L1016" s="251"/>
      <c r="M1016" s="251"/>
      <c r="N1016" s="251"/>
      <c r="O1016" s="251"/>
      <c r="P1016" s="251"/>
      <c r="Q1016" s="251"/>
      <c r="R1016" s="251"/>
      <c r="S1016" s="251"/>
      <c r="T1016" s="251"/>
      <c r="U1016" s="251"/>
      <c r="V1016" s="251"/>
      <c r="W1016" s="251"/>
      <c r="X1016" s="251"/>
      <c r="Y1016" s="251"/>
      <c r="Z1016" s="251"/>
      <c r="AA1016" s="251"/>
      <c r="AB1016" s="251"/>
      <c r="AC1016" s="211"/>
      <c r="AD1016" s="252"/>
      <c r="AE1016" s="252"/>
      <c r="AF1016" s="253"/>
      <c r="AG1016" s="253"/>
      <c r="AH1016" s="254"/>
      <c r="AI1016" s="254"/>
      <c r="AJ1016" s="255"/>
      <c r="AK1016" s="255"/>
      <c r="AL1016" s="126"/>
      <c r="AM1016" s="224"/>
      <c r="AN1016" s="224"/>
      <c r="AO1016" s="224"/>
      <c r="AP1016" s="224"/>
      <c r="AQ1016" s="224"/>
      <c r="AR1016" s="224"/>
      <c r="AS1016" s="224"/>
      <c r="AT1016" s="224"/>
      <c r="AU1016" s="224"/>
      <c r="AV1016" s="224"/>
      <c r="AW1016" s="224"/>
      <c r="AX1016" s="224"/>
      <c r="AY1016" s="224"/>
      <c r="AZ1016" s="224"/>
      <c r="BA1016" s="224"/>
      <c r="BB1016" s="224"/>
      <c r="BC1016" s="224"/>
      <c r="BD1016" s="224"/>
      <c r="BE1016" s="224"/>
      <c r="BF1016" s="224"/>
      <c r="BG1016" s="224"/>
      <c r="BH1016" s="224"/>
      <c r="BI1016" s="224"/>
      <c r="BJ1016" s="224"/>
      <c r="BK1016" s="224"/>
      <c r="BL1016" s="224"/>
      <c r="BM1016" s="224"/>
      <c r="BN1016" s="224"/>
      <c r="BO1016" s="224"/>
      <c r="BP1016" s="224"/>
      <c r="BQ1016" s="224"/>
      <c r="BR1016" s="224"/>
      <c r="BS1016" s="224"/>
      <c r="BT1016" s="224"/>
      <c r="BU1016" s="224"/>
      <c r="BV1016" s="224"/>
      <c r="BW1016" s="224"/>
      <c r="BX1016" s="224"/>
      <c r="BY1016" s="224"/>
      <c r="BZ1016" s="224"/>
      <c r="CA1016" s="224"/>
      <c r="CB1016" s="224"/>
      <c r="CC1016" s="224"/>
      <c r="CD1016" s="224"/>
      <c r="CE1016" s="224"/>
      <c r="CF1016" s="224"/>
      <c r="CG1016" s="224"/>
      <c r="CH1016" s="224"/>
      <c r="CI1016" s="224"/>
      <c r="CJ1016" s="224"/>
      <c r="CK1016" s="224"/>
      <c r="CL1016" s="224"/>
      <c r="CM1016" s="224"/>
      <c r="CN1016" s="224"/>
      <c r="CO1016" s="224"/>
      <c r="CP1016" s="224"/>
      <c r="CQ1016" s="224"/>
      <c r="CR1016" s="224"/>
      <c r="CS1016" s="224"/>
      <c r="CT1016" s="224"/>
      <c r="CU1016" s="224"/>
      <c r="CV1016" s="224"/>
      <c r="CW1016" s="224"/>
      <c r="CX1016" s="224"/>
      <c r="CY1016" s="224"/>
      <c r="CZ1016" s="224"/>
      <c r="DA1016" s="224"/>
      <c r="DB1016" s="224"/>
      <c r="DC1016" s="224"/>
      <c r="DD1016" s="224"/>
      <c r="DE1016" s="224"/>
      <c r="DF1016" s="224"/>
      <c r="DG1016" s="224"/>
      <c r="DH1016" s="224"/>
      <c r="DI1016" s="224"/>
      <c r="DJ1016" s="224"/>
      <c r="DK1016" s="224"/>
      <c r="DL1016" s="224"/>
      <c r="DM1016" s="224"/>
      <c r="DN1016" s="224"/>
      <c r="DO1016" s="224"/>
      <c r="DP1016" s="224"/>
      <c r="DQ1016" s="224"/>
      <c r="DR1016" s="224"/>
      <c r="DS1016" s="224"/>
      <c r="DT1016" s="224"/>
      <c r="DU1016" s="224"/>
      <c r="DV1016" s="224"/>
      <c r="DW1016" s="224"/>
      <c r="DX1016" s="224"/>
      <c r="DY1016" s="224"/>
      <c r="DZ1016" s="224"/>
      <c r="EA1016" s="224"/>
      <c r="EB1016" s="224"/>
      <c r="EC1016" s="224"/>
      <c r="ED1016" s="224"/>
      <c r="EE1016" s="224"/>
      <c r="EF1016" s="224"/>
      <c r="EG1016" s="224"/>
      <c r="EH1016" s="224"/>
      <c r="EI1016" s="224"/>
      <c r="EJ1016" s="224"/>
      <c r="EK1016" s="224"/>
      <c r="EL1016" s="224"/>
      <c r="EM1016" s="224"/>
      <c r="EN1016" s="224"/>
      <c r="EO1016" s="224"/>
      <c r="EP1016" s="224"/>
      <c r="EQ1016" s="224"/>
      <c r="ER1016" s="224"/>
      <c r="ES1016" s="224"/>
      <c r="ET1016" s="224"/>
      <c r="EU1016" s="224"/>
      <c r="EV1016" s="224"/>
      <c r="EW1016" s="224"/>
      <c r="EX1016" s="224"/>
      <c r="EY1016" s="224"/>
      <c r="EZ1016" s="224"/>
      <c r="FA1016" s="224"/>
      <c r="FB1016" s="224"/>
      <c r="FC1016" s="224"/>
      <c r="FD1016" s="224"/>
      <c r="FE1016" s="224"/>
      <c r="FF1016" s="224"/>
      <c r="FG1016" s="224"/>
      <c r="FH1016" s="224"/>
      <c r="FI1016" s="224"/>
      <c r="FJ1016" s="224"/>
      <c r="FK1016" s="224"/>
      <c r="FL1016" s="224"/>
      <c r="FM1016" s="224"/>
      <c r="FN1016" s="224"/>
      <c r="FO1016" s="224"/>
      <c r="FP1016" s="224"/>
      <c r="FQ1016" s="224"/>
      <c r="FR1016" s="224"/>
      <c r="FS1016" s="224"/>
      <c r="FT1016" s="224"/>
      <c r="FU1016" s="224"/>
      <c r="FV1016" s="224"/>
      <c r="FW1016" s="224"/>
      <c r="FX1016" s="224"/>
      <c r="FY1016" s="224"/>
      <c r="FZ1016" s="224"/>
      <c r="GA1016" s="224"/>
      <c r="GB1016" s="224"/>
      <c r="GC1016" s="224"/>
      <c r="GD1016" s="224"/>
      <c r="GE1016" s="224"/>
      <c r="GF1016" s="224"/>
      <c r="GG1016" s="224"/>
      <c r="GH1016" s="224"/>
      <c r="GI1016" s="224"/>
      <c r="GJ1016" s="224"/>
      <c r="GK1016" s="224"/>
      <c r="GL1016" s="224"/>
      <c r="GM1016" s="224"/>
      <c r="GN1016" s="224"/>
      <c r="GO1016" s="224"/>
      <c r="GP1016" s="224"/>
      <c r="GQ1016" s="224"/>
      <c r="GR1016" s="224"/>
      <c r="GS1016" s="224"/>
      <c r="GT1016" s="224"/>
      <c r="GU1016" s="224"/>
      <c r="GV1016" s="224"/>
      <c r="GW1016" s="224"/>
      <c r="GX1016" s="224"/>
      <c r="GY1016" s="224"/>
      <c r="GZ1016" s="224"/>
      <c r="HA1016" s="224"/>
      <c r="HB1016" s="224"/>
      <c r="HC1016" s="224"/>
      <c r="HD1016" s="224"/>
      <c r="HE1016" s="224"/>
      <c r="HF1016" s="224"/>
      <c r="HG1016" s="224"/>
      <c r="HH1016" s="224"/>
      <c r="HI1016" s="224"/>
      <c r="HJ1016" s="224"/>
      <c r="HK1016" s="224"/>
      <c r="HL1016" s="224"/>
      <c r="HM1016" s="224"/>
      <c r="HN1016" s="224"/>
      <c r="HO1016" s="224"/>
      <c r="HP1016" s="224"/>
      <c r="HQ1016" s="224"/>
      <c r="HR1016" s="224"/>
      <c r="HS1016" s="224"/>
      <c r="HT1016" s="224"/>
      <c r="HU1016" s="224"/>
      <c r="HV1016" s="224"/>
      <c r="HW1016" s="224"/>
      <c r="HX1016" s="224"/>
      <c r="HY1016" s="224"/>
      <c r="HZ1016" s="224"/>
      <c r="IA1016" s="224"/>
      <c r="IB1016" s="224"/>
      <c r="IC1016" s="224"/>
      <c r="ID1016" s="224"/>
      <c r="IE1016" s="224"/>
      <c r="IF1016" s="224"/>
      <c r="IG1016" s="224"/>
      <c r="IH1016" s="224"/>
      <c r="II1016" s="224"/>
      <c r="IJ1016" s="224"/>
      <c r="IK1016" s="224"/>
      <c r="IL1016" s="224"/>
      <c r="IM1016" s="224"/>
      <c r="IN1016" s="224"/>
      <c r="IO1016" s="224"/>
      <c r="IP1016" s="224"/>
      <c r="IQ1016" s="224"/>
      <c r="IR1016" s="224"/>
      <c r="IS1016" s="224"/>
      <c r="IT1016" s="224"/>
      <c r="IU1016" s="224"/>
      <c r="IV1016" s="224"/>
      <c r="IW1016" s="224"/>
    </row>
    <row r="1017" spans="1:257" s="258" customFormat="1" ht="39" hidden="1" customHeight="1" x14ac:dyDescent="0.25">
      <c r="A1017" s="224"/>
      <c r="B1017" s="224"/>
      <c r="C1017" s="224"/>
      <c r="D1017" s="209"/>
      <c r="E1017" s="57"/>
      <c r="F1017" s="57"/>
      <c r="G1017" s="210"/>
      <c r="H1017" s="210"/>
      <c r="I1017" s="210"/>
      <c r="J1017" s="224"/>
      <c r="K1017" s="251"/>
      <c r="L1017" s="251"/>
      <c r="M1017" s="251"/>
      <c r="N1017" s="251"/>
      <c r="O1017" s="251"/>
      <c r="P1017" s="251"/>
      <c r="Q1017" s="251"/>
      <c r="R1017" s="251"/>
      <c r="S1017" s="251"/>
      <c r="T1017" s="251"/>
      <c r="U1017" s="251"/>
      <c r="V1017" s="251"/>
      <c r="W1017" s="251"/>
      <c r="X1017" s="251"/>
      <c r="Y1017" s="251"/>
      <c r="Z1017" s="251"/>
      <c r="AA1017" s="251"/>
      <c r="AB1017" s="251"/>
      <c r="AC1017" s="211"/>
      <c r="AD1017" s="252"/>
      <c r="AE1017" s="252"/>
      <c r="AF1017" s="253"/>
      <c r="AG1017" s="253"/>
      <c r="AH1017" s="254"/>
      <c r="AI1017" s="254"/>
      <c r="AJ1017" s="255"/>
      <c r="AK1017" s="255"/>
      <c r="AL1017" s="126"/>
      <c r="AM1017" s="224"/>
      <c r="AN1017" s="224"/>
      <c r="AO1017" s="224"/>
      <c r="AP1017" s="224"/>
      <c r="AQ1017" s="224"/>
      <c r="AR1017" s="224"/>
      <c r="AS1017" s="224"/>
      <c r="AT1017" s="224"/>
      <c r="AU1017" s="224"/>
      <c r="AV1017" s="224"/>
      <c r="AW1017" s="224"/>
      <c r="AX1017" s="224"/>
      <c r="AY1017" s="224"/>
      <c r="AZ1017" s="224"/>
      <c r="BA1017" s="224"/>
      <c r="BB1017" s="224"/>
      <c r="BC1017" s="224"/>
      <c r="BD1017" s="224"/>
      <c r="BE1017" s="224"/>
      <c r="BF1017" s="224"/>
      <c r="BG1017" s="224"/>
      <c r="BH1017" s="224"/>
      <c r="BI1017" s="224"/>
      <c r="BJ1017" s="224"/>
      <c r="BK1017" s="224"/>
      <c r="BL1017" s="224"/>
      <c r="BM1017" s="224"/>
      <c r="BN1017" s="224"/>
      <c r="BO1017" s="224"/>
      <c r="BP1017" s="224"/>
      <c r="BQ1017" s="224"/>
      <c r="BR1017" s="224"/>
      <c r="BS1017" s="224"/>
      <c r="BT1017" s="224"/>
      <c r="BU1017" s="224"/>
      <c r="BV1017" s="224"/>
      <c r="BW1017" s="224"/>
      <c r="BX1017" s="224"/>
      <c r="BY1017" s="224"/>
      <c r="BZ1017" s="224"/>
      <c r="CA1017" s="224"/>
      <c r="CB1017" s="224"/>
      <c r="CC1017" s="224"/>
      <c r="CD1017" s="224"/>
      <c r="CE1017" s="224"/>
      <c r="CF1017" s="224"/>
      <c r="CG1017" s="224"/>
      <c r="CH1017" s="224"/>
      <c r="CI1017" s="224"/>
      <c r="CJ1017" s="224"/>
      <c r="CK1017" s="224"/>
      <c r="CL1017" s="224"/>
      <c r="CM1017" s="224"/>
      <c r="CN1017" s="224"/>
      <c r="CO1017" s="224"/>
      <c r="CP1017" s="224"/>
      <c r="CQ1017" s="224"/>
      <c r="CR1017" s="224"/>
      <c r="CS1017" s="224"/>
      <c r="CT1017" s="224"/>
      <c r="CU1017" s="224"/>
      <c r="CV1017" s="224"/>
      <c r="CW1017" s="224"/>
      <c r="CX1017" s="224"/>
      <c r="CY1017" s="224"/>
      <c r="CZ1017" s="224"/>
      <c r="DA1017" s="224"/>
      <c r="DB1017" s="224"/>
      <c r="DC1017" s="224"/>
      <c r="DD1017" s="224"/>
      <c r="DE1017" s="224"/>
      <c r="DF1017" s="224"/>
      <c r="DG1017" s="224"/>
      <c r="DH1017" s="224"/>
      <c r="DI1017" s="224"/>
      <c r="DJ1017" s="224"/>
      <c r="DK1017" s="224"/>
      <c r="DL1017" s="224"/>
      <c r="DM1017" s="224"/>
      <c r="DN1017" s="224"/>
      <c r="DO1017" s="224"/>
      <c r="DP1017" s="224"/>
      <c r="DQ1017" s="224"/>
      <c r="DR1017" s="224"/>
      <c r="DS1017" s="224"/>
      <c r="DT1017" s="224"/>
      <c r="DU1017" s="224"/>
      <c r="DV1017" s="224"/>
      <c r="DW1017" s="224"/>
      <c r="DX1017" s="224"/>
      <c r="DY1017" s="224"/>
      <c r="DZ1017" s="224"/>
      <c r="EA1017" s="224"/>
      <c r="EB1017" s="224"/>
      <c r="EC1017" s="224"/>
      <c r="ED1017" s="224"/>
      <c r="EE1017" s="224"/>
      <c r="EF1017" s="224"/>
      <c r="EG1017" s="224"/>
      <c r="EH1017" s="224"/>
      <c r="EI1017" s="224"/>
      <c r="EJ1017" s="224"/>
      <c r="EK1017" s="224"/>
      <c r="EL1017" s="224"/>
      <c r="EM1017" s="224"/>
      <c r="EN1017" s="224"/>
      <c r="EO1017" s="224"/>
      <c r="EP1017" s="224"/>
      <c r="EQ1017" s="224"/>
      <c r="ER1017" s="224"/>
      <c r="ES1017" s="224"/>
      <c r="ET1017" s="224"/>
      <c r="EU1017" s="224"/>
      <c r="EV1017" s="224"/>
      <c r="EW1017" s="224"/>
      <c r="EX1017" s="224"/>
      <c r="EY1017" s="224"/>
      <c r="EZ1017" s="224"/>
      <c r="FA1017" s="224"/>
      <c r="FB1017" s="224"/>
      <c r="FC1017" s="224"/>
      <c r="FD1017" s="224"/>
      <c r="FE1017" s="224"/>
      <c r="FF1017" s="224"/>
      <c r="FG1017" s="224"/>
      <c r="FH1017" s="224"/>
      <c r="FI1017" s="224"/>
      <c r="FJ1017" s="224"/>
      <c r="FK1017" s="224"/>
      <c r="FL1017" s="224"/>
      <c r="FM1017" s="224"/>
      <c r="FN1017" s="224"/>
      <c r="FO1017" s="224"/>
      <c r="FP1017" s="224"/>
      <c r="FQ1017" s="224"/>
      <c r="FR1017" s="224"/>
      <c r="FS1017" s="224"/>
      <c r="FT1017" s="224"/>
      <c r="FU1017" s="224"/>
      <c r="FV1017" s="224"/>
      <c r="FW1017" s="224"/>
      <c r="FX1017" s="224"/>
      <c r="FY1017" s="224"/>
      <c r="FZ1017" s="224"/>
      <c r="GA1017" s="224"/>
      <c r="GB1017" s="224"/>
      <c r="GC1017" s="224"/>
      <c r="GD1017" s="224"/>
      <c r="GE1017" s="224"/>
      <c r="GF1017" s="224"/>
      <c r="GG1017" s="224"/>
      <c r="GH1017" s="224"/>
      <c r="GI1017" s="224"/>
      <c r="GJ1017" s="224"/>
      <c r="GK1017" s="224"/>
      <c r="GL1017" s="224"/>
      <c r="GM1017" s="224"/>
      <c r="GN1017" s="224"/>
      <c r="GO1017" s="224"/>
      <c r="GP1017" s="224"/>
      <c r="GQ1017" s="224"/>
      <c r="GR1017" s="224"/>
      <c r="GS1017" s="224"/>
      <c r="GT1017" s="224"/>
      <c r="GU1017" s="224"/>
      <c r="GV1017" s="224"/>
      <c r="GW1017" s="224"/>
      <c r="GX1017" s="224"/>
      <c r="GY1017" s="224"/>
      <c r="GZ1017" s="224"/>
      <c r="HA1017" s="224"/>
      <c r="HB1017" s="224"/>
      <c r="HC1017" s="224"/>
      <c r="HD1017" s="224"/>
      <c r="HE1017" s="224"/>
      <c r="HF1017" s="224"/>
      <c r="HG1017" s="224"/>
      <c r="HH1017" s="224"/>
      <c r="HI1017" s="224"/>
      <c r="HJ1017" s="224"/>
      <c r="HK1017" s="224"/>
      <c r="HL1017" s="224"/>
      <c r="HM1017" s="224"/>
      <c r="HN1017" s="224"/>
      <c r="HO1017" s="224"/>
      <c r="HP1017" s="224"/>
      <c r="HQ1017" s="224"/>
      <c r="HR1017" s="224"/>
      <c r="HS1017" s="224"/>
      <c r="HT1017" s="224"/>
      <c r="HU1017" s="224"/>
      <c r="HV1017" s="224"/>
      <c r="HW1017" s="224"/>
      <c r="HX1017" s="224"/>
      <c r="HY1017" s="224"/>
      <c r="HZ1017" s="224"/>
      <c r="IA1017" s="224"/>
      <c r="IB1017" s="224"/>
      <c r="IC1017" s="224"/>
      <c r="ID1017" s="224"/>
      <c r="IE1017" s="224"/>
      <c r="IF1017" s="224"/>
      <c r="IG1017" s="224"/>
      <c r="IH1017" s="224"/>
      <c r="II1017" s="224"/>
      <c r="IJ1017" s="224"/>
      <c r="IK1017" s="224"/>
      <c r="IL1017" s="224"/>
      <c r="IM1017" s="224"/>
      <c r="IN1017" s="224"/>
      <c r="IO1017" s="224"/>
      <c r="IP1017" s="224"/>
      <c r="IQ1017" s="224"/>
      <c r="IR1017" s="224"/>
      <c r="IS1017" s="224"/>
      <c r="IT1017" s="224"/>
      <c r="IU1017" s="224"/>
      <c r="IV1017" s="224"/>
      <c r="IW1017" s="224"/>
    </row>
    <row r="1018" spans="1:257" s="258" customFormat="1" ht="39" hidden="1" customHeight="1" x14ac:dyDescent="0.25">
      <c r="A1018" s="224"/>
      <c r="B1018" s="224"/>
      <c r="C1018" s="224"/>
      <c r="D1018" s="209"/>
      <c r="E1018" s="57"/>
      <c r="F1018" s="57"/>
      <c r="G1018" s="210"/>
      <c r="H1018" s="210"/>
      <c r="I1018" s="210"/>
      <c r="J1018" s="224"/>
      <c r="K1018" s="251"/>
      <c r="L1018" s="251"/>
      <c r="M1018" s="251"/>
      <c r="N1018" s="251"/>
      <c r="O1018" s="251"/>
      <c r="P1018" s="251"/>
      <c r="Q1018" s="251"/>
      <c r="R1018" s="251"/>
      <c r="S1018" s="251"/>
      <c r="T1018" s="251"/>
      <c r="U1018" s="251"/>
      <c r="V1018" s="251"/>
      <c r="W1018" s="251"/>
      <c r="X1018" s="251"/>
      <c r="Y1018" s="251"/>
      <c r="Z1018" s="251"/>
      <c r="AA1018" s="251"/>
      <c r="AB1018" s="251"/>
      <c r="AC1018" s="211"/>
      <c r="AD1018" s="252"/>
      <c r="AE1018" s="252"/>
      <c r="AF1018" s="253"/>
      <c r="AG1018" s="253"/>
      <c r="AH1018" s="254"/>
      <c r="AI1018" s="254"/>
      <c r="AJ1018" s="255"/>
      <c r="AK1018" s="255"/>
      <c r="AL1018" s="126"/>
      <c r="AM1018" s="224"/>
      <c r="AN1018" s="224"/>
      <c r="AO1018" s="224"/>
      <c r="AP1018" s="224"/>
      <c r="AQ1018" s="224"/>
      <c r="AR1018" s="224"/>
      <c r="AS1018" s="224"/>
      <c r="AT1018" s="224"/>
      <c r="AU1018" s="224"/>
      <c r="AV1018" s="224"/>
      <c r="AW1018" s="224"/>
      <c r="AX1018" s="224"/>
      <c r="AY1018" s="224"/>
      <c r="AZ1018" s="224"/>
      <c r="BA1018" s="224"/>
      <c r="BB1018" s="224"/>
      <c r="BC1018" s="224"/>
      <c r="BD1018" s="224"/>
      <c r="BE1018" s="224"/>
      <c r="BF1018" s="224"/>
      <c r="BG1018" s="224"/>
      <c r="BH1018" s="224"/>
      <c r="BI1018" s="224"/>
      <c r="BJ1018" s="224"/>
      <c r="BK1018" s="224"/>
      <c r="BL1018" s="224"/>
      <c r="BM1018" s="224"/>
      <c r="BN1018" s="224"/>
      <c r="BO1018" s="224"/>
      <c r="BP1018" s="224"/>
      <c r="BQ1018" s="224"/>
      <c r="BR1018" s="224"/>
      <c r="BS1018" s="224"/>
      <c r="BT1018" s="224"/>
      <c r="BU1018" s="224"/>
      <c r="BV1018" s="224"/>
      <c r="BW1018" s="224"/>
      <c r="BX1018" s="224"/>
      <c r="BY1018" s="224"/>
      <c r="BZ1018" s="224"/>
      <c r="CA1018" s="224"/>
      <c r="CB1018" s="224"/>
      <c r="CC1018" s="224"/>
      <c r="CD1018" s="224"/>
      <c r="CE1018" s="224"/>
      <c r="CF1018" s="224"/>
      <c r="CG1018" s="224"/>
      <c r="CH1018" s="224"/>
      <c r="CI1018" s="224"/>
      <c r="CJ1018" s="224"/>
      <c r="CK1018" s="224"/>
      <c r="CL1018" s="224"/>
      <c r="CM1018" s="224"/>
      <c r="CN1018" s="224"/>
      <c r="CO1018" s="224"/>
      <c r="CP1018" s="224"/>
      <c r="CQ1018" s="224"/>
      <c r="CR1018" s="224"/>
      <c r="CS1018" s="224"/>
      <c r="CT1018" s="224"/>
      <c r="CU1018" s="224"/>
      <c r="CV1018" s="224"/>
      <c r="CW1018" s="224"/>
      <c r="CX1018" s="224"/>
      <c r="CY1018" s="224"/>
      <c r="CZ1018" s="224"/>
      <c r="DA1018" s="224"/>
      <c r="DB1018" s="224"/>
      <c r="DC1018" s="224"/>
      <c r="DD1018" s="224"/>
      <c r="DE1018" s="224"/>
      <c r="DF1018" s="224"/>
      <c r="DG1018" s="224"/>
      <c r="DH1018" s="224"/>
      <c r="DI1018" s="224"/>
      <c r="DJ1018" s="224"/>
      <c r="DK1018" s="224"/>
      <c r="DL1018" s="224"/>
      <c r="DM1018" s="224"/>
      <c r="DN1018" s="224"/>
      <c r="DO1018" s="224"/>
      <c r="DP1018" s="224"/>
      <c r="DQ1018" s="224"/>
      <c r="DR1018" s="224"/>
      <c r="DS1018" s="224"/>
      <c r="DT1018" s="224"/>
      <c r="DU1018" s="224"/>
      <c r="DV1018" s="224"/>
      <c r="DW1018" s="224"/>
      <c r="DX1018" s="224"/>
      <c r="DY1018" s="224"/>
      <c r="DZ1018" s="224"/>
      <c r="EA1018" s="224"/>
      <c r="EB1018" s="224"/>
      <c r="EC1018" s="224"/>
      <c r="ED1018" s="224"/>
      <c r="EE1018" s="224"/>
      <c r="EF1018" s="224"/>
      <c r="EG1018" s="224"/>
      <c r="EH1018" s="224"/>
      <c r="EI1018" s="224"/>
      <c r="EJ1018" s="224"/>
      <c r="EK1018" s="224"/>
      <c r="EL1018" s="224"/>
      <c r="EM1018" s="224"/>
      <c r="EN1018" s="224"/>
      <c r="EO1018" s="224"/>
      <c r="EP1018" s="224"/>
      <c r="EQ1018" s="224"/>
      <c r="ER1018" s="224"/>
      <c r="ES1018" s="224"/>
      <c r="ET1018" s="224"/>
      <c r="EU1018" s="224"/>
      <c r="EV1018" s="224"/>
      <c r="EW1018" s="224"/>
      <c r="EX1018" s="224"/>
      <c r="EY1018" s="224"/>
      <c r="EZ1018" s="224"/>
      <c r="FA1018" s="224"/>
      <c r="FB1018" s="224"/>
      <c r="FC1018" s="224"/>
      <c r="FD1018" s="224"/>
      <c r="FE1018" s="224"/>
      <c r="FF1018" s="224"/>
      <c r="FG1018" s="224"/>
      <c r="FH1018" s="224"/>
      <c r="FI1018" s="224"/>
      <c r="FJ1018" s="224"/>
      <c r="FK1018" s="224"/>
      <c r="FL1018" s="224"/>
      <c r="FM1018" s="224"/>
      <c r="FN1018" s="224"/>
      <c r="FO1018" s="224"/>
      <c r="FP1018" s="224"/>
      <c r="FQ1018" s="224"/>
      <c r="FR1018" s="224"/>
      <c r="FS1018" s="224"/>
      <c r="FT1018" s="224"/>
      <c r="FU1018" s="224"/>
      <c r="FV1018" s="224"/>
      <c r="FW1018" s="224"/>
      <c r="FX1018" s="224"/>
      <c r="FY1018" s="224"/>
      <c r="FZ1018" s="224"/>
      <c r="GA1018" s="224"/>
      <c r="GB1018" s="224"/>
      <c r="GC1018" s="224"/>
      <c r="GD1018" s="224"/>
      <c r="GE1018" s="224"/>
      <c r="GF1018" s="224"/>
      <c r="GG1018" s="224"/>
      <c r="GH1018" s="224"/>
      <c r="GI1018" s="224"/>
      <c r="GJ1018" s="224"/>
      <c r="GK1018" s="224"/>
      <c r="GL1018" s="224"/>
      <c r="GM1018" s="224"/>
      <c r="GN1018" s="224"/>
      <c r="GO1018" s="224"/>
      <c r="GP1018" s="224"/>
      <c r="GQ1018" s="224"/>
      <c r="GR1018" s="224"/>
      <c r="GS1018" s="224"/>
      <c r="GT1018" s="224"/>
      <c r="GU1018" s="224"/>
      <c r="GV1018" s="224"/>
      <c r="GW1018" s="224"/>
      <c r="GX1018" s="224"/>
      <c r="GY1018" s="224"/>
      <c r="GZ1018" s="224"/>
      <c r="HA1018" s="224"/>
      <c r="HB1018" s="224"/>
      <c r="HC1018" s="224"/>
      <c r="HD1018" s="224"/>
      <c r="HE1018" s="224"/>
      <c r="HF1018" s="224"/>
      <c r="HG1018" s="224"/>
      <c r="HH1018" s="224"/>
      <c r="HI1018" s="224"/>
      <c r="HJ1018" s="224"/>
      <c r="HK1018" s="224"/>
      <c r="HL1018" s="224"/>
      <c r="HM1018" s="224"/>
      <c r="HN1018" s="224"/>
      <c r="HO1018" s="224"/>
      <c r="HP1018" s="224"/>
      <c r="HQ1018" s="224"/>
      <c r="HR1018" s="224"/>
      <c r="HS1018" s="224"/>
      <c r="HT1018" s="224"/>
      <c r="HU1018" s="224"/>
      <c r="HV1018" s="224"/>
      <c r="HW1018" s="224"/>
      <c r="HX1018" s="224"/>
      <c r="HY1018" s="224"/>
      <c r="HZ1018" s="224"/>
      <c r="IA1018" s="224"/>
      <c r="IB1018" s="224"/>
      <c r="IC1018" s="224"/>
      <c r="ID1018" s="224"/>
      <c r="IE1018" s="224"/>
      <c r="IF1018" s="224"/>
      <c r="IG1018" s="224"/>
      <c r="IH1018" s="224"/>
      <c r="II1018" s="224"/>
      <c r="IJ1018" s="224"/>
      <c r="IK1018" s="224"/>
      <c r="IL1018" s="224"/>
      <c r="IM1018" s="224"/>
      <c r="IN1018" s="224"/>
      <c r="IO1018" s="224"/>
      <c r="IP1018" s="224"/>
      <c r="IQ1018" s="224"/>
      <c r="IR1018" s="224"/>
      <c r="IS1018" s="224"/>
      <c r="IT1018" s="224"/>
      <c r="IU1018" s="224"/>
      <c r="IV1018" s="224"/>
      <c r="IW1018" s="224"/>
    </row>
    <row r="1019" spans="1:257" s="258" customFormat="1" ht="39" hidden="1" customHeight="1" x14ac:dyDescent="0.25">
      <c r="A1019" s="224"/>
      <c r="B1019" s="224"/>
      <c r="C1019" s="224"/>
      <c r="D1019" s="209"/>
      <c r="E1019" s="57"/>
      <c r="F1019" s="57"/>
      <c r="G1019" s="210"/>
      <c r="H1019" s="210"/>
      <c r="I1019" s="210"/>
      <c r="J1019" s="224"/>
      <c r="K1019" s="251"/>
      <c r="L1019" s="251"/>
      <c r="M1019" s="251"/>
      <c r="N1019" s="251"/>
      <c r="O1019" s="251"/>
      <c r="P1019" s="251"/>
      <c r="Q1019" s="251"/>
      <c r="R1019" s="251"/>
      <c r="S1019" s="251"/>
      <c r="T1019" s="251"/>
      <c r="U1019" s="251"/>
      <c r="V1019" s="251"/>
      <c r="W1019" s="251"/>
      <c r="X1019" s="251"/>
      <c r="Y1019" s="251"/>
      <c r="Z1019" s="251"/>
      <c r="AA1019" s="251"/>
      <c r="AB1019" s="251"/>
      <c r="AC1019" s="211"/>
      <c r="AD1019" s="252"/>
      <c r="AE1019" s="252"/>
      <c r="AF1019" s="253"/>
      <c r="AG1019" s="253"/>
      <c r="AH1019" s="254"/>
      <c r="AI1019" s="254"/>
      <c r="AJ1019" s="255"/>
      <c r="AK1019" s="255"/>
      <c r="AL1019" s="126"/>
      <c r="AM1019" s="224"/>
      <c r="AN1019" s="224"/>
      <c r="AO1019" s="224"/>
      <c r="AP1019" s="224"/>
      <c r="AQ1019" s="224"/>
      <c r="AR1019" s="224"/>
      <c r="AS1019" s="224"/>
      <c r="AT1019" s="224"/>
      <c r="AU1019" s="224"/>
      <c r="AV1019" s="224"/>
      <c r="AW1019" s="224"/>
      <c r="AX1019" s="224"/>
      <c r="AY1019" s="224"/>
      <c r="AZ1019" s="224"/>
      <c r="BA1019" s="224"/>
      <c r="BB1019" s="224"/>
      <c r="BC1019" s="224"/>
      <c r="BD1019" s="224"/>
      <c r="BE1019" s="224"/>
      <c r="BF1019" s="224"/>
      <c r="BG1019" s="224"/>
      <c r="BH1019" s="224"/>
      <c r="BI1019" s="224"/>
      <c r="BJ1019" s="224"/>
      <c r="BK1019" s="224"/>
      <c r="BL1019" s="224"/>
      <c r="BM1019" s="224"/>
      <c r="BN1019" s="224"/>
      <c r="BO1019" s="224"/>
      <c r="BP1019" s="224"/>
      <c r="BQ1019" s="224"/>
      <c r="BR1019" s="224"/>
      <c r="BS1019" s="224"/>
      <c r="BT1019" s="224"/>
      <c r="BU1019" s="224"/>
      <c r="BV1019" s="224"/>
      <c r="BW1019" s="224"/>
      <c r="BX1019" s="224"/>
      <c r="BY1019" s="224"/>
      <c r="BZ1019" s="224"/>
      <c r="CA1019" s="224"/>
      <c r="CB1019" s="224"/>
      <c r="CC1019" s="224"/>
      <c r="CD1019" s="224"/>
      <c r="CE1019" s="224"/>
      <c r="CF1019" s="224"/>
      <c r="CG1019" s="224"/>
      <c r="CH1019" s="224"/>
      <c r="CI1019" s="224"/>
      <c r="CJ1019" s="224"/>
      <c r="CK1019" s="224"/>
      <c r="CL1019" s="224"/>
      <c r="CM1019" s="224"/>
      <c r="CN1019" s="224"/>
      <c r="CO1019" s="224"/>
      <c r="CP1019" s="224"/>
      <c r="CQ1019" s="224"/>
      <c r="CR1019" s="224"/>
      <c r="CS1019" s="224"/>
      <c r="CT1019" s="224"/>
      <c r="CU1019" s="224"/>
      <c r="CV1019" s="224"/>
      <c r="CW1019" s="224"/>
      <c r="CX1019" s="224"/>
      <c r="CY1019" s="224"/>
      <c r="CZ1019" s="224"/>
      <c r="DA1019" s="224"/>
      <c r="DB1019" s="224"/>
      <c r="DC1019" s="224"/>
      <c r="DD1019" s="224"/>
      <c r="DE1019" s="224"/>
      <c r="DF1019" s="224"/>
      <c r="DG1019" s="224"/>
      <c r="DH1019" s="224"/>
      <c r="DI1019" s="224"/>
      <c r="DJ1019" s="224"/>
      <c r="DK1019" s="224"/>
      <c r="DL1019" s="224"/>
      <c r="DM1019" s="224"/>
      <c r="DN1019" s="224"/>
      <c r="DO1019" s="224"/>
      <c r="DP1019" s="224"/>
      <c r="DQ1019" s="224"/>
      <c r="DR1019" s="224"/>
      <c r="DS1019" s="224"/>
      <c r="DT1019" s="224"/>
      <c r="DU1019" s="224"/>
      <c r="DV1019" s="224"/>
      <c r="DW1019" s="224"/>
      <c r="DX1019" s="224"/>
      <c r="DY1019" s="224"/>
      <c r="DZ1019" s="224"/>
      <c r="EA1019" s="224"/>
      <c r="EB1019" s="224"/>
      <c r="EC1019" s="224"/>
      <c r="ED1019" s="224"/>
      <c r="EE1019" s="224"/>
      <c r="EF1019" s="224"/>
      <c r="EG1019" s="224"/>
      <c r="EH1019" s="224"/>
      <c r="EI1019" s="224"/>
      <c r="EJ1019" s="224"/>
      <c r="EK1019" s="224"/>
      <c r="EL1019" s="224"/>
      <c r="EM1019" s="224"/>
      <c r="EN1019" s="224"/>
      <c r="EO1019" s="224"/>
      <c r="EP1019" s="224"/>
      <c r="EQ1019" s="224"/>
      <c r="ER1019" s="224"/>
      <c r="ES1019" s="224"/>
      <c r="ET1019" s="224"/>
      <c r="EU1019" s="224"/>
      <c r="EV1019" s="224"/>
      <c r="EW1019" s="224"/>
      <c r="EX1019" s="224"/>
      <c r="EY1019" s="224"/>
      <c r="EZ1019" s="224"/>
      <c r="FA1019" s="224"/>
      <c r="FB1019" s="224"/>
      <c r="FC1019" s="224"/>
      <c r="FD1019" s="224"/>
      <c r="FE1019" s="224"/>
      <c r="FF1019" s="224"/>
      <c r="FG1019" s="224"/>
      <c r="FH1019" s="224"/>
      <c r="FI1019" s="224"/>
      <c r="FJ1019" s="224"/>
      <c r="FK1019" s="224"/>
      <c r="FL1019" s="224"/>
      <c r="FM1019" s="224"/>
      <c r="FN1019" s="224"/>
      <c r="FO1019" s="224"/>
      <c r="FP1019" s="224"/>
      <c r="FQ1019" s="224"/>
      <c r="FR1019" s="224"/>
      <c r="FS1019" s="224"/>
      <c r="FT1019" s="224"/>
      <c r="FU1019" s="224"/>
      <c r="FV1019" s="224"/>
      <c r="FW1019" s="224"/>
      <c r="FX1019" s="224"/>
      <c r="FY1019" s="224"/>
      <c r="FZ1019" s="224"/>
      <c r="GA1019" s="224"/>
      <c r="GB1019" s="224"/>
      <c r="GC1019" s="224"/>
      <c r="GD1019" s="224"/>
      <c r="GE1019" s="224"/>
      <c r="GF1019" s="224"/>
      <c r="GG1019" s="224"/>
      <c r="GH1019" s="224"/>
      <c r="GI1019" s="224"/>
      <c r="GJ1019" s="224"/>
      <c r="GK1019" s="224"/>
      <c r="GL1019" s="224"/>
      <c r="GM1019" s="224"/>
      <c r="GN1019" s="224"/>
      <c r="GO1019" s="224"/>
      <c r="GP1019" s="224"/>
      <c r="GQ1019" s="224"/>
      <c r="GR1019" s="224"/>
      <c r="GS1019" s="224"/>
      <c r="GT1019" s="224"/>
      <c r="GU1019" s="224"/>
      <c r="GV1019" s="224"/>
      <c r="GW1019" s="224"/>
      <c r="GX1019" s="224"/>
      <c r="GY1019" s="224"/>
      <c r="GZ1019" s="224"/>
      <c r="HA1019" s="224"/>
      <c r="HB1019" s="224"/>
      <c r="HC1019" s="224"/>
      <c r="HD1019" s="224"/>
      <c r="HE1019" s="224"/>
      <c r="HF1019" s="224"/>
      <c r="HG1019" s="224"/>
      <c r="HH1019" s="224"/>
      <c r="HI1019" s="224"/>
      <c r="HJ1019" s="224"/>
      <c r="HK1019" s="224"/>
      <c r="HL1019" s="224"/>
      <c r="HM1019" s="224"/>
      <c r="HN1019" s="224"/>
      <c r="HO1019" s="224"/>
      <c r="HP1019" s="224"/>
      <c r="HQ1019" s="224"/>
      <c r="HR1019" s="224"/>
      <c r="HS1019" s="224"/>
      <c r="HT1019" s="224"/>
      <c r="HU1019" s="224"/>
      <c r="HV1019" s="224"/>
      <c r="HW1019" s="224"/>
      <c r="HX1019" s="224"/>
      <c r="HY1019" s="224"/>
      <c r="HZ1019" s="224"/>
      <c r="IA1019" s="224"/>
      <c r="IB1019" s="224"/>
      <c r="IC1019" s="224"/>
      <c r="ID1019" s="224"/>
      <c r="IE1019" s="224"/>
      <c r="IF1019" s="224"/>
      <c r="IG1019" s="224"/>
      <c r="IH1019" s="224"/>
      <c r="II1019" s="224"/>
      <c r="IJ1019" s="224"/>
      <c r="IK1019" s="224"/>
      <c r="IL1019" s="224"/>
      <c r="IM1019" s="224"/>
      <c r="IN1019" s="224"/>
      <c r="IO1019" s="224"/>
      <c r="IP1019" s="224"/>
      <c r="IQ1019" s="224"/>
      <c r="IR1019" s="224"/>
      <c r="IS1019" s="224"/>
      <c r="IT1019" s="224"/>
      <c r="IU1019" s="224"/>
      <c r="IV1019" s="224"/>
      <c r="IW1019" s="224"/>
    </row>
    <row r="1020" spans="1:257" s="258" customFormat="1" ht="39" hidden="1" customHeight="1" x14ac:dyDescent="0.25">
      <c r="A1020" s="224"/>
      <c r="B1020" s="224"/>
      <c r="C1020" s="224"/>
      <c r="D1020" s="209"/>
      <c r="E1020" s="57"/>
      <c r="F1020" s="57"/>
      <c r="G1020" s="210"/>
      <c r="H1020" s="210"/>
      <c r="I1020" s="210"/>
      <c r="J1020" s="224"/>
      <c r="K1020" s="251"/>
      <c r="L1020" s="251"/>
      <c r="M1020" s="251"/>
      <c r="N1020" s="251"/>
      <c r="O1020" s="251"/>
      <c r="P1020" s="251"/>
      <c r="Q1020" s="251"/>
      <c r="R1020" s="251"/>
      <c r="S1020" s="251"/>
      <c r="T1020" s="251"/>
      <c r="U1020" s="251"/>
      <c r="V1020" s="251"/>
      <c r="W1020" s="251"/>
      <c r="X1020" s="251"/>
      <c r="Y1020" s="251"/>
      <c r="Z1020" s="251"/>
      <c r="AA1020" s="251"/>
      <c r="AB1020" s="251"/>
      <c r="AC1020" s="211"/>
      <c r="AD1020" s="252"/>
      <c r="AE1020" s="252"/>
      <c r="AF1020" s="253"/>
      <c r="AG1020" s="253"/>
      <c r="AH1020" s="254"/>
      <c r="AI1020" s="254"/>
      <c r="AJ1020" s="255"/>
      <c r="AK1020" s="255"/>
      <c r="AL1020" s="126"/>
      <c r="AM1020" s="224"/>
      <c r="AN1020" s="224"/>
      <c r="AO1020" s="224"/>
      <c r="AP1020" s="224"/>
      <c r="AQ1020" s="224"/>
      <c r="AR1020" s="224"/>
      <c r="AS1020" s="224"/>
      <c r="AT1020" s="224"/>
      <c r="AU1020" s="224"/>
      <c r="AV1020" s="224"/>
      <c r="AW1020" s="224"/>
      <c r="AX1020" s="224"/>
      <c r="AY1020" s="224"/>
      <c r="AZ1020" s="224"/>
      <c r="BA1020" s="224"/>
      <c r="BB1020" s="224"/>
      <c r="BC1020" s="224"/>
      <c r="BD1020" s="224"/>
      <c r="BE1020" s="224"/>
      <c r="BF1020" s="224"/>
      <c r="BG1020" s="224"/>
      <c r="BH1020" s="224"/>
      <c r="BI1020" s="224"/>
      <c r="BJ1020" s="224"/>
      <c r="BK1020" s="224"/>
      <c r="BL1020" s="224"/>
      <c r="BM1020" s="224"/>
      <c r="BN1020" s="224"/>
      <c r="BO1020" s="224"/>
      <c r="BP1020" s="224"/>
      <c r="BQ1020" s="224"/>
      <c r="BR1020" s="224"/>
      <c r="BS1020" s="224"/>
      <c r="BT1020" s="224"/>
      <c r="BU1020" s="224"/>
      <c r="BV1020" s="224"/>
      <c r="BW1020" s="224"/>
      <c r="BX1020" s="224"/>
      <c r="BY1020" s="224"/>
      <c r="BZ1020" s="224"/>
      <c r="CA1020" s="224"/>
      <c r="CB1020" s="224"/>
      <c r="CC1020" s="224"/>
      <c r="CD1020" s="224"/>
      <c r="CE1020" s="224"/>
      <c r="CF1020" s="224"/>
      <c r="CG1020" s="224"/>
      <c r="CH1020" s="224"/>
      <c r="CI1020" s="224"/>
      <c r="CJ1020" s="224"/>
      <c r="CK1020" s="224"/>
      <c r="CL1020" s="224"/>
      <c r="CM1020" s="224"/>
      <c r="CN1020" s="224"/>
      <c r="CO1020" s="224"/>
      <c r="CP1020" s="224"/>
      <c r="CQ1020" s="224"/>
      <c r="CR1020" s="224"/>
      <c r="CS1020" s="224"/>
      <c r="CT1020" s="224"/>
      <c r="CU1020" s="224"/>
      <c r="CV1020" s="224"/>
      <c r="CW1020" s="224"/>
      <c r="CX1020" s="224"/>
      <c r="CY1020" s="224"/>
      <c r="CZ1020" s="224"/>
      <c r="DA1020" s="224"/>
      <c r="DB1020" s="224"/>
      <c r="DC1020" s="224"/>
      <c r="DD1020" s="224"/>
      <c r="DE1020" s="224"/>
      <c r="DF1020" s="224"/>
      <c r="DG1020" s="224"/>
      <c r="DH1020" s="224"/>
      <c r="DI1020" s="224"/>
      <c r="DJ1020" s="224"/>
      <c r="DK1020" s="224"/>
      <c r="DL1020" s="224"/>
      <c r="DM1020" s="224"/>
      <c r="DN1020" s="224"/>
      <c r="DO1020" s="224"/>
      <c r="DP1020" s="224"/>
      <c r="DQ1020" s="224"/>
      <c r="DR1020" s="224"/>
      <c r="DS1020" s="224"/>
      <c r="DT1020" s="224"/>
      <c r="DU1020" s="224"/>
      <c r="DV1020" s="224"/>
      <c r="DW1020" s="224"/>
      <c r="DX1020" s="224"/>
      <c r="DY1020" s="224"/>
      <c r="DZ1020" s="224"/>
      <c r="EA1020" s="224"/>
      <c r="EB1020" s="224"/>
      <c r="EC1020" s="224"/>
      <c r="ED1020" s="224"/>
      <c r="EE1020" s="224"/>
      <c r="EF1020" s="224"/>
      <c r="EG1020" s="224"/>
      <c r="EH1020" s="224"/>
      <c r="EI1020" s="224"/>
      <c r="EJ1020" s="224"/>
      <c r="EK1020" s="224"/>
      <c r="EL1020" s="224"/>
      <c r="EM1020" s="224"/>
      <c r="EN1020" s="224"/>
      <c r="EO1020" s="224"/>
      <c r="EP1020" s="224"/>
      <c r="EQ1020" s="224"/>
      <c r="ER1020" s="224"/>
      <c r="ES1020" s="224"/>
      <c r="ET1020" s="224"/>
      <c r="EU1020" s="224"/>
      <c r="EV1020" s="224"/>
      <c r="EW1020" s="224"/>
      <c r="EX1020" s="224"/>
      <c r="EY1020" s="224"/>
      <c r="EZ1020" s="224"/>
      <c r="FA1020" s="224"/>
      <c r="FB1020" s="224"/>
      <c r="FC1020" s="224"/>
      <c r="FD1020" s="224"/>
      <c r="FE1020" s="224"/>
      <c r="FF1020" s="224"/>
      <c r="FG1020" s="224"/>
      <c r="FH1020" s="224"/>
      <c r="FI1020" s="224"/>
      <c r="FJ1020" s="224"/>
      <c r="FK1020" s="224"/>
      <c r="FL1020" s="224"/>
      <c r="FM1020" s="224"/>
      <c r="FN1020" s="224"/>
      <c r="FO1020" s="224"/>
      <c r="FP1020" s="224"/>
      <c r="FQ1020" s="224"/>
      <c r="FR1020" s="224"/>
      <c r="FS1020" s="224"/>
      <c r="FT1020" s="224"/>
      <c r="FU1020" s="224"/>
      <c r="FV1020" s="224"/>
      <c r="FW1020" s="224"/>
      <c r="FX1020" s="224"/>
      <c r="FY1020" s="224"/>
      <c r="FZ1020" s="224"/>
      <c r="GA1020" s="224"/>
      <c r="GB1020" s="224"/>
      <c r="GC1020" s="224"/>
      <c r="GD1020" s="224"/>
      <c r="GE1020" s="224"/>
      <c r="GF1020" s="224"/>
      <c r="GG1020" s="224"/>
      <c r="GH1020" s="224"/>
      <c r="GI1020" s="224"/>
      <c r="GJ1020" s="224"/>
      <c r="GK1020" s="224"/>
      <c r="GL1020" s="224"/>
      <c r="GM1020" s="224"/>
      <c r="GN1020" s="224"/>
      <c r="GO1020" s="224"/>
      <c r="GP1020" s="224"/>
      <c r="GQ1020" s="224"/>
      <c r="GR1020" s="224"/>
      <c r="GS1020" s="224"/>
      <c r="GT1020" s="224"/>
      <c r="GU1020" s="224"/>
      <c r="GV1020" s="224"/>
      <c r="GW1020" s="224"/>
      <c r="GX1020" s="224"/>
      <c r="GY1020" s="224"/>
      <c r="GZ1020" s="224"/>
      <c r="HA1020" s="224"/>
      <c r="HB1020" s="224"/>
      <c r="HC1020" s="224"/>
      <c r="HD1020" s="224"/>
      <c r="HE1020" s="224"/>
      <c r="HF1020" s="224"/>
      <c r="HG1020" s="224"/>
      <c r="HH1020" s="224"/>
      <c r="HI1020" s="224"/>
      <c r="HJ1020" s="224"/>
      <c r="HK1020" s="224"/>
      <c r="HL1020" s="224"/>
      <c r="HM1020" s="224"/>
      <c r="HN1020" s="224"/>
      <c r="HO1020" s="224"/>
      <c r="HP1020" s="224"/>
      <c r="HQ1020" s="224"/>
      <c r="HR1020" s="224"/>
      <c r="HS1020" s="224"/>
      <c r="HT1020" s="224"/>
      <c r="HU1020" s="224"/>
      <c r="HV1020" s="224"/>
      <c r="HW1020" s="224"/>
      <c r="HX1020" s="224"/>
      <c r="HY1020" s="224"/>
      <c r="HZ1020" s="224"/>
      <c r="IA1020" s="224"/>
      <c r="IB1020" s="224"/>
      <c r="IC1020" s="224"/>
      <c r="ID1020" s="224"/>
      <c r="IE1020" s="224"/>
      <c r="IF1020" s="224"/>
      <c r="IG1020" s="224"/>
      <c r="IH1020" s="224"/>
      <c r="II1020" s="224"/>
      <c r="IJ1020" s="224"/>
      <c r="IK1020" s="224"/>
      <c r="IL1020" s="224"/>
      <c r="IM1020" s="224"/>
      <c r="IN1020" s="224"/>
      <c r="IO1020" s="224"/>
      <c r="IP1020" s="224"/>
      <c r="IQ1020" s="224"/>
      <c r="IR1020" s="224"/>
      <c r="IS1020" s="224"/>
      <c r="IT1020" s="224"/>
      <c r="IU1020" s="224"/>
      <c r="IV1020" s="224"/>
      <c r="IW1020" s="224"/>
    </row>
    <row r="1021" spans="1:257" s="258" customFormat="1" ht="39" hidden="1" customHeight="1" x14ac:dyDescent="0.25">
      <c r="A1021" s="224"/>
      <c r="B1021" s="224"/>
      <c r="C1021" s="224"/>
      <c r="D1021" s="209"/>
      <c r="E1021" s="57"/>
      <c r="F1021" s="57"/>
      <c r="G1021" s="210"/>
      <c r="H1021" s="210"/>
      <c r="I1021" s="210"/>
      <c r="J1021" s="224"/>
      <c r="K1021" s="251"/>
      <c r="L1021" s="251"/>
      <c r="M1021" s="251"/>
      <c r="N1021" s="251"/>
      <c r="O1021" s="251"/>
      <c r="P1021" s="251"/>
      <c r="Q1021" s="251"/>
      <c r="R1021" s="251"/>
      <c r="S1021" s="251"/>
      <c r="T1021" s="251"/>
      <c r="U1021" s="251"/>
      <c r="V1021" s="251"/>
      <c r="W1021" s="251"/>
      <c r="X1021" s="251"/>
      <c r="Y1021" s="251"/>
      <c r="Z1021" s="251"/>
      <c r="AA1021" s="251"/>
      <c r="AB1021" s="251"/>
      <c r="AC1021" s="211"/>
      <c r="AD1021" s="252"/>
      <c r="AE1021" s="252"/>
      <c r="AF1021" s="253"/>
      <c r="AG1021" s="253"/>
      <c r="AH1021" s="254"/>
      <c r="AI1021" s="254"/>
      <c r="AJ1021" s="255"/>
      <c r="AK1021" s="255"/>
      <c r="AL1021" s="126"/>
      <c r="AM1021" s="224"/>
      <c r="AN1021" s="224"/>
      <c r="AO1021" s="224"/>
      <c r="AP1021" s="224"/>
      <c r="AQ1021" s="224"/>
      <c r="AR1021" s="224"/>
      <c r="AS1021" s="224"/>
      <c r="AT1021" s="224"/>
      <c r="AU1021" s="224"/>
      <c r="AV1021" s="224"/>
      <c r="AW1021" s="224"/>
      <c r="AX1021" s="224"/>
      <c r="AY1021" s="224"/>
      <c r="AZ1021" s="224"/>
      <c r="BA1021" s="224"/>
      <c r="BB1021" s="224"/>
      <c r="BC1021" s="224"/>
      <c r="BD1021" s="224"/>
      <c r="BE1021" s="224"/>
      <c r="BF1021" s="224"/>
      <c r="BG1021" s="224"/>
      <c r="BH1021" s="224"/>
      <c r="BI1021" s="224"/>
      <c r="BJ1021" s="224"/>
      <c r="BK1021" s="224"/>
      <c r="BL1021" s="224"/>
      <c r="BM1021" s="224"/>
      <c r="BN1021" s="224"/>
      <c r="BO1021" s="224"/>
      <c r="BP1021" s="224"/>
      <c r="BQ1021" s="224"/>
      <c r="BR1021" s="224"/>
      <c r="BS1021" s="224"/>
      <c r="BT1021" s="224"/>
      <c r="BU1021" s="224"/>
      <c r="BV1021" s="224"/>
      <c r="BW1021" s="224"/>
      <c r="BX1021" s="224"/>
      <c r="BY1021" s="224"/>
      <c r="BZ1021" s="224"/>
      <c r="CA1021" s="224"/>
      <c r="CB1021" s="224"/>
      <c r="CC1021" s="224"/>
      <c r="CD1021" s="224"/>
      <c r="CE1021" s="224"/>
      <c r="CF1021" s="224"/>
      <c r="CG1021" s="224"/>
      <c r="CH1021" s="224"/>
      <c r="CI1021" s="224"/>
      <c r="CJ1021" s="224"/>
      <c r="CK1021" s="224"/>
      <c r="CL1021" s="224"/>
      <c r="CM1021" s="224"/>
      <c r="CN1021" s="224"/>
      <c r="CO1021" s="224"/>
      <c r="CP1021" s="224"/>
      <c r="CQ1021" s="224"/>
      <c r="CR1021" s="224"/>
      <c r="CS1021" s="224"/>
      <c r="CT1021" s="224"/>
      <c r="CU1021" s="224"/>
      <c r="CV1021" s="224"/>
      <c r="CW1021" s="224"/>
      <c r="CX1021" s="224"/>
      <c r="CY1021" s="224"/>
      <c r="CZ1021" s="224"/>
      <c r="DA1021" s="224"/>
      <c r="DB1021" s="224"/>
      <c r="DC1021" s="224"/>
      <c r="DD1021" s="224"/>
      <c r="DE1021" s="224"/>
      <c r="DF1021" s="224"/>
      <c r="DG1021" s="224"/>
      <c r="DH1021" s="224"/>
      <c r="DI1021" s="224"/>
      <c r="DJ1021" s="224"/>
      <c r="DK1021" s="224"/>
      <c r="DL1021" s="224"/>
      <c r="DM1021" s="224"/>
      <c r="DN1021" s="224"/>
      <c r="DO1021" s="224"/>
      <c r="DP1021" s="224"/>
      <c r="DQ1021" s="224"/>
      <c r="DR1021" s="224"/>
      <c r="DS1021" s="224"/>
      <c r="DT1021" s="224"/>
      <c r="DU1021" s="224"/>
      <c r="DV1021" s="224"/>
      <c r="DW1021" s="224"/>
      <c r="DX1021" s="224"/>
      <c r="DY1021" s="224"/>
      <c r="DZ1021" s="224"/>
      <c r="EA1021" s="224"/>
      <c r="EB1021" s="224"/>
      <c r="EC1021" s="224"/>
      <c r="ED1021" s="224"/>
      <c r="EE1021" s="224"/>
      <c r="EF1021" s="224"/>
      <c r="EG1021" s="224"/>
      <c r="EH1021" s="224"/>
      <c r="EI1021" s="224"/>
      <c r="EJ1021" s="224"/>
      <c r="EK1021" s="224"/>
      <c r="EL1021" s="224"/>
      <c r="EM1021" s="224"/>
      <c r="EN1021" s="224"/>
      <c r="EO1021" s="224"/>
      <c r="EP1021" s="224"/>
      <c r="EQ1021" s="224"/>
      <c r="ER1021" s="224"/>
      <c r="ES1021" s="224"/>
      <c r="ET1021" s="224"/>
      <c r="EU1021" s="224"/>
      <c r="EV1021" s="224"/>
      <c r="EW1021" s="224"/>
      <c r="EX1021" s="224"/>
      <c r="EY1021" s="224"/>
      <c r="EZ1021" s="224"/>
      <c r="FA1021" s="224"/>
      <c r="FB1021" s="224"/>
      <c r="FC1021" s="224"/>
      <c r="FD1021" s="224"/>
      <c r="FE1021" s="224"/>
      <c r="FF1021" s="224"/>
      <c r="FG1021" s="224"/>
      <c r="FH1021" s="224"/>
      <c r="FI1021" s="224"/>
      <c r="FJ1021" s="224"/>
      <c r="FK1021" s="224"/>
      <c r="FL1021" s="224"/>
      <c r="FM1021" s="224"/>
      <c r="FN1021" s="224"/>
      <c r="FO1021" s="224"/>
      <c r="FP1021" s="224"/>
      <c r="FQ1021" s="224"/>
      <c r="FR1021" s="224"/>
      <c r="FS1021" s="224"/>
      <c r="FT1021" s="224"/>
      <c r="FU1021" s="224"/>
      <c r="FV1021" s="224"/>
      <c r="FW1021" s="224"/>
      <c r="FX1021" s="224"/>
      <c r="FY1021" s="224"/>
      <c r="FZ1021" s="224"/>
      <c r="GA1021" s="224"/>
      <c r="GB1021" s="224"/>
      <c r="GC1021" s="224"/>
      <c r="GD1021" s="224"/>
      <c r="GE1021" s="224"/>
      <c r="GF1021" s="224"/>
      <c r="GG1021" s="224"/>
      <c r="GH1021" s="224"/>
      <c r="GI1021" s="224"/>
      <c r="GJ1021" s="224"/>
      <c r="GK1021" s="224"/>
      <c r="GL1021" s="224"/>
      <c r="GM1021" s="224"/>
      <c r="GN1021" s="224"/>
      <c r="GO1021" s="224"/>
      <c r="GP1021" s="224"/>
      <c r="GQ1021" s="224"/>
      <c r="GR1021" s="224"/>
      <c r="GS1021" s="224"/>
      <c r="GT1021" s="224"/>
      <c r="GU1021" s="224"/>
      <c r="GV1021" s="224"/>
      <c r="GW1021" s="224"/>
      <c r="GX1021" s="224"/>
      <c r="GY1021" s="224"/>
      <c r="GZ1021" s="224"/>
      <c r="HA1021" s="224"/>
      <c r="HB1021" s="224"/>
      <c r="HC1021" s="224"/>
      <c r="HD1021" s="224"/>
      <c r="HE1021" s="224"/>
      <c r="HF1021" s="224"/>
      <c r="HG1021" s="224"/>
      <c r="HH1021" s="224"/>
      <c r="HI1021" s="224"/>
      <c r="HJ1021" s="224"/>
      <c r="HK1021" s="224"/>
      <c r="HL1021" s="224"/>
      <c r="HM1021" s="224"/>
      <c r="HN1021" s="224"/>
      <c r="HO1021" s="224"/>
      <c r="HP1021" s="224"/>
      <c r="HQ1021" s="224"/>
      <c r="HR1021" s="224"/>
      <c r="HS1021" s="224"/>
      <c r="HT1021" s="224"/>
      <c r="HU1021" s="224"/>
      <c r="HV1021" s="224"/>
      <c r="HW1021" s="224"/>
      <c r="HX1021" s="224"/>
      <c r="HY1021" s="224"/>
      <c r="HZ1021" s="224"/>
      <c r="IA1021" s="224"/>
      <c r="IB1021" s="224"/>
      <c r="IC1021" s="224"/>
      <c r="ID1021" s="224"/>
      <c r="IE1021" s="224"/>
      <c r="IF1021" s="224"/>
      <c r="IG1021" s="224"/>
      <c r="IH1021" s="224"/>
      <c r="II1021" s="224"/>
      <c r="IJ1021" s="224"/>
      <c r="IK1021" s="224"/>
      <c r="IL1021" s="224"/>
      <c r="IM1021" s="224"/>
      <c r="IN1021" s="224"/>
      <c r="IO1021" s="224"/>
      <c r="IP1021" s="224"/>
      <c r="IQ1021" s="224"/>
      <c r="IR1021" s="224"/>
      <c r="IS1021" s="224"/>
      <c r="IT1021" s="224"/>
      <c r="IU1021" s="224"/>
      <c r="IV1021" s="224"/>
      <c r="IW1021" s="224"/>
    </row>
    <row r="1022" spans="1:257" s="258" customFormat="1" ht="39" hidden="1" customHeight="1" x14ac:dyDescent="0.25">
      <c r="A1022" s="224"/>
      <c r="B1022" s="224"/>
      <c r="C1022" s="224"/>
      <c r="D1022" s="209"/>
      <c r="E1022" s="57"/>
      <c r="F1022" s="57"/>
      <c r="G1022" s="210"/>
      <c r="H1022" s="210"/>
      <c r="I1022" s="210"/>
      <c r="J1022" s="224"/>
      <c r="K1022" s="251"/>
      <c r="L1022" s="251"/>
      <c r="M1022" s="251"/>
      <c r="N1022" s="251"/>
      <c r="O1022" s="251"/>
      <c r="P1022" s="251"/>
      <c r="Q1022" s="251"/>
      <c r="R1022" s="251"/>
      <c r="S1022" s="251"/>
      <c r="T1022" s="251"/>
      <c r="U1022" s="251"/>
      <c r="V1022" s="251"/>
      <c r="W1022" s="251"/>
      <c r="X1022" s="251"/>
      <c r="Y1022" s="251"/>
      <c r="Z1022" s="251"/>
      <c r="AA1022" s="251"/>
      <c r="AB1022" s="251"/>
      <c r="AC1022" s="211"/>
      <c r="AD1022" s="252"/>
      <c r="AE1022" s="252"/>
      <c r="AF1022" s="253"/>
      <c r="AG1022" s="253"/>
      <c r="AH1022" s="254"/>
      <c r="AI1022" s="254"/>
      <c r="AJ1022" s="255"/>
      <c r="AK1022" s="255"/>
      <c r="AL1022" s="126"/>
      <c r="AM1022" s="224"/>
      <c r="AN1022" s="224"/>
      <c r="AO1022" s="224"/>
      <c r="AP1022" s="224"/>
      <c r="AQ1022" s="224"/>
      <c r="AR1022" s="224"/>
      <c r="AS1022" s="224"/>
      <c r="AT1022" s="224"/>
      <c r="AU1022" s="224"/>
      <c r="AV1022" s="224"/>
      <c r="AW1022" s="224"/>
      <c r="AX1022" s="224"/>
      <c r="AY1022" s="224"/>
      <c r="AZ1022" s="224"/>
      <c r="BA1022" s="224"/>
      <c r="BB1022" s="224"/>
      <c r="BC1022" s="224"/>
      <c r="BD1022" s="224"/>
      <c r="BE1022" s="224"/>
      <c r="BF1022" s="224"/>
      <c r="BG1022" s="224"/>
      <c r="BH1022" s="224"/>
      <c r="BI1022" s="224"/>
      <c r="BJ1022" s="224"/>
      <c r="BK1022" s="224"/>
      <c r="BL1022" s="224"/>
      <c r="BM1022" s="224"/>
      <c r="BN1022" s="224"/>
      <c r="BO1022" s="224"/>
      <c r="BP1022" s="224"/>
      <c r="BQ1022" s="224"/>
      <c r="BR1022" s="224"/>
      <c r="BS1022" s="224"/>
      <c r="BT1022" s="224"/>
      <c r="BU1022" s="224"/>
      <c r="BV1022" s="224"/>
      <c r="BW1022" s="224"/>
      <c r="BX1022" s="224"/>
      <c r="BY1022" s="224"/>
      <c r="BZ1022" s="224"/>
      <c r="CA1022" s="224"/>
      <c r="CB1022" s="224"/>
      <c r="CC1022" s="224"/>
      <c r="CD1022" s="224"/>
      <c r="CE1022" s="224"/>
      <c r="CF1022" s="224"/>
      <c r="CG1022" s="224"/>
      <c r="CH1022" s="224"/>
      <c r="CI1022" s="224"/>
      <c r="CJ1022" s="224"/>
      <c r="CK1022" s="224"/>
      <c r="CL1022" s="224"/>
      <c r="CM1022" s="224"/>
      <c r="CN1022" s="224"/>
      <c r="CO1022" s="224"/>
      <c r="CP1022" s="224"/>
      <c r="CQ1022" s="224"/>
      <c r="CR1022" s="224"/>
      <c r="CS1022" s="224"/>
      <c r="CT1022" s="224"/>
      <c r="CU1022" s="224"/>
      <c r="CV1022" s="224"/>
      <c r="CW1022" s="224"/>
      <c r="CX1022" s="224"/>
      <c r="CY1022" s="224"/>
      <c r="CZ1022" s="224"/>
      <c r="DA1022" s="224"/>
      <c r="DB1022" s="224"/>
      <c r="DC1022" s="224"/>
      <c r="DD1022" s="224"/>
      <c r="DE1022" s="224"/>
      <c r="DF1022" s="224"/>
      <c r="DG1022" s="224"/>
      <c r="DH1022" s="224"/>
      <c r="DI1022" s="224"/>
      <c r="DJ1022" s="224"/>
      <c r="DK1022" s="224"/>
      <c r="DL1022" s="224"/>
      <c r="DM1022" s="224"/>
      <c r="DN1022" s="224"/>
      <c r="DO1022" s="224"/>
      <c r="DP1022" s="224"/>
      <c r="DQ1022" s="224"/>
      <c r="DR1022" s="224"/>
      <c r="DS1022" s="224"/>
      <c r="DT1022" s="224"/>
      <c r="DU1022" s="224"/>
      <c r="DV1022" s="224"/>
      <c r="DW1022" s="224"/>
      <c r="DX1022" s="224"/>
      <c r="DY1022" s="224"/>
      <c r="DZ1022" s="224"/>
      <c r="EA1022" s="224"/>
      <c r="EB1022" s="224"/>
      <c r="EC1022" s="224"/>
      <c r="ED1022" s="224"/>
      <c r="EE1022" s="224"/>
      <c r="EF1022" s="224"/>
      <c r="EG1022" s="224"/>
      <c r="EH1022" s="224"/>
      <c r="EI1022" s="224"/>
      <c r="EJ1022" s="224"/>
      <c r="EK1022" s="224"/>
      <c r="EL1022" s="224"/>
      <c r="EM1022" s="224"/>
      <c r="EN1022" s="224"/>
      <c r="EO1022" s="224"/>
      <c r="EP1022" s="224"/>
      <c r="EQ1022" s="224"/>
      <c r="ER1022" s="224"/>
      <c r="ES1022" s="224"/>
      <c r="ET1022" s="224"/>
      <c r="EU1022" s="224"/>
      <c r="EV1022" s="224"/>
      <c r="EW1022" s="224"/>
      <c r="EX1022" s="224"/>
      <c r="EY1022" s="224"/>
      <c r="EZ1022" s="224"/>
      <c r="FA1022" s="224"/>
      <c r="FB1022" s="224"/>
      <c r="FC1022" s="224"/>
      <c r="FD1022" s="224"/>
      <c r="FE1022" s="224"/>
      <c r="FF1022" s="224"/>
      <c r="FG1022" s="224"/>
      <c r="FH1022" s="224"/>
      <c r="FI1022" s="224"/>
      <c r="FJ1022" s="224"/>
      <c r="FK1022" s="224"/>
      <c r="FL1022" s="224"/>
      <c r="FM1022" s="224"/>
      <c r="FN1022" s="224"/>
      <c r="FO1022" s="224"/>
      <c r="FP1022" s="224"/>
      <c r="FQ1022" s="224"/>
      <c r="FR1022" s="224"/>
      <c r="FS1022" s="224"/>
      <c r="FT1022" s="224"/>
      <c r="FU1022" s="224"/>
      <c r="FV1022" s="224"/>
      <c r="FW1022" s="224"/>
      <c r="FX1022" s="224"/>
      <c r="FY1022" s="224"/>
      <c r="FZ1022" s="224"/>
      <c r="GA1022" s="224"/>
      <c r="GB1022" s="224"/>
      <c r="GC1022" s="224"/>
      <c r="GD1022" s="224"/>
      <c r="GE1022" s="224"/>
      <c r="GF1022" s="224"/>
      <c r="GG1022" s="224"/>
      <c r="GH1022" s="224"/>
      <c r="GI1022" s="224"/>
      <c r="GJ1022" s="224"/>
      <c r="GK1022" s="224"/>
      <c r="GL1022" s="224"/>
      <c r="GM1022" s="224"/>
      <c r="GN1022" s="224"/>
      <c r="GO1022" s="224"/>
      <c r="GP1022" s="224"/>
      <c r="GQ1022" s="224"/>
      <c r="GR1022" s="224"/>
      <c r="GS1022" s="224"/>
      <c r="GT1022" s="224"/>
      <c r="GU1022" s="224"/>
      <c r="GV1022" s="224"/>
      <c r="GW1022" s="224"/>
      <c r="GX1022" s="224"/>
      <c r="GY1022" s="224"/>
      <c r="GZ1022" s="224"/>
      <c r="HA1022" s="224"/>
      <c r="HB1022" s="224"/>
      <c r="HC1022" s="224"/>
      <c r="HD1022" s="224"/>
      <c r="HE1022" s="224"/>
      <c r="HF1022" s="224"/>
      <c r="HG1022" s="224"/>
      <c r="HH1022" s="224"/>
      <c r="HI1022" s="224"/>
      <c r="HJ1022" s="224"/>
      <c r="HK1022" s="224"/>
      <c r="HL1022" s="224"/>
      <c r="HM1022" s="224"/>
      <c r="HN1022" s="224"/>
      <c r="HO1022" s="224"/>
      <c r="HP1022" s="224"/>
      <c r="HQ1022" s="224"/>
      <c r="HR1022" s="224"/>
      <c r="HS1022" s="224"/>
      <c r="HT1022" s="224"/>
      <c r="HU1022" s="224"/>
      <c r="HV1022" s="224"/>
      <c r="HW1022" s="224"/>
      <c r="HX1022" s="224"/>
      <c r="HY1022" s="224"/>
      <c r="HZ1022" s="224"/>
      <c r="IA1022" s="224"/>
      <c r="IB1022" s="224"/>
      <c r="IC1022" s="224"/>
      <c r="ID1022" s="224"/>
      <c r="IE1022" s="224"/>
      <c r="IF1022" s="224"/>
      <c r="IG1022" s="224"/>
      <c r="IH1022" s="224"/>
      <c r="II1022" s="224"/>
      <c r="IJ1022" s="224"/>
      <c r="IK1022" s="224"/>
      <c r="IL1022" s="224"/>
      <c r="IM1022" s="224"/>
      <c r="IN1022" s="224"/>
      <c r="IO1022" s="224"/>
      <c r="IP1022" s="224"/>
      <c r="IQ1022" s="224"/>
      <c r="IR1022" s="224"/>
      <c r="IS1022" s="224"/>
      <c r="IT1022" s="224"/>
      <c r="IU1022" s="224"/>
      <c r="IV1022" s="224"/>
      <c r="IW1022" s="224"/>
    </row>
    <row r="1023" spans="1:257" s="258" customFormat="1" ht="39" hidden="1" customHeight="1" x14ac:dyDescent="0.25">
      <c r="A1023" s="224"/>
      <c r="B1023" s="224"/>
      <c r="C1023" s="224"/>
      <c r="D1023" s="209"/>
      <c r="E1023" s="57"/>
      <c r="F1023" s="57"/>
      <c r="G1023" s="210"/>
      <c r="H1023" s="210"/>
      <c r="I1023" s="210"/>
      <c r="J1023" s="224"/>
      <c r="K1023" s="251"/>
      <c r="L1023" s="251"/>
      <c r="M1023" s="251"/>
      <c r="N1023" s="251"/>
      <c r="O1023" s="251"/>
      <c r="P1023" s="251"/>
      <c r="Q1023" s="251"/>
      <c r="R1023" s="251"/>
      <c r="S1023" s="251"/>
      <c r="T1023" s="251"/>
      <c r="U1023" s="251"/>
      <c r="V1023" s="251"/>
      <c r="W1023" s="251"/>
      <c r="X1023" s="251"/>
      <c r="Y1023" s="251"/>
      <c r="Z1023" s="251"/>
      <c r="AA1023" s="251"/>
      <c r="AB1023" s="251"/>
      <c r="AC1023" s="211"/>
      <c r="AD1023" s="252"/>
      <c r="AE1023" s="252"/>
      <c r="AF1023" s="253"/>
      <c r="AG1023" s="253"/>
      <c r="AH1023" s="254"/>
      <c r="AI1023" s="254"/>
      <c r="AJ1023" s="255"/>
      <c r="AK1023" s="255"/>
      <c r="AL1023" s="126"/>
      <c r="AM1023" s="224"/>
      <c r="AN1023" s="224"/>
      <c r="AO1023" s="224"/>
      <c r="AP1023" s="224"/>
      <c r="AQ1023" s="224"/>
      <c r="AR1023" s="224"/>
      <c r="AS1023" s="224"/>
      <c r="AT1023" s="224"/>
      <c r="AU1023" s="224"/>
      <c r="AV1023" s="224"/>
      <c r="AW1023" s="224"/>
      <c r="AX1023" s="224"/>
      <c r="AY1023" s="224"/>
      <c r="AZ1023" s="224"/>
      <c r="BA1023" s="224"/>
      <c r="BB1023" s="224"/>
      <c r="BC1023" s="224"/>
      <c r="BD1023" s="224"/>
      <c r="BE1023" s="224"/>
      <c r="BF1023" s="224"/>
      <c r="BG1023" s="224"/>
      <c r="BH1023" s="224"/>
      <c r="BI1023" s="224"/>
      <c r="BJ1023" s="224"/>
      <c r="BK1023" s="224"/>
      <c r="BL1023" s="224"/>
      <c r="BM1023" s="224"/>
      <c r="BN1023" s="224"/>
      <c r="BO1023" s="224"/>
      <c r="BP1023" s="224"/>
      <c r="BQ1023" s="224"/>
      <c r="BR1023" s="224"/>
      <c r="BS1023" s="224"/>
      <c r="BT1023" s="224"/>
      <c r="BU1023" s="224"/>
      <c r="BV1023" s="224"/>
      <c r="BW1023" s="224"/>
      <c r="BX1023" s="224"/>
      <c r="BY1023" s="224"/>
      <c r="BZ1023" s="224"/>
      <c r="CA1023" s="224"/>
      <c r="CB1023" s="224"/>
      <c r="CC1023" s="224"/>
      <c r="CD1023" s="224"/>
      <c r="CE1023" s="224"/>
      <c r="CF1023" s="224"/>
      <c r="CG1023" s="224"/>
      <c r="CH1023" s="224"/>
      <c r="CI1023" s="224"/>
      <c r="CJ1023" s="224"/>
      <c r="CK1023" s="224"/>
      <c r="CL1023" s="224"/>
      <c r="CM1023" s="224"/>
      <c r="CN1023" s="224"/>
      <c r="CO1023" s="224"/>
      <c r="CP1023" s="224"/>
      <c r="CQ1023" s="224"/>
      <c r="CR1023" s="224"/>
      <c r="CS1023" s="224"/>
      <c r="CT1023" s="224"/>
      <c r="CU1023" s="224"/>
      <c r="CV1023" s="224"/>
      <c r="CW1023" s="224"/>
      <c r="CX1023" s="224"/>
      <c r="CY1023" s="224"/>
      <c r="CZ1023" s="224"/>
      <c r="DA1023" s="224"/>
      <c r="DB1023" s="224"/>
      <c r="DC1023" s="224"/>
      <c r="DD1023" s="224"/>
      <c r="DE1023" s="224"/>
      <c r="DF1023" s="224"/>
      <c r="DG1023" s="224"/>
      <c r="DH1023" s="224"/>
      <c r="DI1023" s="224"/>
      <c r="DJ1023" s="224"/>
      <c r="DK1023" s="224"/>
      <c r="DL1023" s="224"/>
      <c r="DM1023" s="224"/>
      <c r="DN1023" s="224"/>
      <c r="DO1023" s="224"/>
      <c r="DP1023" s="224"/>
      <c r="DQ1023" s="224"/>
      <c r="DR1023" s="224"/>
      <c r="DS1023" s="224"/>
      <c r="DT1023" s="224"/>
      <c r="DU1023" s="224"/>
      <c r="DV1023" s="224"/>
      <c r="DW1023" s="224"/>
      <c r="DX1023" s="224"/>
      <c r="DY1023" s="224"/>
      <c r="DZ1023" s="224"/>
      <c r="EA1023" s="224"/>
      <c r="EB1023" s="224"/>
      <c r="EC1023" s="224"/>
      <c r="ED1023" s="224"/>
      <c r="EE1023" s="224"/>
      <c r="EF1023" s="224"/>
      <c r="EG1023" s="224"/>
      <c r="EH1023" s="224"/>
      <c r="EI1023" s="224"/>
      <c r="EJ1023" s="224"/>
      <c r="EK1023" s="224"/>
      <c r="EL1023" s="224"/>
      <c r="EM1023" s="224"/>
      <c r="EN1023" s="224"/>
      <c r="EO1023" s="224"/>
      <c r="EP1023" s="224"/>
      <c r="EQ1023" s="224"/>
      <c r="ER1023" s="224"/>
      <c r="ES1023" s="224"/>
      <c r="ET1023" s="224"/>
      <c r="EU1023" s="224"/>
      <c r="EV1023" s="224"/>
      <c r="EW1023" s="224"/>
      <c r="EX1023" s="224"/>
      <c r="EY1023" s="224"/>
      <c r="EZ1023" s="224"/>
      <c r="FA1023" s="224"/>
      <c r="FB1023" s="224"/>
      <c r="FC1023" s="224"/>
      <c r="FD1023" s="224"/>
      <c r="FE1023" s="224"/>
      <c r="FF1023" s="224"/>
      <c r="FG1023" s="224"/>
      <c r="FH1023" s="224"/>
      <c r="FI1023" s="224"/>
      <c r="FJ1023" s="224"/>
      <c r="FK1023" s="224"/>
      <c r="FL1023" s="224"/>
      <c r="FM1023" s="224"/>
      <c r="FN1023" s="224"/>
      <c r="FO1023" s="224"/>
      <c r="FP1023" s="224"/>
      <c r="FQ1023" s="224"/>
      <c r="FR1023" s="224"/>
      <c r="FS1023" s="224"/>
      <c r="FT1023" s="224"/>
      <c r="FU1023" s="224"/>
      <c r="FV1023" s="224"/>
      <c r="FW1023" s="224"/>
      <c r="FX1023" s="224"/>
      <c r="FY1023" s="224"/>
      <c r="FZ1023" s="224"/>
      <c r="GA1023" s="224"/>
      <c r="GB1023" s="224"/>
      <c r="GC1023" s="224"/>
      <c r="GD1023" s="224"/>
      <c r="GE1023" s="224"/>
      <c r="GF1023" s="224"/>
      <c r="GG1023" s="224"/>
      <c r="GH1023" s="224"/>
      <c r="GI1023" s="224"/>
      <c r="GJ1023" s="224"/>
      <c r="GK1023" s="224"/>
      <c r="GL1023" s="224"/>
      <c r="GM1023" s="224"/>
      <c r="GN1023" s="224"/>
      <c r="GO1023" s="224"/>
      <c r="GP1023" s="224"/>
      <c r="GQ1023" s="224"/>
      <c r="GR1023" s="224"/>
      <c r="GS1023" s="224"/>
      <c r="GT1023" s="224"/>
      <c r="GU1023" s="224"/>
      <c r="GV1023" s="224"/>
      <c r="GW1023" s="224"/>
      <c r="GX1023" s="224"/>
      <c r="GY1023" s="224"/>
      <c r="GZ1023" s="224"/>
      <c r="HA1023" s="224"/>
      <c r="HB1023" s="224"/>
      <c r="HC1023" s="224"/>
      <c r="HD1023" s="224"/>
      <c r="HE1023" s="224"/>
      <c r="HF1023" s="224"/>
      <c r="HG1023" s="224"/>
      <c r="HH1023" s="224"/>
      <c r="HI1023" s="224"/>
      <c r="HJ1023" s="224"/>
      <c r="HK1023" s="224"/>
      <c r="HL1023" s="224"/>
      <c r="HM1023" s="224"/>
      <c r="HN1023" s="224"/>
      <c r="HO1023" s="224"/>
      <c r="HP1023" s="224"/>
      <c r="HQ1023" s="224"/>
      <c r="HR1023" s="224"/>
      <c r="HS1023" s="224"/>
      <c r="HT1023" s="224"/>
      <c r="HU1023" s="224"/>
      <c r="HV1023" s="224"/>
      <c r="HW1023" s="224"/>
      <c r="HX1023" s="224"/>
      <c r="HY1023" s="224"/>
      <c r="HZ1023" s="224"/>
      <c r="IA1023" s="224"/>
      <c r="IB1023" s="224"/>
      <c r="IC1023" s="224"/>
      <c r="ID1023" s="224"/>
      <c r="IE1023" s="224"/>
      <c r="IF1023" s="224"/>
      <c r="IG1023" s="224"/>
      <c r="IH1023" s="224"/>
      <c r="II1023" s="224"/>
      <c r="IJ1023" s="224"/>
      <c r="IK1023" s="224"/>
      <c r="IL1023" s="224"/>
      <c r="IM1023" s="224"/>
      <c r="IN1023" s="224"/>
      <c r="IO1023" s="224"/>
      <c r="IP1023" s="224"/>
      <c r="IQ1023" s="224"/>
      <c r="IR1023" s="224"/>
      <c r="IS1023" s="224"/>
      <c r="IT1023" s="224"/>
      <c r="IU1023" s="224"/>
      <c r="IV1023" s="224"/>
      <c r="IW1023" s="224"/>
    </row>
    <row r="1024" spans="1:257" s="258" customFormat="1" ht="39" hidden="1" customHeight="1" x14ac:dyDescent="0.25">
      <c r="A1024" s="224"/>
      <c r="B1024" s="224"/>
      <c r="C1024" s="224"/>
      <c r="D1024" s="209"/>
      <c r="E1024" s="57"/>
      <c r="F1024" s="57"/>
      <c r="G1024" s="210"/>
      <c r="H1024" s="210"/>
      <c r="I1024" s="210"/>
      <c r="J1024" s="224"/>
      <c r="K1024" s="251"/>
      <c r="L1024" s="251"/>
      <c r="M1024" s="251"/>
      <c r="N1024" s="251"/>
      <c r="O1024" s="251"/>
      <c r="P1024" s="251"/>
      <c r="Q1024" s="251"/>
      <c r="R1024" s="251"/>
      <c r="S1024" s="251"/>
      <c r="T1024" s="251"/>
      <c r="U1024" s="251"/>
      <c r="V1024" s="251"/>
      <c r="W1024" s="251"/>
      <c r="X1024" s="251"/>
      <c r="Y1024" s="251"/>
      <c r="Z1024" s="251"/>
      <c r="AA1024" s="251"/>
      <c r="AB1024" s="251"/>
      <c r="AC1024" s="211"/>
      <c r="AD1024" s="252"/>
      <c r="AE1024" s="252"/>
      <c r="AF1024" s="253"/>
      <c r="AG1024" s="253"/>
      <c r="AH1024" s="254"/>
      <c r="AI1024" s="254"/>
      <c r="AJ1024" s="255"/>
      <c r="AK1024" s="255"/>
      <c r="AL1024" s="126"/>
      <c r="AM1024" s="224"/>
      <c r="AN1024" s="224"/>
      <c r="AO1024" s="224"/>
      <c r="AP1024" s="224"/>
      <c r="AQ1024" s="224"/>
      <c r="AR1024" s="224"/>
      <c r="AS1024" s="224"/>
      <c r="AT1024" s="224"/>
      <c r="AU1024" s="224"/>
      <c r="AV1024" s="224"/>
      <c r="AW1024" s="224"/>
      <c r="AX1024" s="224"/>
      <c r="AY1024" s="224"/>
      <c r="AZ1024" s="224"/>
      <c r="BA1024" s="224"/>
      <c r="BB1024" s="224"/>
      <c r="BC1024" s="224"/>
      <c r="BD1024" s="224"/>
      <c r="BE1024" s="224"/>
      <c r="BF1024" s="224"/>
      <c r="BG1024" s="224"/>
      <c r="BH1024" s="224"/>
      <c r="BI1024" s="224"/>
      <c r="BJ1024" s="224"/>
      <c r="BK1024" s="224"/>
      <c r="BL1024" s="224"/>
      <c r="BM1024" s="224"/>
      <c r="BN1024" s="224"/>
      <c r="BO1024" s="224"/>
      <c r="BP1024" s="224"/>
      <c r="BQ1024" s="224"/>
      <c r="BR1024" s="224"/>
      <c r="BS1024" s="224"/>
      <c r="BT1024" s="224"/>
      <c r="BU1024" s="224"/>
      <c r="BV1024" s="224"/>
      <c r="BW1024" s="224"/>
      <c r="BX1024" s="224"/>
      <c r="BY1024" s="224"/>
      <c r="BZ1024" s="224"/>
      <c r="CA1024" s="224"/>
      <c r="CB1024" s="224"/>
      <c r="CC1024" s="224"/>
      <c r="CD1024" s="224"/>
      <c r="CE1024" s="224"/>
      <c r="CF1024" s="224"/>
      <c r="CG1024" s="224"/>
      <c r="CH1024" s="224"/>
      <c r="CI1024" s="224"/>
      <c r="CJ1024" s="224"/>
      <c r="CK1024" s="224"/>
      <c r="CL1024" s="224"/>
      <c r="CM1024" s="224"/>
      <c r="CN1024" s="224"/>
      <c r="CO1024" s="224"/>
      <c r="CP1024" s="224"/>
      <c r="CQ1024" s="224"/>
      <c r="CR1024" s="224"/>
      <c r="CS1024" s="224"/>
      <c r="CT1024" s="224"/>
      <c r="CU1024" s="224"/>
      <c r="CV1024" s="224"/>
      <c r="CW1024" s="224"/>
      <c r="CX1024" s="224"/>
      <c r="CY1024" s="224"/>
      <c r="CZ1024" s="224"/>
      <c r="DA1024" s="224"/>
      <c r="DB1024" s="224"/>
      <c r="DC1024" s="224"/>
      <c r="DD1024" s="224"/>
      <c r="DE1024" s="224"/>
      <c r="DF1024" s="224"/>
      <c r="DG1024" s="224"/>
      <c r="DH1024" s="224"/>
      <c r="DI1024" s="224"/>
      <c r="DJ1024" s="224"/>
      <c r="DK1024" s="224"/>
      <c r="DL1024" s="224"/>
      <c r="DM1024" s="224"/>
      <c r="DN1024" s="224"/>
      <c r="DO1024" s="224"/>
      <c r="DP1024" s="224"/>
      <c r="DQ1024" s="224"/>
      <c r="DR1024" s="224"/>
      <c r="DS1024" s="224"/>
      <c r="DT1024" s="224"/>
      <c r="DU1024" s="224"/>
      <c r="DV1024" s="224"/>
      <c r="DW1024" s="224"/>
      <c r="DX1024" s="224"/>
      <c r="DY1024" s="224"/>
      <c r="DZ1024" s="224"/>
      <c r="EA1024" s="224"/>
      <c r="EB1024" s="224"/>
      <c r="EC1024" s="224"/>
      <c r="ED1024" s="224"/>
      <c r="EE1024" s="224"/>
      <c r="EF1024" s="224"/>
      <c r="EG1024" s="224"/>
      <c r="EH1024" s="224"/>
      <c r="EI1024" s="224"/>
      <c r="EJ1024" s="224"/>
      <c r="EK1024" s="224"/>
      <c r="EL1024" s="224"/>
      <c r="EM1024" s="224"/>
      <c r="EN1024" s="224"/>
      <c r="EO1024" s="224"/>
      <c r="EP1024" s="224"/>
      <c r="EQ1024" s="224"/>
      <c r="ER1024" s="224"/>
      <c r="ES1024" s="224"/>
      <c r="ET1024" s="224"/>
      <c r="EU1024" s="224"/>
      <c r="EV1024" s="224"/>
      <c r="EW1024" s="224"/>
      <c r="EX1024" s="224"/>
      <c r="EY1024" s="224"/>
      <c r="EZ1024" s="224"/>
      <c r="FA1024" s="224"/>
      <c r="FB1024" s="224"/>
      <c r="FC1024" s="224"/>
      <c r="FD1024" s="224"/>
      <c r="FE1024" s="224"/>
      <c r="FF1024" s="224"/>
      <c r="FG1024" s="224"/>
      <c r="FH1024" s="224"/>
      <c r="FI1024" s="224"/>
      <c r="FJ1024" s="224"/>
      <c r="FK1024" s="224"/>
      <c r="FL1024" s="224"/>
      <c r="FM1024" s="224"/>
      <c r="FN1024" s="224"/>
      <c r="FO1024" s="224"/>
      <c r="FP1024" s="224"/>
      <c r="FQ1024" s="224"/>
      <c r="FR1024" s="224"/>
      <c r="FS1024" s="224"/>
      <c r="FT1024" s="224"/>
      <c r="FU1024" s="224"/>
      <c r="FV1024" s="224"/>
      <c r="FW1024" s="224"/>
      <c r="FX1024" s="224"/>
      <c r="FY1024" s="224"/>
      <c r="FZ1024" s="224"/>
      <c r="GA1024" s="224"/>
      <c r="GB1024" s="224"/>
      <c r="GC1024" s="224"/>
      <c r="GD1024" s="224"/>
      <c r="GE1024" s="224"/>
      <c r="GF1024" s="224"/>
      <c r="GG1024" s="224"/>
      <c r="GH1024" s="224"/>
      <c r="GI1024" s="224"/>
      <c r="GJ1024" s="224"/>
      <c r="GK1024" s="224"/>
      <c r="GL1024" s="224"/>
      <c r="GM1024" s="224"/>
      <c r="GN1024" s="224"/>
      <c r="GO1024" s="224"/>
      <c r="GP1024" s="224"/>
      <c r="GQ1024" s="224"/>
      <c r="GR1024" s="224"/>
      <c r="GS1024" s="224"/>
      <c r="GT1024" s="224"/>
      <c r="GU1024" s="224"/>
      <c r="GV1024" s="224"/>
      <c r="GW1024" s="224"/>
      <c r="GX1024" s="224"/>
      <c r="GY1024" s="224"/>
      <c r="GZ1024" s="224"/>
      <c r="HA1024" s="224"/>
      <c r="HB1024" s="224"/>
      <c r="HC1024" s="224"/>
      <c r="HD1024" s="224"/>
      <c r="HE1024" s="224"/>
      <c r="HF1024" s="224"/>
      <c r="HG1024" s="224"/>
      <c r="HH1024" s="224"/>
      <c r="HI1024" s="224"/>
      <c r="HJ1024" s="224"/>
      <c r="HK1024" s="224"/>
      <c r="HL1024" s="224"/>
      <c r="HM1024" s="224"/>
      <c r="HN1024" s="224"/>
      <c r="HO1024" s="224"/>
      <c r="HP1024" s="224"/>
      <c r="HQ1024" s="224"/>
      <c r="HR1024" s="224"/>
      <c r="HS1024" s="224"/>
      <c r="HT1024" s="224"/>
      <c r="HU1024" s="224"/>
      <c r="HV1024" s="224"/>
      <c r="HW1024" s="224"/>
      <c r="HX1024" s="224"/>
      <c r="HY1024" s="224"/>
      <c r="HZ1024" s="224"/>
      <c r="IA1024" s="224"/>
      <c r="IB1024" s="224"/>
      <c r="IC1024" s="224"/>
      <c r="ID1024" s="224"/>
      <c r="IE1024" s="224"/>
      <c r="IF1024" s="224"/>
      <c r="IG1024" s="224"/>
      <c r="IH1024" s="224"/>
      <c r="II1024" s="224"/>
      <c r="IJ1024" s="224"/>
      <c r="IK1024" s="224"/>
      <c r="IL1024" s="224"/>
      <c r="IM1024" s="224"/>
      <c r="IN1024" s="224"/>
      <c r="IO1024" s="224"/>
      <c r="IP1024" s="224"/>
      <c r="IQ1024" s="224"/>
      <c r="IR1024" s="224"/>
      <c r="IS1024" s="224"/>
      <c r="IT1024" s="224"/>
      <c r="IU1024" s="224"/>
      <c r="IV1024" s="224"/>
      <c r="IW1024" s="224"/>
    </row>
    <row r="1025" spans="1:257" s="258" customFormat="1" ht="39" hidden="1" customHeight="1" x14ac:dyDescent="0.25">
      <c r="A1025" s="224"/>
      <c r="B1025" s="224"/>
      <c r="C1025" s="224"/>
      <c r="D1025" s="209"/>
      <c r="E1025" s="57"/>
      <c r="F1025" s="57"/>
      <c r="G1025" s="210"/>
      <c r="H1025" s="210"/>
      <c r="I1025" s="210"/>
      <c r="J1025" s="224"/>
      <c r="K1025" s="251"/>
      <c r="L1025" s="251"/>
      <c r="M1025" s="251"/>
      <c r="N1025" s="251"/>
      <c r="O1025" s="251"/>
      <c r="P1025" s="251"/>
      <c r="Q1025" s="251"/>
      <c r="R1025" s="251"/>
      <c r="S1025" s="251"/>
      <c r="T1025" s="251"/>
      <c r="U1025" s="251"/>
      <c r="V1025" s="251"/>
      <c r="W1025" s="251"/>
      <c r="X1025" s="251"/>
      <c r="Y1025" s="251"/>
      <c r="Z1025" s="251"/>
      <c r="AA1025" s="251"/>
      <c r="AB1025" s="251"/>
      <c r="AC1025" s="211"/>
      <c r="AD1025" s="252"/>
      <c r="AE1025" s="252"/>
      <c r="AF1025" s="253"/>
      <c r="AG1025" s="253"/>
      <c r="AH1025" s="254"/>
      <c r="AI1025" s="254"/>
      <c r="AJ1025" s="255"/>
      <c r="AK1025" s="255"/>
      <c r="AL1025" s="126"/>
      <c r="AM1025" s="224"/>
      <c r="AN1025" s="224"/>
      <c r="AO1025" s="224"/>
      <c r="AP1025" s="224"/>
      <c r="AQ1025" s="224"/>
      <c r="AR1025" s="224"/>
      <c r="AS1025" s="224"/>
      <c r="AT1025" s="224"/>
      <c r="AU1025" s="224"/>
      <c r="AV1025" s="224"/>
      <c r="AW1025" s="224"/>
      <c r="AX1025" s="224"/>
      <c r="AY1025" s="224"/>
      <c r="AZ1025" s="224"/>
      <c r="BA1025" s="224"/>
      <c r="BB1025" s="224"/>
      <c r="BC1025" s="224"/>
      <c r="BD1025" s="224"/>
      <c r="BE1025" s="224"/>
      <c r="BF1025" s="224"/>
      <c r="BG1025" s="224"/>
      <c r="BH1025" s="224"/>
      <c r="BI1025" s="224"/>
      <c r="BJ1025" s="224"/>
      <c r="BK1025" s="224"/>
      <c r="BL1025" s="224"/>
      <c r="BM1025" s="224"/>
      <c r="BN1025" s="224"/>
      <c r="BO1025" s="224"/>
      <c r="BP1025" s="224"/>
      <c r="BQ1025" s="224"/>
      <c r="BR1025" s="224"/>
      <c r="BS1025" s="224"/>
      <c r="BT1025" s="224"/>
      <c r="BU1025" s="224"/>
      <c r="BV1025" s="224"/>
      <c r="BW1025" s="224"/>
      <c r="BX1025" s="224"/>
      <c r="BY1025" s="224"/>
      <c r="BZ1025" s="224"/>
      <c r="CA1025" s="224"/>
      <c r="CB1025" s="224"/>
      <c r="CC1025" s="224"/>
      <c r="CD1025" s="224"/>
      <c r="CE1025" s="224"/>
      <c r="CF1025" s="224"/>
      <c r="CG1025" s="224"/>
      <c r="CH1025" s="224"/>
      <c r="CI1025" s="224"/>
      <c r="CJ1025" s="224"/>
      <c r="CK1025" s="224"/>
      <c r="CL1025" s="224"/>
      <c r="CM1025" s="224"/>
      <c r="CN1025" s="224"/>
      <c r="CO1025" s="224"/>
      <c r="CP1025" s="224"/>
      <c r="CQ1025" s="224"/>
      <c r="CR1025" s="224"/>
      <c r="CS1025" s="224"/>
      <c r="CT1025" s="224"/>
      <c r="CU1025" s="224"/>
      <c r="CV1025" s="224"/>
      <c r="CW1025" s="224"/>
      <c r="CX1025" s="224"/>
      <c r="CY1025" s="224"/>
      <c r="CZ1025" s="224"/>
      <c r="DA1025" s="224"/>
      <c r="DB1025" s="224"/>
      <c r="DC1025" s="224"/>
      <c r="DD1025" s="224"/>
      <c r="DE1025" s="224"/>
      <c r="DF1025" s="224"/>
      <c r="DG1025" s="224"/>
      <c r="DH1025" s="224"/>
      <c r="DI1025" s="224"/>
      <c r="DJ1025" s="224"/>
      <c r="DK1025" s="224"/>
      <c r="DL1025" s="224"/>
      <c r="DM1025" s="224"/>
      <c r="DN1025" s="224"/>
      <c r="DO1025" s="224"/>
      <c r="DP1025" s="224"/>
      <c r="DQ1025" s="224"/>
      <c r="DR1025" s="224"/>
      <c r="DS1025" s="224"/>
      <c r="DT1025" s="224"/>
      <c r="DU1025" s="224"/>
      <c r="DV1025" s="224"/>
      <c r="DW1025" s="224"/>
      <c r="DX1025" s="224"/>
      <c r="DY1025" s="224"/>
      <c r="DZ1025" s="224"/>
      <c r="EA1025" s="224"/>
      <c r="EB1025" s="224"/>
      <c r="EC1025" s="224"/>
      <c r="ED1025" s="224"/>
      <c r="EE1025" s="224"/>
      <c r="EF1025" s="224"/>
      <c r="EG1025" s="224"/>
      <c r="EH1025" s="224"/>
      <c r="EI1025" s="224"/>
      <c r="EJ1025" s="224"/>
      <c r="EK1025" s="224"/>
      <c r="EL1025" s="224"/>
      <c r="EM1025" s="224"/>
      <c r="EN1025" s="224"/>
      <c r="EO1025" s="224"/>
      <c r="EP1025" s="224"/>
      <c r="EQ1025" s="224"/>
      <c r="ER1025" s="224"/>
      <c r="ES1025" s="224"/>
      <c r="ET1025" s="224"/>
      <c r="EU1025" s="224"/>
      <c r="EV1025" s="224"/>
      <c r="EW1025" s="224"/>
      <c r="EX1025" s="224"/>
      <c r="EY1025" s="224"/>
      <c r="EZ1025" s="224"/>
      <c r="FA1025" s="224"/>
      <c r="FB1025" s="224"/>
      <c r="FC1025" s="224"/>
      <c r="FD1025" s="224"/>
      <c r="FE1025" s="224"/>
      <c r="FF1025" s="224"/>
      <c r="FG1025" s="224"/>
      <c r="FH1025" s="224"/>
      <c r="FI1025" s="224"/>
      <c r="FJ1025" s="224"/>
      <c r="FK1025" s="224"/>
      <c r="FL1025" s="224"/>
      <c r="FM1025" s="224"/>
      <c r="FN1025" s="224"/>
      <c r="FO1025" s="224"/>
      <c r="FP1025" s="224"/>
      <c r="FQ1025" s="224"/>
      <c r="FR1025" s="224"/>
      <c r="FS1025" s="224"/>
      <c r="FT1025" s="224"/>
      <c r="FU1025" s="224"/>
      <c r="FV1025" s="224"/>
      <c r="FW1025" s="224"/>
      <c r="FX1025" s="224"/>
      <c r="FY1025" s="224"/>
      <c r="FZ1025" s="224"/>
      <c r="GA1025" s="224"/>
      <c r="GB1025" s="224"/>
      <c r="GC1025" s="224"/>
      <c r="GD1025" s="224"/>
      <c r="GE1025" s="224"/>
      <c r="GF1025" s="224"/>
      <c r="GG1025" s="224"/>
      <c r="GH1025" s="224"/>
      <c r="GI1025" s="224"/>
      <c r="GJ1025" s="224"/>
      <c r="GK1025" s="224"/>
      <c r="GL1025" s="224"/>
      <c r="GM1025" s="224"/>
      <c r="GN1025" s="224"/>
      <c r="GO1025" s="224"/>
      <c r="GP1025" s="224"/>
      <c r="GQ1025" s="224"/>
      <c r="GR1025" s="224"/>
      <c r="GS1025" s="224"/>
      <c r="GT1025" s="224"/>
      <c r="GU1025" s="224"/>
      <c r="GV1025" s="224"/>
      <c r="GW1025" s="224"/>
      <c r="GX1025" s="224"/>
      <c r="GY1025" s="224"/>
      <c r="GZ1025" s="224"/>
      <c r="HA1025" s="224"/>
      <c r="HB1025" s="224"/>
      <c r="HC1025" s="224"/>
      <c r="HD1025" s="224"/>
      <c r="HE1025" s="224"/>
      <c r="HF1025" s="224"/>
      <c r="HG1025" s="224"/>
      <c r="HH1025" s="224"/>
      <c r="HI1025" s="224"/>
      <c r="HJ1025" s="224"/>
      <c r="HK1025" s="224"/>
      <c r="HL1025" s="224"/>
      <c r="HM1025" s="224"/>
      <c r="HN1025" s="224"/>
      <c r="HO1025" s="224"/>
      <c r="HP1025" s="224"/>
      <c r="HQ1025" s="224"/>
      <c r="HR1025" s="224"/>
      <c r="HS1025" s="224"/>
      <c r="HT1025" s="224"/>
      <c r="HU1025" s="224"/>
      <c r="HV1025" s="224"/>
      <c r="HW1025" s="224"/>
      <c r="HX1025" s="224"/>
      <c r="HY1025" s="224"/>
      <c r="HZ1025" s="224"/>
      <c r="IA1025" s="224"/>
      <c r="IB1025" s="224"/>
      <c r="IC1025" s="224"/>
      <c r="ID1025" s="224"/>
      <c r="IE1025" s="224"/>
      <c r="IF1025" s="224"/>
      <c r="IG1025" s="224"/>
      <c r="IH1025" s="224"/>
      <c r="II1025" s="224"/>
      <c r="IJ1025" s="224"/>
      <c r="IK1025" s="224"/>
      <c r="IL1025" s="224"/>
      <c r="IM1025" s="224"/>
      <c r="IN1025" s="224"/>
      <c r="IO1025" s="224"/>
      <c r="IP1025" s="224"/>
      <c r="IQ1025" s="224"/>
      <c r="IR1025" s="224"/>
      <c r="IS1025" s="224"/>
      <c r="IT1025" s="224"/>
      <c r="IU1025" s="224"/>
      <c r="IV1025" s="224"/>
      <c r="IW1025" s="224"/>
    </row>
    <row r="1026" spans="1:257" s="258" customFormat="1" ht="39" hidden="1" customHeight="1" x14ac:dyDescent="0.25">
      <c r="A1026" s="224"/>
      <c r="B1026" s="224"/>
      <c r="C1026" s="224"/>
      <c r="D1026" s="209"/>
      <c r="E1026" s="57"/>
      <c r="F1026" s="57"/>
      <c r="G1026" s="210"/>
      <c r="H1026" s="210"/>
      <c r="I1026" s="210"/>
      <c r="J1026" s="224"/>
      <c r="K1026" s="251"/>
      <c r="L1026" s="251"/>
      <c r="M1026" s="251"/>
      <c r="N1026" s="251"/>
      <c r="O1026" s="251"/>
      <c r="P1026" s="251"/>
      <c r="Q1026" s="251"/>
      <c r="R1026" s="251"/>
      <c r="S1026" s="251"/>
      <c r="T1026" s="251"/>
      <c r="U1026" s="251"/>
      <c r="V1026" s="251"/>
      <c r="W1026" s="251"/>
      <c r="X1026" s="251"/>
      <c r="Y1026" s="251"/>
      <c r="Z1026" s="251"/>
      <c r="AA1026" s="251"/>
      <c r="AB1026" s="251"/>
      <c r="AC1026" s="211"/>
      <c r="AD1026" s="252"/>
      <c r="AE1026" s="252"/>
      <c r="AF1026" s="253"/>
      <c r="AG1026" s="253"/>
      <c r="AH1026" s="254"/>
      <c r="AI1026" s="254"/>
      <c r="AJ1026" s="255"/>
      <c r="AK1026" s="255"/>
      <c r="AL1026" s="126"/>
      <c r="AM1026" s="224"/>
      <c r="AN1026" s="224"/>
      <c r="AO1026" s="224"/>
      <c r="AP1026" s="224"/>
      <c r="AQ1026" s="224"/>
      <c r="AR1026" s="224"/>
      <c r="AS1026" s="224"/>
      <c r="AT1026" s="224"/>
      <c r="AU1026" s="224"/>
      <c r="AV1026" s="224"/>
      <c r="AW1026" s="224"/>
      <c r="AX1026" s="224"/>
      <c r="AY1026" s="224"/>
      <c r="AZ1026" s="224"/>
      <c r="BA1026" s="224"/>
      <c r="BB1026" s="224"/>
      <c r="BC1026" s="224"/>
      <c r="BD1026" s="224"/>
      <c r="BE1026" s="224"/>
      <c r="BF1026" s="224"/>
      <c r="BG1026" s="224"/>
      <c r="BH1026" s="224"/>
      <c r="BI1026" s="224"/>
      <c r="BJ1026" s="224"/>
      <c r="BK1026" s="224"/>
      <c r="BL1026" s="224"/>
      <c r="BM1026" s="224"/>
      <c r="BN1026" s="224"/>
      <c r="BO1026" s="224"/>
      <c r="BP1026" s="224"/>
      <c r="BQ1026" s="224"/>
      <c r="BR1026" s="224"/>
      <c r="BS1026" s="224"/>
      <c r="BT1026" s="224"/>
      <c r="BU1026" s="224"/>
      <c r="BV1026" s="224"/>
      <c r="BW1026" s="224"/>
      <c r="BX1026" s="224"/>
      <c r="BY1026" s="224"/>
      <c r="BZ1026" s="224"/>
      <c r="CA1026" s="224"/>
      <c r="CB1026" s="224"/>
      <c r="CC1026" s="224"/>
      <c r="CD1026" s="224"/>
      <c r="CE1026" s="224"/>
      <c r="CF1026" s="224"/>
      <c r="CG1026" s="224"/>
      <c r="CH1026" s="224"/>
      <c r="CI1026" s="224"/>
      <c r="CJ1026" s="224"/>
      <c r="CK1026" s="224"/>
      <c r="CL1026" s="224"/>
      <c r="CM1026" s="224"/>
      <c r="CN1026" s="224"/>
      <c r="CO1026" s="224"/>
      <c r="CP1026" s="224"/>
      <c r="CQ1026" s="224"/>
      <c r="CR1026" s="224"/>
      <c r="CS1026" s="224"/>
      <c r="CT1026" s="224"/>
      <c r="CU1026" s="224"/>
      <c r="CV1026" s="224"/>
      <c r="CW1026" s="224"/>
      <c r="CX1026" s="224"/>
      <c r="CY1026" s="224"/>
      <c r="CZ1026" s="224"/>
      <c r="DA1026" s="224"/>
      <c r="DB1026" s="224"/>
      <c r="DC1026" s="224"/>
      <c r="DD1026" s="224"/>
      <c r="DE1026" s="224"/>
      <c r="DF1026" s="224"/>
      <c r="DG1026" s="224"/>
      <c r="DH1026" s="224"/>
      <c r="DI1026" s="224"/>
      <c r="DJ1026" s="224"/>
      <c r="DK1026" s="224"/>
      <c r="DL1026" s="224"/>
      <c r="DM1026" s="224"/>
      <c r="DN1026" s="224"/>
      <c r="DO1026" s="224"/>
      <c r="DP1026" s="224"/>
      <c r="DQ1026" s="224"/>
      <c r="DR1026" s="224"/>
      <c r="DS1026" s="224"/>
      <c r="DT1026" s="224"/>
      <c r="DU1026" s="224"/>
      <c r="DV1026" s="224"/>
      <c r="DW1026" s="224"/>
      <c r="DX1026" s="224"/>
      <c r="DY1026" s="224"/>
      <c r="DZ1026" s="224"/>
      <c r="EA1026" s="224"/>
      <c r="EB1026" s="224"/>
      <c r="EC1026" s="224"/>
      <c r="ED1026" s="224"/>
      <c r="EE1026" s="224"/>
      <c r="EF1026" s="224"/>
      <c r="EG1026" s="224"/>
      <c r="EH1026" s="224"/>
      <c r="EI1026" s="224"/>
      <c r="EJ1026" s="224"/>
      <c r="EK1026" s="224"/>
      <c r="EL1026" s="224"/>
      <c r="EM1026" s="224"/>
      <c r="EN1026" s="224"/>
      <c r="EO1026" s="224"/>
      <c r="EP1026" s="224"/>
      <c r="EQ1026" s="224"/>
      <c r="ER1026" s="224"/>
      <c r="ES1026" s="224"/>
      <c r="ET1026" s="224"/>
      <c r="EU1026" s="224"/>
      <c r="EV1026" s="224"/>
      <c r="EW1026" s="224"/>
      <c r="EX1026" s="224"/>
      <c r="EY1026" s="224"/>
      <c r="EZ1026" s="224"/>
      <c r="FA1026" s="224"/>
      <c r="FB1026" s="224"/>
      <c r="FC1026" s="224"/>
      <c r="FD1026" s="224"/>
      <c r="FE1026" s="224"/>
      <c r="FF1026" s="224"/>
      <c r="FG1026" s="224"/>
      <c r="FH1026" s="224"/>
      <c r="FI1026" s="224"/>
      <c r="FJ1026" s="224"/>
      <c r="FK1026" s="224"/>
      <c r="FL1026" s="224"/>
      <c r="FM1026" s="224"/>
      <c r="FN1026" s="224"/>
      <c r="FO1026" s="224"/>
      <c r="FP1026" s="224"/>
      <c r="FQ1026" s="224"/>
      <c r="FR1026" s="224"/>
      <c r="FS1026" s="224"/>
      <c r="FT1026" s="224"/>
      <c r="FU1026" s="224"/>
      <c r="FV1026" s="224"/>
      <c r="FW1026" s="224"/>
      <c r="FX1026" s="224"/>
      <c r="FY1026" s="224"/>
      <c r="FZ1026" s="224"/>
      <c r="GA1026" s="224"/>
      <c r="GB1026" s="224"/>
      <c r="GC1026" s="224"/>
      <c r="GD1026" s="224"/>
      <c r="GE1026" s="224"/>
      <c r="GF1026" s="224"/>
      <c r="GG1026" s="224"/>
      <c r="GH1026" s="224"/>
      <c r="GI1026" s="224"/>
      <c r="GJ1026" s="224"/>
      <c r="GK1026" s="224"/>
      <c r="GL1026" s="224"/>
      <c r="GM1026" s="224"/>
      <c r="GN1026" s="224"/>
      <c r="GO1026" s="224"/>
      <c r="GP1026" s="224"/>
      <c r="GQ1026" s="224"/>
      <c r="GR1026" s="224"/>
      <c r="GS1026" s="224"/>
      <c r="GT1026" s="224"/>
      <c r="GU1026" s="224"/>
      <c r="GV1026" s="224"/>
      <c r="GW1026" s="224"/>
      <c r="GX1026" s="224"/>
      <c r="GY1026" s="224"/>
      <c r="GZ1026" s="224"/>
      <c r="HA1026" s="224"/>
      <c r="HB1026" s="224"/>
      <c r="HC1026" s="224"/>
      <c r="HD1026" s="224"/>
      <c r="HE1026" s="224"/>
      <c r="HF1026" s="224"/>
      <c r="HG1026" s="224"/>
      <c r="HH1026" s="224"/>
      <c r="HI1026" s="224"/>
      <c r="HJ1026" s="224"/>
      <c r="HK1026" s="224"/>
      <c r="HL1026" s="224"/>
      <c r="HM1026" s="224"/>
      <c r="HN1026" s="224"/>
      <c r="HO1026" s="224"/>
      <c r="HP1026" s="224"/>
      <c r="HQ1026" s="224"/>
      <c r="HR1026" s="224"/>
      <c r="HS1026" s="224"/>
      <c r="HT1026" s="224"/>
      <c r="HU1026" s="224"/>
      <c r="HV1026" s="224"/>
      <c r="HW1026" s="224"/>
      <c r="HX1026" s="224"/>
      <c r="HY1026" s="224"/>
      <c r="HZ1026" s="224"/>
      <c r="IA1026" s="224"/>
      <c r="IB1026" s="224"/>
      <c r="IC1026" s="224"/>
      <c r="ID1026" s="224"/>
      <c r="IE1026" s="224"/>
      <c r="IF1026" s="224"/>
      <c r="IG1026" s="224"/>
      <c r="IH1026" s="224"/>
      <c r="II1026" s="224"/>
      <c r="IJ1026" s="224"/>
      <c r="IK1026" s="224"/>
      <c r="IL1026" s="224"/>
      <c r="IM1026" s="224"/>
      <c r="IN1026" s="224"/>
      <c r="IO1026" s="224"/>
      <c r="IP1026" s="224"/>
      <c r="IQ1026" s="224"/>
      <c r="IR1026" s="224"/>
      <c r="IS1026" s="224"/>
      <c r="IT1026" s="224"/>
      <c r="IU1026" s="224"/>
      <c r="IV1026" s="224"/>
      <c r="IW1026" s="224"/>
    </row>
    <row r="1027" spans="1:257" s="258" customFormat="1" ht="39" hidden="1" customHeight="1" x14ac:dyDescent="0.25">
      <c r="A1027" s="224"/>
      <c r="B1027" s="224"/>
      <c r="C1027" s="224"/>
      <c r="D1027" s="209"/>
      <c r="E1027" s="57"/>
      <c r="F1027" s="57"/>
      <c r="G1027" s="210"/>
      <c r="H1027" s="210"/>
      <c r="I1027" s="210"/>
      <c r="J1027" s="224"/>
      <c r="K1027" s="251"/>
      <c r="L1027" s="251"/>
      <c r="M1027" s="251"/>
      <c r="N1027" s="251"/>
      <c r="O1027" s="251"/>
      <c r="P1027" s="251"/>
      <c r="Q1027" s="251"/>
      <c r="R1027" s="251"/>
      <c r="S1027" s="251"/>
      <c r="T1027" s="251"/>
      <c r="U1027" s="251"/>
      <c r="V1027" s="251"/>
      <c r="W1027" s="251"/>
      <c r="X1027" s="251"/>
      <c r="Y1027" s="251"/>
      <c r="Z1027" s="251"/>
      <c r="AA1027" s="251"/>
      <c r="AB1027" s="251"/>
      <c r="AC1027" s="211"/>
      <c r="AD1027" s="252"/>
      <c r="AE1027" s="252"/>
      <c r="AF1027" s="253"/>
      <c r="AG1027" s="253"/>
      <c r="AH1027" s="254"/>
      <c r="AI1027" s="254"/>
      <c r="AJ1027" s="255"/>
      <c r="AK1027" s="255"/>
      <c r="AL1027" s="126"/>
      <c r="AM1027" s="224"/>
      <c r="AN1027" s="224"/>
      <c r="AO1027" s="224"/>
      <c r="AP1027" s="224"/>
      <c r="AQ1027" s="224"/>
      <c r="AR1027" s="224"/>
      <c r="AS1027" s="224"/>
      <c r="AT1027" s="224"/>
      <c r="AU1027" s="224"/>
      <c r="AV1027" s="224"/>
      <c r="AW1027" s="224"/>
      <c r="AX1027" s="224"/>
      <c r="AY1027" s="224"/>
      <c r="AZ1027" s="224"/>
      <c r="BA1027" s="224"/>
      <c r="BB1027" s="224"/>
      <c r="BC1027" s="224"/>
      <c r="BD1027" s="224"/>
      <c r="BE1027" s="224"/>
      <c r="BF1027" s="224"/>
      <c r="BG1027" s="224"/>
      <c r="BH1027" s="224"/>
      <c r="BI1027" s="224"/>
      <c r="BJ1027" s="224"/>
      <c r="BK1027" s="224"/>
      <c r="BL1027" s="224"/>
      <c r="BM1027" s="224"/>
      <c r="BN1027" s="224"/>
      <c r="BO1027" s="224"/>
      <c r="BP1027" s="224"/>
      <c r="BQ1027" s="224"/>
      <c r="BR1027" s="224"/>
      <c r="BS1027" s="224"/>
      <c r="BT1027" s="224"/>
      <c r="BU1027" s="224"/>
      <c r="BV1027" s="224"/>
      <c r="BW1027" s="224"/>
      <c r="BX1027" s="224"/>
      <c r="BY1027" s="224"/>
      <c r="BZ1027" s="224"/>
      <c r="CA1027" s="224"/>
      <c r="CB1027" s="224"/>
      <c r="CC1027" s="224"/>
      <c r="CD1027" s="224"/>
      <c r="CE1027" s="224"/>
      <c r="CF1027" s="224"/>
      <c r="CG1027" s="224"/>
      <c r="CH1027" s="224"/>
      <c r="CI1027" s="224"/>
      <c r="CJ1027" s="224"/>
      <c r="CK1027" s="224"/>
      <c r="CL1027" s="224"/>
      <c r="CM1027" s="224"/>
      <c r="CN1027" s="224"/>
      <c r="CO1027" s="224"/>
      <c r="CP1027" s="224"/>
      <c r="CQ1027" s="224"/>
      <c r="CR1027" s="224"/>
      <c r="CS1027" s="224"/>
      <c r="CT1027" s="224"/>
      <c r="CU1027" s="224"/>
      <c r="CV1027" s="224"/>
      <c r="CW1027" s="224"/>
      <c r="CX1027" s="224"/>
      <c r="CY1027" s="224"/>
      <c r="CZ1027" s="224"/>
      <c r="DA1027" s="224"/>
      <c r="DB1027" s="224"/>
      <c r="DC1027" s="224"/>
      <c r="DD1027" s="224"/>
      <c r="DE1027" s="224"/>
      <c r="DF1027" s="224"/>
      <c r="DG1027" s="224"/>
      <c r="DH1027" s="224"/>
      <c r="DI1027" s="224"/>
      <c r="DJ1027" s="224"/>
      <c r="DK1027" s="224"/>
      <c r="DL1027" s="224"/>
      <c r="DM1027" s="224"/>
      <c r="DN1027" s="224"/>
      <c r="DO1027" s="224"/>
      <c r="DP1027" s="224"/>
      <c r="DQ1027" s="224"/>
      <c r="DR1027" s="224"/>
      <c r="DS1027" s="224"/>
      <c r="DT1027" s="224"/>
      <c r="DU1027" s="224"/>
      <c r="DV1027" s="224"/>
      <c r="DW1027" s="224"/>
      <c r="DX1027" s="224"/>
      <c r="DY1027" s="224"/>
      <c r="DZ1027" s="224"/>
      <c r="EA1027" s="224"/>
      <c r="EB1027" s="224"/>
      <c r="EC1027" s="224"/>
      <c r="ED1027" s="224"/>
      <c r="EE1027" s="224"/>
      <c r="EF1027" s="224"/>
      <c r="EG1027" s="224"/>
      <c r="EH1027" s="224"/>
      <c r="EI1027" s="224"/>
      <c r="EJ1027" s="224"/>
      <c r="EK1027" s="224"/>
      <c r="EL1027" s="224"/>
      <c r="EM1027" s="224"/>
      <c r="EN1027" s="224"/>
      <c r="EO1027" s="224"/>
      <c r="EP1027" s="224"/>
      <c r="EQ1027" s="224"/>
      <c r="ER1027" s="224"/>
      <c r="ES1027" s="224"/>
      <c r="ET1027" s="224"/>
      <c r="EU1027" s="224"/>
      <c r="EV1027" s="224"/>
      <c r="EW1027" s="224"/>
      <c r="EX1027" s="224"/>
      <c r="EY1027" s="224"/>
      <c r="EZ1027" s="224"/>
      <c r="FA1027" s="224"/>
      <c r="FB1027" s="224"/>
      <c r="FC1027" s="224"/>
      <c r="FD1027" s="224"/>
      <c r="FE1027" s="224"/>
      <c r="FF1027" s="224"/>
      <c r="FG1027" s="224"/>
      <c r="FH1027" s="224"/>
      <c r="FI1027" s="224"/>
      <c r="FJ1027" s="224"/>
      <c r="FK1027" s="224"/>
      <c r="FL1027" s="224"/>
      <c r="FM1027" s="224"/>
      <c r="FN1027" s="224"/>
      <c r="FO1027" s="224"/>
      <c r="FP1027" s="224"/>
      <c r="FQ1027" s="224"/>
      <c r="FR1027" s="224"/>
      <c r="FS1027" s="224"/>
      <c r="FT1027" s="224"/>
      <c r="FU1027" s="224"/>
      <c r="FV1027" s="224"/>
      <c r="FW1027" s="224"/>
      <c r="FX1027" s="224"/>
      <c r="FY1027" s="224"/>
      <c r="FZ1027" s="224"/>
      <c r="GA1027" s="224"/>
      <c r="GB1027" s="224"/>
      <c r="GC1027" s="224"/>
      <c r="GD1027" s="224"/>
      <c r="GE1027" s="224"/>
      <c r="GF1027" s="224"/>
      <c r="GG1027" s="224"/>
      <c r="GH1027" s="224"/>
      <c r="GI1027" s="224"/>
      <c r="GJ1027" s="224"/>
      <c r="GK1027" s="224"/>
      <c r="GL1027" s="224"/>
      <c r="GM1027" s="224"/>
      <c r="GN1027" s="224"/>
      <c r="GO1027" s="224"/>
      <c r="GP1027" s="224"/>
      <c r="GQ1027" s="224"/>
      <c r="GR1027" s="224"/>
      <c r="GS1027" s="224"/>
      <c r="GT1027" s="224"/>
      <c r="GU1027" s="224"/>
      <c r="GV1027" s="224"/>
      <c r="GW1027" s="224"/>
      <c r="GX1027" s="224"/>
      <c r="GY1027" s="224"/>
      <c r="GZ1027" s="224"/>
      <c r="HA1027" s="224"/>
      <c r="HB1027" s="224"/>
      <c r="HC1027" s="224"/>
      <c r="HD1027" s="224"/>
      <c r="HE1027" s="224"/>
      <c r="HF1027" s="224"/>
      <c r="HG1027" s="224"/>
      <c r="HH1027" s="224"/>
      <c r="HI1027" s="224"/>
      <c r="HJ1027" s="224"/>
      <c r="HK1027" s="224"/>
      <c r="HL1027" s="224"/>
      <c r="HM1027" s="224"/>
      <c r="HN1027" s="224"/>
      <c r="HO1027" s="224"/>
      <c r="HP1027" s="224"/>
      <c r="HQ1027" s="224"/>
      <c r="HR1027" s="224"/>
      <c r="HS1027" s="224"/>
      <c r="HT1027" s="224"/>
      <c r="HU1027" s="224"/>
      <c r="HV1027" s="224"/>
      <c r="HW1027" s="224"/>
      <c r="HX1027" s="224"/>
      <c r="HY1027" s="224"/>
      <c r="HZ1027" s="224"/>
      <c r="IA1027" s="224"/>
      <c r="IB1027" s="224"/>
      <c r="IC1027" s="224"/>
      <c r="ID1027" s="224"/>
      <c r="IE1027" s="224"/>
      <c r="IF1027" s="224"/>
      <c r="IG1027" s="224"/>
      <c r="IH1027" s="224"/>
      <c r="II1027" s="224"/>
      <c r="IJ1027" s="224"/>
      <c r="IK1027" s="224"/>
      <c r="IL1027" s="224"/>
      <c r="IM1027" s="224"/>
      <c r="IN1027" s="224"/>
      <c r="IO1027" s="224"/>
      <c r="IP1027" s="224"/>
      <c r="IQ1027" s="224"/>
      <c r="IR1027" s="224"/>
      <c r="IS1027" s="224"/>
      <c r="IT1027" s="224"/>
      <c r="IU1027" s="224"/>
      <c r="IV1027" s="224"/>
      <c r="IW1027" s="224"/>
    </row>
    <row r="1028" spans="1:257" s="258" customFormat="1" ht="39" hidden="1" customHeight="1" x14ac:dyDescent="0.25">
      <c r="A1028" s="224"/>
      <c r="B1028" s="224"/>
      <c r="C1028" s="224"/>
      <c r="D1028" s="209"/>
      <c r="E1028" s="57"/>
      <c r="F1028" s="57"/>
      <c r="G1028" s="210"/>
      <c r="H1028" s="210"/>
      <c r="I1028" s="210"/>
      <c r="J1028" s="224"/>
      <c r="K1028" s="251"/>
      <c r="L1028" s="251"/>
      <c r="M1028" s="251"/>
      <c r="N1028" s="251"/>
      <c r="O1028" s="251"/>
      <c r="P1028" s="251"/>
      <c r="Q1028" s="251"/>
      <c r="R1028" s="251"/>
      <c r="S1028" s="251"/>
      <c r="T1028" s="251"/>
      <c r="U1028" s="251"/>
      <c r="V1028" s="251"/>
      <c r="W1028" s="251"/>
      <c r="X1028" s="251"/>
      <c r="Y1028" s="251"/>
      <c r="Z1028" s="251"/>
      <c r="AA1028" s="251"/>
      <c r="AB1028" s="251"/>
      <c r="AC1028" s="211"/>
      <c r="AD1028" s="252"/>
      <c r="AE1028" s="252"/>
      <c r="AF1028" s="253"/>
      <c r="AG1028" s="253"/>
      <c r="AH1028" s="254"/>
      <c r="AI1028" s="254"/>
      <c r="AJ1028" s="255"/>
      <c r="AK1028" s="255"/>
      <c r="AL1028" s="126"/>
      <c r="AM1028" s="224"/>
      <c r="AN1028" s="224"/>
      <c r="AO1028" s="224"/>
      <c r="AP1028" s="224"/>
      <c r="AQ1028" s="224"/>
      <c r="AR1028" s="224"/>
      <c r="AS1028" s="224"/>
      <c r="AT1028" s="224"/>
      <c r="AU1028" s="224"/>
      <c r="AV1028" s="224"/>
      <c r="AW1028" s="224"/>
      <c r="AX1028" s="224"/>
      <c r="AY1028" s="224"/>
      <c r="AZ1028" s="224"/>
      <c r="BA1028" s="224"/>
      <c r="BB1028" s="224"/>
      <c r="BC1028" s="224"/>
      <c r="BD1028" s="224"/>
      <c r="BE1028" s="224"/>
      <c r="BF1028" s="224"/>
      <c r="BG1028" s="224"/>
      <c r="BH1028" s="224"/>
      <c r="BI1028" s="224"/>
      <c r="BJ1028" s="224"/>
      <c r="BK1028" s="224"/>
      <c r="BL1028" s="224"/>
      <c r="BM1028" s="224"/>
      <c r="BN1028" s="224"/>
      <c r="BO1028" s="224"/>
      <c r="BP1028" s="224"/>
      <c r="BQ1028" s="224"/>
      <c r="BR1028" s="224"/>
      <c r="BS1028" s="224"/>
      <c r="BT1028" s="224"/>
      <c r="BU1028" s="224"/>
      <c r="BV1028" s="224"/>
      <c r="BW1028" s="224"/>
      <c r="BX1028" s="224"/>
      <c r="BY1028" s="224"/>
      <c r="BZ1028" s="224"/>
      <c r="CA1028" s="224"/>
      <c r="CB1028" s="224"/>
      <c r="CC1028" s="224"/>
      <c r="CD1028" s="224"/>
      <c r="CE1028" s="224"/>
      <c r="CF1028" s="224"/>
      <c r="CG1028" s="224"/>
      <c r="CH1028" s="224"/>
      <c r="CI1028" s="224"/>
      <c r="CJ1028" s="224"/>
      <c r="CK1028" s="224"/>
      <c r="CL1028" s="224"/>
      <c r="CM1028" s="224"/>
      <c r="CN1028" s="224"/>
      <c r="CO1028" s="224"/>
      <c r="CP1028" s="224"/>
      <c r="CQ1028" s="224"/>
      <c r="CR1028" s="224"/>
      <c r="CS1028" s="224"/>
      <c r="CT1028" s="224"/>
      <c r="CU1028" s="224"/>
      <c r="CV1028" s="224"/>
      <c r="CW1028" s="224"/>
      <c r="CX1028" s="224"/>
      <c r="CY1028" s="224"/>
      <c r="CZ1028" s="224"/>
      <c r="DA1028" s="224"/>
      <c r="DB1028" s="224"/>
      <c r="DC1028" s="224"/>
      <c r="DD1028" s="224"/>
      <c r="DE1028" s="224"/>
      <c r="DF1028" s="224"/>
      <c r="DG1028" s="224"/>
      <c r="DH1028" s="224"/>
      <c r="DI1028" s="224"/>
      <c r="DJ1028" s="224"/>
      <c r="DK1028" s="224"/>
      <c r="DL1028" s="224"/>
      <c r="DM1028" s="224"/>
      <c r="DN1028" s="224"/>
      <c r="DO1028" s="224"/>
      <c r="DP1028" s="224"/>
      <c r="DQ1028" s="224"/>
      <c r="DR1028" s="224"/>
      <c r="DS1028" s="224"/>
      <c r="DT1028" s="224"/>
      <c r="DU1028" s="224"/>
      <c r="DV1028" s="224"/>
      <c r="DW1028" s="224"/>
      <c r="DX1028" s="224"/>
      <c r="DY1028" s="224"/>
      <c r="DZ1028" s="224"/>
      <c r="EA1028" s="224"/>
      <c r="EB1028" s="224"/>
      <c r="EC1028" s="224"/>
      <c r="ED1028" s="224"/>
      <c r="EE1028" s="224"/>
      <c r="EF1028" s="224"/>
      <c r="EG1028" s="224"/>
      <c r="EH1028" s="224"/>
      <c r="EI1028" s="224"/>
      <c r="EJ1028" s="224"/>
      <c r="EK1028" s="224"/>
      <c r="EL1028" s="224"/>
      <c r="EM1028" s="224"/>
      <c r="EN1028" s="224"/>
      <c r="EO1028" s="224"/>
      <c r="EP1028" s="224"/>
      <c r="EQ1028" s="224"/>
      <c r="ER1028" s="224"/>
      <c r="ES1028" s="224"/>
      <c r="ET1028" s="224"/>
      <c r="EU1028" s="224"/>
      <c r="EV1028" s="224"/>
      <c r="EW1028" s="224"/>
      <c r="EX1028" s="224"/>
      <c r="EY1028" s="224"/>
      <c r="EZ1028" s="224"/>
      <c r="FA1028" s="224"/>
      <c r="FB1028" s="224"/>
      <c r="FC1028" s="224"/>
      <c r="FD1028" s="224"/>
      <c r="FE1028" s="224"/>
      <c r="FF1028" s="224"/>
      <c r="FG1028" s="224"/>
      <c r="FH1028" s="224"/>
      <c r="FI1028" s="224"/>
      <c r="FJ1028" s="224"/>
      <c r="FK1028" s="224"/>
      <c r="FL1028" s="224"/>
      <c r="FM1028" s="224"/>
      <c r="FN1028" s="224"/>
      <c r="FO1028" s="224"/>
      <c r="FP1028" s="224"/>
      <c r="FQ1028" s="224"/>
      <c r="FR1028" s="224"/>
      <c r="FS1028" s="224"/>
      <c r="FT1028" s="224"/>
      <c r="FU1028" s="224"/>
      <c r="FV1028" s="224"/>
      <c r="FW1028" s="224"/>
      <c r="FX1028" s="224"/>
      <c r="FY1028" s="224"/>
      <c r="FZ1028" s="224"/>
      <c r="GA1028" s="224"/>
      <c r="GB1028" s="224"/>
      <c r="GC1028" s="224"/>
      <c r="GD1028" s="224"/>
      <c r="GE1028" s="224"/>
      <c r="GF1028" s="224"/>
      <c r="GG1028" s="224"/>
      <c r="GH1028" s="224"/>
      <c r="GI1028" s="224"/>
      <c r="GJ1028" s="224"/>
      <c r="GK1028" s="224"/>
      <c r="GL1028" s="224"/>
      <c r="GM1028" s="224"/>
      <c r="GN1028" s="224"/>
      <c r="GO1028" s="224"/>
      <c r="GP1028" s="224"/>
      <c r="GQ1028" s="224"/>
      <c r="GR1028" s="224"/>
      <c r="GS1028" s="224"/>
      <c r="GT1028" s="224"/>
      <c r="GU1028" s="224"/>
      <c r="GV1028" s="224"/>
      <c r="GW1028" s="224"/>
      <c r="GX1028" s="224"/>
      <c r="GY1028" s="224"/>
      <c r="GZ1028" s="224"/>
      <c r="HA1028" s="224"/>
      <c r="HB1028" s="224"/>
      <c r="HC1028" s="224"/>
      <c r="HD1028" s="224"/>
      <c r="HE1028" s="224"/>
      <c r="HF1028" s="224"/>
      <c r="HG1028" s="224"/>
      <c r="HH1028" s="224"/>
      <c r="HI1028" s="224"/>
      <c r="HJ1028" s="224"/>
      <c r="HK1028" s="224"/>
      <c r="HL1028" s="224"/>
      <c r="HM1028" s="224"/>
      <c r="HN1028" s="224"/>
      <c r="HO1028" s="224"/>
      <c r="HP1028" s="224"/>
      <c r="HQ1028" s="224"/>
      <c r="HR1028" s="224"/>
      <c r="HS1028" s="224"/>
      <c r="HT1028" s="224"/>
      <c r="HU1028" s="224"/>
      <c r="HV1028" s="224"/>
      <c r="HW1028" s="224"/>
      <c r="HX1028" s="224"/>
      <c r="HY1028" s="224"/>
      <c r="HZ1028" s="224"/>
      <c r="IA1028" s="224"/>
      <c r="IB1028" s="224"/>
      <c r="IC1028" s="224"/>
      <c r="ID1028" s="224"/>
      <c r="IE1028" s="224"/>
      <c r="IF1028" s="224"/>
      <c r="IG1028" s="224"/>
      <c r="IH1028" s="224"/>
      <c r="II1028" s="224"/>
      <c r="IJ1028" s="224"/>
      <c r="IK1028" s="224"/>
      <c r="IL1028" s="224"/>
      <c r="IM1028" s="224"/>
      <c r="IN1028" s="224"/>
      <c r="IO1028" s="224"/>
      <c r="IP1028" s="224"/>
      <c r="IQ1028" s="224"/>
      <c r="IR1028" s="224"/>
      <c r="IS1028" s="224"/>
      <c r="IT1028" s="224"/>
      <c r="IU1028" s="224"/>
      <c r="IV1028" s="224"/>
      <c r="IW1028" s="224"/>
    </row>
    <row r="1029" spans="1:257" s="258" customFormat="1" ht="39" hidden="1" customHeight="1" x14ac:dyDescent="0.25">
      <c r="A1029" s="224"/>
      <c r="B1029" s="224"/>
      <c r="C1029" s="224"/>
      <c r="D1029" s="209"/>
      <c r="E1029" s="57"/>
      <c r="F1029" s="57"/>
      <c r="G1029" s="210"/>
      <c r="H1029" s="210"/>
      <c r="I1029" s="210"/>
      <c r="J1029" s="224"/>
      <c r="K1029" s="251"/>
      <c r="L1029" s="251"/>
      <c r="M1029" s="251"/>
      <c r="N1029" s="251"/>
      <c r="O1029" s="251"/>
      <c r="P1029" s="251"/>
      <c r="Q1029" s="251"/>
      <c r="R1029" s="251"/>
      <c r="S1029" s="251"/>
      <c r="T1029" s="251"/>
      <c r="U1029" s="251"/>
      <c r="V1029" s="251"/>
      <c r="W1029" s="251"/>
      <c r="X1029" s="251"/>
      <c r="Y1029" s="251"/>
      <c r="Z1029" s="251"/>
      <c r="AA1029" s="251"/>
      <c r="AB1029" s="251"/>
      <c r="AC1029" s="211"/>
      <c r="AD1029" s="252"/>
      <c r="AE1029" s="252"/>
      <c r="AF1029" s="253"/>
      <c r="AG1029" s="253"/>
      <c r="AH1029" s="254"/>
      <c r="AI1029" s="254"/>
      <c r="AJ1029" s="255"/>
      <c r="AK1029" s="255"/>
      <c r="AL1029" s="126"/>
      <c r="AM1029" s="224"/>
      <c r="AN1029" s="224"/>
      <c r="AO1029" s="224"/>
      <c r="AP1029" s="224"/>
      <c r="AQ1029" s="224"/>
      <c r="AR1029" s="224"/>
      <c r="AS1029" s="224"/>
      <c r="AT1029" s="224"/>
      <c r="AU1029" s="224"/>
      <c r="AV1029" s="224"/>
      <c r="AW1029" s="224"/>
      <c r="AX1029" s="224"/>
      <c r="AY1029" s="224"/>
      <c r="AZ1029" s="224"/>
      <c r="BA1029" s="224"/>
      <c r="BB1029" s="224"/>
      <c r="BC1029" s="224"/>
      <c r="BD1029" s="224"/>
      <c r="BE1029" s="224"/>
      <c r="BF1029" s="224"/>
      <c r="BG1029" s="224"/>
      <c r="BH1029" s="224"/>
      <c r="BI1029" s="224"/>
      <c r="BJ1029" s="224"/>
      <c r="BK1029" s="224"/>
      <c r="BL1029" s="224"/>
      <c r="BM1029" s="224"/>
      <c r="BN1029" s="224"/>
      <c r="BO1029" s="224"/>
      <c r="BP1029" s="224"/>
      <c r="BQ1029" s="224"/>
      <c r="BR1029" s="224"/>
      <c r="BS1029" s="224"/>
      <c r="BT1029" s="224"/>
      <c r="BU1029" s="224"/>
      <c r="BV1029" s="224"/>
      <c r="BW1029" s="224"/>
      <c r="BX1029" s="224"/>
      <c r="BY1029" s="224"/>
      <c r="BZ1029" s="224"/>
      <c r="CA1029" s="224"/>
      <c r="CB1029" s="224"/>
      <c r="CC1029" s="224"/>
      <c r="CD1029" s="224"/>
      <c r="CE1029" s="224"/>
      <c r="CF1029" s="224"/>
      <c r="CG1029" s="224"/>
      <c r="CH1029" s="224"/>
      <c r="CI1029" s="224"/>
      <c r="CJ1029" s="224"/>
      <c r="CK1029" s="224"/>
      <c r="CL1029" s="224"/>
      <c r="CM1029" s="224"/>
      <c r="CN1029" s="224"/>
      <c r="CO1029" s="224"/>
      <c r="CP1029" s="224"/>
      <c r="CQ1029" s="224"/>
      <c r="CR1029" s="224"/>
      <c r="CS1029" s="224"/>
      <c r="CT1029" s="224"/>
      <c r="CU1029" s="224"/>
      <c r="CV1029" s="224"/>
      <c r="CW1029" s="224"/>
      <c r="CX1029" s="224"/>
      <c r="CY1029" s="224"/>
      <c r="CZ1029" s="224"/>
      <c r="DA1029" s="224"/>
      <c r="DB1029" s="224"/>
      <c r="DC1029" s="224"/>
      <c r="DD1029" s="224"/>
      <c r="DE1029" s="224"/>
      <c r="DF1029" s="224"/>
      <c r="DG1029" s="224"/>
      <c r="DH1029" s="224"/>
      <c r="DI1029" s="224"/>
      <c r="DJ1029" s="224"/>
      <c r="DK1029" s="224"/>
      <c r="DL1029" s="224"/>
      <c r="DM1029" s="224"/>
      <c r="DN1029" s="224"/>
      <c r="DO1029" s="224"/>
      <c r="DP1029" s="224"/>
      <c r="DQ1029" s="224"/>
      <c r="DR1029" s="224"/>
      <c r="DS1029" s="224"/>
      <c r="DT1029" s="224"/>
      <c r="DU1029" s="224"/>
      <c r="DV1029" s="224"/>
      <c r="DW1029" s="224"/>
      <c r="DX1029" s="224"/>
      <c r="DY1029" s="224"/>
      <c r="DZ1029" s="224"/>
      <c r="EA1029" s="224"/>
      <c r="EB1029" s="224"/>
      <c r="EC1029" s="224"/>
      <c r="ED1029" s="224"/>
      <c r="EE1029" s="224"/>
      <c r="EF1029" s="224"/>
      <c r="EG1029" s="224"/>
      <c r="EH1029" s="224"/>
      <c r="EI1029" s="224"/>
      <c r="EJ1029" s="224"/>
      <c r="EK1029" s="224"/>
      <c r="EL1029" s="224"/>
      <c r="EM1029" s="224"/>
      <c r="EN1029" s="224"/>
      <c r="EO1029" s="224"/>
      <c r="EP1029" s="224"/>
      <c r="EQ1029" s="224"/>
      <c r="ER1029" s="224"/>
      <c r="ES1029" s="224"/>
      <c r="ET1029" s="224"/>
      <c r="EU1029" s="224"/>
      <c r="EV1029" s="224"/>
      <c r="EW1029" s="224"/>
      <c r="EX1029" s="224"/>
      <c r="EY1029" s="224"/>
      <c r="EZ1029" s="224"/>
      <c r="FA1029" s="224"/>
      <c r="FB1029" s="224"/>
      <c r="FC1029" s="224"/>
      <c r="FD1029" s="224"/>
      <c r="FE1029" s="224"/>
      <c r="FF1029" s="224"/>
      <c r="FG1029" s="224"/>
      <c r="FH1029" s="224"/>
      <c r="FI1029" s="224"/>
      <c r="FJ1029" s="224"/>
      <c r="FK1029" s="224"/>
      <c r="FL1029" s="224"/>
      <c r="FM1029" s="224"/>
      <c r="FN1029" s="224"/>
      <c r="FO1029" s="224"/>
      <c r="FP1029" s="224"/>
      <c r="FQ1029" s="224"/>
      <c r="FR1029" s="224"/>
      <c r="FS1029" s="224"/>
      <c r="FT1029" s="224"/>
      <c r="FU1029" s="224"/>
      <c r="FV1029" s="224"/>
      <c r="FW1029" s="224"/>
      <c r="FX1029" s="224"/>
      <c r="FY1029" s="224"/>
      <c r="FZ1029" s="224"/>
      <c r="GA1029" s="224"/>
      <c r="GB1029" s="224"/>
      <c r="GC1029" s="224"/>
      <c r="GD1029" s="224"/>
      <c r="GE1029" s="224"/>
      <c r="GF1029" s="224"/>
      <c r="GG1029" s="224"/>
      <c r="GH1029" s="224"/>
      <c r="GI1029" s="224"/>
      <c r="GJ1029" s="224"/>
      <c r="GK1029" s="224"/>
      <c r="GL1029" s="224"/>
      <c r="GM1029" s="224"/>
      <c r="GN1029" s="224"/>
      <c r="GO1029" s="224"/>
      <c r="GP1029" s="224"/>
      <c r="GQ1029" s="224"/>
      <c r="GR1029" s="224"/>
      <c r="GS1029" s="224"/>
      <c r="GT1029" s="224"/>
      <c r="GU1029" s="224"/>
      <c r="GV1029" s="224"/>
      <c r="GW1029" s="224"/>
      <c r="GX1029" s="224"/>
      <c r="GY1029" s="224"/>
      <c r="GZ1029" s="224"/>
      <c r="HA1029" s="224"/>
      <c r="HB1029" s="224"/>
      <c r="HC1029" s="224"/>
      <c r="HD1029" s="224"/>
      <c r="HE1029" s="224"/>
      <c r="HF1029" s="224"/>
      <c r="HG1029" s="224"/>
      <c r="HH1029" s="224"/>
      <c r="HI1029" s="224"/>
      <c r="HJ1029" s="224"/>
      <c r="HK1029" s="224"/>
      <c r="HL1029" s="224"/>
      <c r="HM1029" s="224"/>
      <c r="HN1029" s="224"/>
      <c r="HO1029" s="224"/>
      <c r="HP1029" s="224"/>
      <c r="HQ1029" s="224"/>
      <c r="HR1029" s="224"/>
      <c r="HS1029" s="224"/>
      <c r="HT1029" s="224"/>
      <c r="HU1029" s="224"/>
      <c r="HV1029" s="224"/>
      <c r="HW1029" s="224"/>
      <c r="HX1029" s="224"/>
      <c r="HY1029" s="224"/>
      <c r="HZ1029" s="224"/>
      <c r="IA1029" s="224"/>
      <c r="IB1029" s="224"/>
      <c r="IC1029" s="224"/>
      <c r="ID1029" s="224"/>
      <c r="IE1029" s="224"/>
      <c r="IF1029" s="224"/>
      <c r="IG1029" s="224"/>
      <c r="IH1029" s="224"/>
      <c r="II1029" s="224"/>
      <c r="IJ1029" s="224"/>
      <c r="IK1029" s="224"/>
      <c r="IL1029" s="224"/>
      <c r="IM1029" s="224"/>
      <c r="IN1029" s="224"/>
      <c r="IO1029" s="224"/>
      <c r="IP1029" s="224"/>
      <c r="IQ1029" s="224"/>
      <c r="IR1029" s="224"/>
      <c r="IS1029" s="224"/>
      <c r="IT1029" s="224"/>
      <c r="IU1029" s="224"/>
      <c r="IV1029" s="224"/>
      <c r="IW1029" s="224"/>
    </row>
    <row r="1030" spans="1:257" s="258" customFormat="1" ht="39" hidden="1" customHeight="1" x14ac:dyDescent="0.25">
      <c r="A1030" s="224"/>
      <c r="B1030" s="224"/>
      <c r="C1030" s="224"/>
      <c r="D1030" s="209"/>
      <c r="E1030" s="57"/>
      <c r="F1030" s="57"/>
      <c r="G1030" s="210"/>
      <c r="H1030" s="210"/>
      <c r="I1030" s="210"/>
      <c r="J1030" s="224"/>
      <c r="K1030" s="251"/>
      <c r="L1030" s="251"/>
      <c r="M1030" s="251"/>
      <c r="N1030" s="251"/>
      <c r="O1030" s="251"/>
      <c r="P1030" s="251"/>
      <c r="Q1030" s="251"/>
      <c r="R1030" s="251"/>
      <c r="S1030" s="251"/>
      <c r="T1030" s="251"/>
      <c r="U1030" s="251"/>
      <c r="V1030" s="251"/>
      <c r="W1030" s="251"/>
      <c r="X1030" s="251"/>
      <c r="Y1030" s="251"/>
      <c r="Z1030" s="251"/>
      <c r="AA1030" s="251"/>
      <c r="AB1030" s="251"/>
      <c r="AC1030" s="211"/>
      <c r="AD1030" s="252"/>
      <c r="AE1030" s="252"/>
      <c r="AF1030" s="253"/>
      <c r="AG1030" s="253"/>
      <c r="AH1030" s="254"/>
      <c r="AI1030" s="254"/>
      <c r="AJ1030" s="255"/>
      <c r="AK1030" s="255"/>
      <c r="AL1030" s="126"/>
      <c r="AM1030" s="224"/>
      <c r="AN1030" s="224"/>
      <c r="AO1030" s="224"/>
      <c r="AP1030" s="224"/>
      <c r="AQ1030" s="224"/>
      <c r="AR1030" s="224"/>
      <c r="AS1030" s="224"/>
      <c r="AT1030" s="224"/>
      <c r="AU1030" s="224"/>
      <c r="AV1030" s="224"/>
      <c r="AW1030" s="224"/>
      <c r="AX1030" s="224"/>
      <c r="AY1030" s="224"/>
      <c r="AZ1030" s="224"/>
      <c r="BA1030" s="224"/>
      <c r="BB1030" s="224"/>
      <c r="BC1030" s="224"/>
      <c r="BD1030" s="224"/>
      <c r="BE1030" s="224"/>
      <c r="BF1030" s="224"/>
      <c r="BG1030" s="224"/>
      <c r="BH1030" s="224"/>
      <c r="BI1030" s="224"/>
      <c r="BJ1030" s="224"/>
      <c r="BK1030" s="224"/>
      <c r="BL1030" s="224"/>
      <c r="BM1030" s="224"/>
      <c r="BN1030" s="224"/>
      <c r="BO1030" s="224"/>
      <c r="BP1030" s="224"/>
      <c r="BQ1030" s="224"/>
      <c r="BR1030" s="224"/>
      <c r="BS1030" s="224"/>
      <c r="BT1030" s="224"/>
      <c r="BU1030" s="224"/>
      <c r="BV1030" s="224"/>
      <c r="BW1030" s="224"/>
      <c r="BX1030" s="224"/>
      <c r="BY1030" s="224"/>
      <c r="BZ1030" s="224"/>
      <c r="CA1030" s="224"/>
      <c r="CB1030" s="224"/>
      <c r="CC1030" s="224"/>
      <c r="CD1030" s="224"/>
      <c r="CE1030" s="224"/>
      <c r="CF1030" s="224"/>
      <c r="CG1030" s="224"/>
      <c r="CH1030" s="224"/>
      <c r="CI1030" s="224"/>
      <c r="CJ1030" s="224"/>
      <c r="CK1030" s="224"/>
      <c r="CL1030" s="224"/>
      <c r="CM1030" s="224"/>
      <c r="CN1030" s="224"/>
      <c r="CO1030" s="224"/>
      <c r="CP1030" s="224"/>
      <c r="CQ1030" s="224"/>
      <c r="CR1030" s="224"/>
      <c r="CS1030" s="224"/>
      <c r="CT1030" s="224"/>
      <c r="CU1030" s="224"/>
      <c r="CV1030" s="224"/>
      <c r="CW1030" s="224"/>
      <c r="CX1030" s="224"/>
      <c r="CY1030" s="224"/>
      <c r="CZ1030" s="224"/>
      <c r="DA1030" s="224"/>
      <c r="DB1030" s="224"/>
      <c r="DC1030" s="224"/>
      <c r="DD1030" s="224"/>
      <c r="DE1030" s="224"/>
      <c r="DF1030" s="224"/>
      <c r="DG1030" s="224"/>
      <c r="DH1030" s="224"/>
      <c r="DI1030" s="224"/>
      <c r="DJ1030" s="224"/>
      <c r="DK1030" s="224"/>
      <c r="DL1030" s="224"/>
      <c r="DM1030" s="224"/>
      <c r="DN1030" s="224"/>
      <c r="DO1030" s="224"/>
      <c r="DP1030" s="224"/>
      <c r="DQ1030" s="224"/>
      <c r="DR1030" s="224"/>
      <c r="DS1030" s="224"/>
      <c r="DT1030" s="224"/>
      <c r="DU1030" s="224"/>
      <c r="DV1030" s="224"/>
      <c r="DW1030" s="224"/>
      <c r="DX1030" s="224"/>
      <c r="DY1030" s="224"/>
      <c r="DZ1030" s="224"/>
      <c r="EA1030" s="224"/>
      <c r="EB1030" s="224"/>
      <c r="EC1030" s="224"/>
      <c r="ED1030" s="224"/>
      <c r="EE1030" s="224"/>
      <c r="EF1030" s="224"/>
      <c r="EG1030" s="224"/>
      <c r="EH1030" s="224"/>
      <c r="EI1030" s="224"/>
      <c r="EJ1030" s="224"/>
      <c r="EK1030" s="224"/>
      <c r="EL1030" s="224"/>
      <c r="EM1030" s="224"/>
      <c r="EN1030" s="224"/>
      <c r="EO1030" s="224"/>
      <c r="EP1030" s="224"/>
      <c r="EQ1030" s="224"/>
      <c r="ER1030" s="224"/>
      <c r="ES1030" s="224"/>
      <c r="ET1030" s="224"/>
      <c r="EU1030" s="224"/>
      <c r="EV1030" s="224"/>
      <c r="EW1030" s="224"/>
      <c r="EX1030" s="224"/>
      <c r="EY1030" s="224"/>
      <c r="EZ1030" s="224"/>
      <c r="FA1030" s="224"/>
      <c r="FB1030" s="224"/>
      <c r="FC1030" s="224"/>
      <c r="FD1030" s="224"/>
      <c r="FE1030" s="224"/>
      <c r="FF1030" s="224"/>
      <c r="FG1030" s="224"/>
      <c r="FH1030" s="224"/>
      <c r="FI1030" s="224"/>
      <c r="FJ1030" s="224"/>
      <c r="FK1030" s="224"/>
      <c r="FL1030" s="224"/>
      <c r="FM1030" s="224"/>
      <c r="FN1030" s="224"/>
      <c r="FO1030" s="224"/>
      <c r="FP1030" s="224"/>
      <c r="FQ1030" s="224"/>
      <c r="FR1030" s="224"/>
      <c r="FS1030" s="224"/>
      <c r="FT1030" s="224"/>
      <c r="FU1030" s="224"/>
      <c r="FV1030" s="224"/>
      <c r="FW1030" s="224"/>
      <c r="FX1030" s="224"/>
      <c r="FY1030" s="224"/>
      <c r="FZ1030" s="224"/>
      <c r="GA1030" s="224"/>
      <c r="GB1030" s="224"/>
      <c r="GC1030" s="224"/>
      <c r="GD1030" s="224"/>
      <c r="GE1030" s="224"/>
      <c r="GF1030" s="224"/>
      <c r="GG1030" s="224"/>
      <c r="GH1030" s="224"/>
      <c r="GI1030" s="224"/>
      <c r="GJ1030" s="224"/>
      <c r="GK1030" s="224"/>
      <c r="GL1030" s="224"/>
      <c r="GM1030" s="224"/>
      <c r="GN1030" s="224"/>
      <c r="GO1030" s="224"/>
      <c r="GP1030" s="224"/>
      <c r="GQ1030" s="224"/>
      <c r="GR1030" s="224"/>
      <c r="GS1030" s="224"/>
      <c r="GT1030" s="224"/>
      <c r="GU1030" s="224"/>
      <c r="GV1030" s="224"/>
      <c r="GW1030" s="224"/>
      <c r="GX1030" s="224"/>
      <c r="GY1030" s="224"/>
      <c r="GZ1030" s="224"/>
      <c r="HA1030" s="224"/>
      <c r="HB1030" s="224"/>
      <c r="HC1030" s="224"/>
      <c r="HD1030" s="224"/>
      <c r="HE1030" s="224"/>
      <c r="HF1030" s="224"/>
      <c r="HG1030" s="224"/>
      <c r="HH1030" s="224"/>
      <c r="HI1030" s="224"/>
      <c r="HJ1030" s="224"/>
      <c r="HK1030" s="224"/>
      <c r="HL1030" s="224"/>
      <c r="HM1030" s="224"/>
      <c r="HN1030" s="224"/>
      <c r="HO1030" s="224"/>
      <c r="HP1030" s="224"/>
      <c r="HQ1030" s="224"/>
      <c r="HR1030" s="224"/>
      <c r="HS1030" s="224"/>
      <c r="HT1030" s="224"/>
      <c r="HU1030" s="224"/>
      <c r="HV1030" s="224"/>
      <c r="HW1030" s="224"/>
      <c r="HX1030" s="224"/>
      <c r="HY1030" s="224"/>
      <c r="HZ1030" s="224"/>
      <c r="IA1030" s="224"/>
      <c r="IB1030" s="224"/>
      <c r="IC1030" s="224"/>
      <c r="ID1030" s="224"/>
      <c r="IE1030" s="224"/>
      <c r="IF1030" s="224"/>
      <c r="IG1030" s="224"/>
      <c r="IH1030" s="224"/>
      <c r="II1030" s="224"/>
      <c r="IJ1030" s="224"/>
      <c r="IK1030" s="224"/>
      <c r="IL1030" s="224"/>
      <c r="IM1030" s="224"/>
      <c r="IN1030" s="224"/>
      <c r="IO1030" s="224"/>
      <c r="IP1030" s="224"/>
      <c r="IQ1030" s="224"/>
      <c r="IR1030" s="224"/>
      <c r="IS1030" s="224"/>
      <c r="IT1030" s="224"/>
      <c r="IU1030" s="224"/>
      <c r="IV1030" s="224"/>
      <c r="IW1030" s="224"/>
    </row>
    <row r="1031" spans="1:257" s="258" customFormat="1" ht="39" hidden="1" customHeight="1" x14ac:dyDescent="0.25">
      <c r="A1031" s="224"/>
      <c r="B1031" s="224"/>
      <c r="C1031" s="224"/>
      <c r="D1031" s="209"/>
      <c r="E1031" s="57"/>
      <c r="F1031" s="57"/>
      <c r="G1031" s="210"/>
      <c r="H1031" s="210"/>
      <c r="I1031" s="210"/>
      <c r="J1031" s="224"/>
      <c r="K1031" s="251"/>
      <c r="L1031" s="251"/>
      <c r="M1031" s="251"/>
      <c r="N1031" s="251"/>
      <c r="O1031" s="251"/>
      <c r="P1031" s="251"/>
      <c r="Q1031" s="251"/>
      <c r="R1031" s="251"/>
      <c r="S1031" s="251"/>
      <c r="T1031" s="251"/>
      <c r="U1031" s="251"/>
      <c r="V1031" s="251"/>
      <c r="W1031" s="251"/>
      <c r="X1031" s="251"/>
      <c r="Y1031" s="251"/>
      <c r="Z1031" s="251"/>
      <c r="AA1031" s="251"/>
      <c r="AB1031" s="251"/>
      <c r="AC1031" s="211"/>
      <c r="AD1031" s="252"/>
      <c r="AE1031" s="252"/>
      <c r="AF1031" s="253"/>
      <c r="AG1031" s="253"/>
      <c r="AH1031" s="254"/>
      <c r="AI1031" s="254"/>
      <c r="AJ1031" s="255"/>
      <c r="AK1031" s="255"/>
      <c r="AL1031" s="126"/>
      <c r="AM1031" s="224"/>
      <c r="AN1031" s="224"/>
      <c r="AO1031" s="224"/>
      <c r="AP1031" s="224"/>
      <c r="AQ1031" s="224"/>
      <c r="AR1031" s="224"/>
      <c r="AS1031" s="224"/>
      <c r="AT1031" s="224"/>
      <c r="AU1031" s="224"/>
      <c r="AV1031" s="224"/>
      <c r="AW1031" s="224"/>
      <c r="AX1031" s="224"/>
      <c r="AY1031" s="224"/>
      <c r="AZ1031" s="224"/>
      <c r="BA1031" s="224"/>
      <c r="BB1031" s="224"/>
      <c r="BC1031" s="224"/>
      <c r="BD1031" s="224"/>
      <c r="BE1031" s="224"/>
      <c r="BF1031" s="224"/>
      <c r="BG1031" s="224"/>
      <c r="BH1031" s="224"/>
      <c r="BI1031" s="224"/>
      <c r="BJ1031" s="224"/>
      <c r="BK1031" s="224"/>
      <c r="BL1031" s="224"/>
      <c r="BM1031" s="224"/>
      <c r="BN1031" s="224"/>
      <c r="BO1031" s="224"/>
      <c r="BP1031" s="224"/>
      <c r="BQ1031" s="224"/>
      <c r="BR1031" s="224"/>
      <c r="BS1031" s="224"/>
      <c r="BT1031" s="224"/>
      <c r="BU1031" s="224"/>
      <c r="BV1031" s="224"/>
      <c r="BW1031" s="224"/>
      <c r="BX1031" s="224"/>
      <c r="BY1031" s="224"/>
      <c r="BZ1031" s="224"/>
      <c r="CA1031" s="224"/>
      <c r="CB1031" s="224"/>
      <c r="CC1031" s="224"/>
      <c r="CD1031" s="224"/>
      <c r="CE1031" s="224"/>
      <c r="CF1031" s="224"/>
      <c r="CG1031" s="224"/>
      <c r="CH1031" s="224"/>
      <c r="CI1031" s="224"/>
      <c r="CJ1031" s="224"/>
      <c r="CK1031" s="224"/>
      <c r="CL1031" s="224"/>
      <c r="CM1031" s="224"/>
      <c r="CN1031" s="224"/>
      <c r="CO1031" s="224"/>
      <c r="CP1031" s="224"/>
      <c r="CQ1031" s="224"/>
      <c r="CR1031" s="224"/>
      <c r="CS1031" s="224"/>
      <c r="CT1031" s="224"/>
      <c r="CU1031" s="224"/>
      <c r="CV1031" s="224"/>
      <c r="CW1031" s="224"/>
      <c r="CX1031" s="224"/>
      <c r="CY1031" s="224"/>
      <c r="CZ1031" s="224"/>
      <c r="DA1031" s="224"/>
      <c r="DB1031" s="224"/>
      <c r="DC1031" s="224"/>
      <c r="DD1031" s="224"/>
      <c r="DE1031" s="224"/>
      <c r="DF1031" s="224"/>
      <c r="DG1031" s="224"/>
      <c r="DH1031" s="224"/>
      <c r="DI1031" s="224"/>
      <c r="DJ1031" s="224"/>
      <c r="DK1031" s="224"/>
      <c r="DL1031" s="224"/>
      <c r="DM1031" s="224"/>
      <c r="DN1031" s="224"/>
      <c r="DO1031" s="224"/>
      <c r="DP1031" s="224"/>
      <c r="DQ1031" s="224"/>
      <c r="DR1031" s="224"/>
      <c r="DS1031" s="224"/>
      <c r="DT1031" s="224"/>
      <c r="DU1031" s="224"/>
      <c r="DV1031" s="224"/>
      <c r="DW1031" s="224"/>
      <c r="DX1031" s="224"/>
      <c r="DY1031" s="224"/>
      <c r="DZ1031" s="224"/>
      <c r="EA1031" s="224"/>
      <c r="EB1031" s="224"/>
      <c r="EC1031" s="224"/>
      <c r="ED1031" s="224"/>
      <c r="EE1031" s="224"/>
      <c r="EF1031" s="224"/>
      <c r="EG1031" s="224"/>
      <c r="EH1031" s="224"/>
      <c r="EI1031" s="224"/>
      <c r="EJ1031" s="224"/>
      <c r="EK1031" s="224"/>
      <c r="EL1031" s="224"/>
      <c r="EM1031" s="224"/>
      <c r="EN1031" s="224"/>
      <c r="EO1031" s="224"/>
      <c r="EP1031" s="224"/>
      <c r="EQ1031" s="224"/>
      <c r="ER1031" s="224"/>
      <c r="ES1031" s="224"/>
      <c r="ET1031" s="224"/>
      <c r="EU1031" s="224"/>
      <c r="EV1031" s="224"/>
      <c r="EW1031" s="224"/>
      <c r="EX1031" s="224"/>
      <c r="EY1031" s="224"/>
      <c r="EZ1031" s="224"/>
      <c r="FA1031" s="224"/>
      <c r="FB1031" s="224"/>
      <c r="FC1031" s="224"/>
      <c r="FD1031" s="224"/>
      <c r="FE1031" s="224"/>
      <c r="FF1031" s="224"/>
      <c r="FG1031" s="224"/>
      <c r="FH1031" s="224"/>
      <c r="FI1031" s="224"/>
      <c r="FJ1031" s="224"/>
      <c r="FK1031" s="224"/>
      <c r="FL1031" s="224"/>
      <c r="FM1031" s="224"/>
      <c r="FN1031" s="224"/>
      <c r="FO1031" s="224"/>
      <c r="FP1031" s="224"/>
      <c r="FQ1031" s="224"/>
      <c r="FR1031" s="224"/>
      <c r="FS1031" s="224"/>
      <c r="FT1031" s="224"/>
      <c r="FU1031" s="224"/>
      <c r="FV1031" s="224"/>
      <c r="FW1031" s="224"/>
      <c r="FX1031" s="224"/>
      <c r="FY1031" s="224"/>
      <c r="FZ1031" s="224"/>
      <c r="GA1031" s="224"/>
      <c r="GB1031" s="224"/>
      <c r="GC1031" s="224"/>
      <c r="GD1031" s="224"/>
      <c r="GE1031" s="224"/>
      <c r="GF1031" s="224"/>
      <c r="GG1031" s="224"/>
      <c r="GH1031" s="224"/>
      <c r="GI1031" s="224"/>
      <c r="GJ1031" s="224"/>
      <c r="GK1031" s="224"/>
      <c r="GL1031" s="224"/>
      <c r="GM1031" s="224"/>
      <c r="GN1031" s="224"/>
      <c r="GO1031" s="224"/>
      <c r="GP1031" s="224"/>
      <c r="GQ1031" s="224"/>
      <c r="GR1031" s="224"/>
      <c r="GS1031" s="224"/>
      <c r="GT1031" s="224"/>
      <c r="GU1031" s="224"/>
      <c r="GV1031" s="224"/>
      <c r="GW1031" s="224"/>
      <c r="GX1031" s="224"/>
      <c r="GY1031" s="224"/>
      <c r="GZ1031" s="224"/>
      <c r="HA1031" s="224"/>
      <c r="HB1031" s="224"/>
      <c r="HC1031" s="224"/>
      <c r="HD1031" s="224"/>
      <c r="HE1031" s="224"/>
      <c r="HF1031" s="224"/>
      <c r="HG1031" s="224"/>
      <c r="HH1031" s="224"/>
      <c r="HI1031" s="224"/>
      <c r="HJ1031" s="224"/>
      <c r="HK1031" s="224"/>
      <c r="HL1031" s="224"/>
      <c r="HM1031" s="224"/>
      <c r="HN1031" s="224"/>
      <c r="HO1031" s="224"/>
      <c r="HP1031" s="224"/>
      <c r="HQ1031" s="224"/>
      <c r="HR1031" s="224"/>
      <c r="HS1031" s="224"/>
      <c r="HT1031" s="224"/>
      <c r="HU1031" s="224"/>
      <c r="HV1031" s="224"/>
      <c r="HW1031" s="224"/>
      <c r="HX1031" s="224"/>
      <c r="HY1031" s="224"/>
      <c r="HZ1031" s="224"/>
      <c r="IA1031" s="224"/>
      <c r="IB1031" s="224"/>
      <c r="IC1031" s="224"/>
      <c r="ID1031" s="224"/>
      <c r="IE1031" s="224"/>
      <c r="IF1031" s="224"/>
      <c r="IG1031" s="224"/>
      <c r="IH1031" s="224"/>
      <c r="II1031" s="224"/>
      <c r="IJ1031" s="224"/>
      <c r="IK1031" s="224"/>
      <c r="IL1031" s="224"/>
      <c r="IM1031" s="224"/>
      <c r="IN1031" s="224"/>
      <c r="IO1031" s="224"/>
      <c r="IP1031" s="224"/>
      <c r="IQ1031" s="224"/>
      <c r="IR1031" s="224"/>
      <c r="IS1031" s="224"/>
      <c r="IT1031" s="224"/>
      <c r="IU1031" s="224"/>
      <c r="IV1031" s="224"/>
      <c r="IW1031" s="224"/>
    </row>
    <row r="1032" spans="1:257" s="258" customFormat="1" ht="39" hidden="1" customHeight="1" x14ac:dyDescent="0.25">
      <c r="A1032" s="224"/>
      <c r="B1032" s="224"/>
      <c r="C1032" s="224"/>
      <c r="D1032" s="209"/>
      <c r="E1032" s="57"/>
      <c r="F1032" s="57"/>
      <c r="G1032" s="210"/>
      <c r="H1032" s="210"/>
      <c r="I1032" s="210"/>
      <c r="J1032" s="224"/>
      <c r="K1032" s="251"/>
      <c r="L1032" s="251"/>
      <c r="M1032" s="251"/>
      <c r="N1032" s="251"/>
      <c r="O1032" s="251"/>
      <c r="P1032" s="251"/>
      <c r="Q1032" s="251"/>
      <c r="R1032" s="251"/>
      <c r="S1032" s="251"/>
      <c r="T1032" s="251"/>
      <c r="U1032" s="251"/>
      <c r="V1032" s="251"/>
      <c r="W1032" s="251"/>
      <c r="X1032" s="251"/>
      <c r="Y1032" s="251"/>
      <c r="Z1032" s="251"/>
      <c r="AA1032" s="251"/>
      <c r="AB1032" s="251"/>
      <c r="AC1032" s="211"/>
      <c r="AD1032" s="252"/>
      <c r="AE1032" s="252"/>
      <c r="AF1032" s="253"/>
      <c r="AG1032" s="253"/>
      <c r="AH1032" s="254"/>
      <c r="AI1032" s="254"/>
      <c r="AJ1032" s="255"/>
      <c r="AK1032" s="255"/>
      <c r="AL1032" s="126"/>
      <c r="AM1032" s="224"/>
      <c r="AN1032" s="224"/>
      <c r="AO1032" s="224"/>
      <c r="AP1032" s="224"/>
      <c r="AQ1032" s="224"/>
      <c r="AR1032" s="224"/>
      <c r="AS1032" s="224"/>
      <c r="AT1032" s="224"/>
      <c r="AU1032" s="224"/>
      <c r="AV1032" s="224"/>
      <c r="AW1032" s="224"/>
      <c r="AX1032" s="224"/>
      <c r="AY1032" s="224"/>
      <c r="AZ1032" s="224"/>
      <c r="BA1032" s="224"/>
      <c r="BB1032" s="224"/>
      <c r="BC1032" s="224"/>
      <c r="BD1032" s="224"/>
      <c r="BE1032" s="224"/>
      <c r="BF1032" s="224"/>
      <c r="BG1032" s="224"/>
      <c r="BH1032" s="224"/>
      <c r="BI1032" s="224"/>
      <c r="BJ1032" s="224"/>
      <c r="BK1032" s="224"/>
      <c r="BL1032" s="224"/>
      <c r="BM1032" s="224"/>
      <c r="BN1032" s="224"/>
      <c r="BO1032" s="224"/>
      <c r="BP1032" s="224"/>
      <c r="BQ1032" s="224"/>
      <c r="BR1032" s="224"/>
      <c r="BS1032" s="224"/>
      <c r="BT1032" s="224"/>
      <c r="BU1032" s="224"/>
      <c r="BV1032" s="224"/>
      <c r="BW1032" s="224"/>
      <c r="BX1032" s="224"/>
      <c r="BY1032" s="224"/>
      <c r="BZ1032" s="224"/>
      <c r="CA1032" s="224"/>
      <c r="CB1032" s="224"/>
      <c r="CC1032" s="224"/>
      <c r="CD1032" s="224"/>
      <c r="CE1032" s="224"/>
      <c r="CF1032" s="224"/>
      <c r="CG1032" s="224"/>
      <c r="CH1032" s="224"/>
      <c r="CI1032" s="224"/>
      <c r="CJ1032" s="224"/>
      <c r="CK1032" s="224"/>
      <c r="CL1032" s="224"/>
      <c r="CM1032" s="224"/>
      <c r="CN1032" s="224"/>
      <c r="CO1032" s="224"/>
      <c r="CP1032" s="224"/>
      <c r="CQ1032" s="224"/>
      <c r="CR1032" s="224"/>
      <c r="CS1032" s="224"/>
      <c r="CT1032" s="224"/>
      <c r="CU1032" s="224"/>
      <c r="CV1032" s="224"/>
      <c r="CW1032" s="224"/>
      <c r="CX1032" s="224"/>
      <c r="CY1032" s="224"/>
      <c r="CZ1032" s="224"/>
      <c r="DA1032" s="224"/>
      <c r="DB1032" s="224"/>
      <c r="DC1032" s="224"/>
      <c r="DD1032" s="224"/>
      <c r="DE1032" s="224"/>
      <c r="DF1032" s="224"/>
      <c r="DG1032" s="224"/>
      <c r="DH1032" s="224"/>
      <c r="DI1032" s="224"/>
      <c r="DJ1032" s="224"/>
      <c r="DK1032" s="224"/>
      <c r="DL1032" s="224"/>
      <c r="DM1032" s="224"/>
      <c r="DN1032" s="224"/>
      <c r="DO1032" s="224"/>
      <c r="DP1032" s="224"/>
      <c r="DQ1032" s="224"/>
      <c r="DR1032" s="224"/>
      <c r="DS1032" s="224"/>
      <c r="DT1032" s="224"/>
      <c r="DU1032" s="224"/>
      <c r="DV1032" s="224"/>
      <c r="DW1032" s="224"/>
      <c r="DX1032" s="224"/>
      <c r="DY1032" s="224"/>
      <c r="DZ1032" s="224"/>
      <c r="EA1032" s="224"/>
      <c r="EB1032" s="224"/>
      <c r="EC1032" s="224"/>
      <c r="ED1032" s="224"/>
      <c r="EE1032" s="224"/>
      <c r="EF1032" s="224"/>
      <c r="EG1032" s="224"/>
      <c r="EH1032" s="224"/>
      <c r="EI1032" s="224"/>
      <c r="EJ1032" s="224"/>
      <c r="EK1032" s="224"/>
      <c r="EL1032" s="224"/>
      <c r="EM1032" s="224"/>
      <c r="EN1032" s="224"/>
      <c r="EO1032" s="224"/>
      <c r="EP1032" s="224"/>
      <c r="EQ1032" s="224"/>
      <c r="ER1032" s="224"/>
      <c r="ES1032" s="224"/>
      <c r="ET1032" s="224"/>
      <c r="EU1032" s="224"/>
      <c r="EV1032" s="224"/>
      <c r="EW1032" s="224"/>
      <c r="EX1032" s="224"/>
      <c r="EY1032" s="224"/>
      <c r="EZ1032" s="224"/>
      <c r="FA1032" s="224"/>
      <c r="FB1032" s="224"/>
      <c r="FC1032" s="224"/>
      <c r="FD1032" s="224"/>
      <c r="FE1032" s="224"/>
      <c r="FF1032" s="224"/>
      <c r="FG1032" s="224"/>
      <c r="FH1032" s="224"/>
      <c r="FI1032" s="224"/>
      <c r="FJ1032" s="224"/>
      <c r="FK1032" s="224"/>
      <c r="FL1032" s="224"/>
      <c r="FM1032" s="224"/>
      <c r="FN1032" s="224"/>
      <c r="FO1032" s="224"/>
      <c r="FP1032" s="224"/>
      <c r="FQ1032" s="224"/>
      <c r="FR1032" s="224"/>
      <c r="FS1032" s="224"/>
      <c r="FT1032" s="224"/>
      <c r="FU1032" s="224"/>
      <c r="FV1032" s="224"/>
      <c r="FW1032" s="224"/>
      <c r="FX1032" s="224"/>
      <c r="FY1032" s="224"/>
      <c r="FZ1032" s="224"/>
      <c r="GA1032" s="224"/>
      <c r="GB1032" s="224"/>
      <c r="GC1032" s="224"/>
      <c r="GD1032" s="224"/>
      <c r="GE1032" s="224"/>
      <c r="GF1032" s="224"/>
      <c r="GG1032" s="224"/>
      <c r="GH1032" s="224"/>
      <c r="GI1032" s="224"/>
      <c r="GJ1032" s="224"/>
      <c r="GK1032" s="224"/>
      <c r="GL1032" s="224"/>
      <c r="GM1032" s="224"/>
      <c r="GN1032" s="224"/>
      <c r="GO1032" s="224"/>
      <c r="GP1032" s="224"/>
      <c r="GQ1032" s="224"/>
      <c r="GR1032" s="224"/>
      <c r="GS1032" s="224"/>
      <c r="GT1032" s="224"/>
      <c r="GU1032" s="224"/>
      <c r="GV1032" s="224"/>
      <c r="GW1032" s="224"/>
      <c r="GX1032" s="224"/>
      <c r="GY1032" s="224"/>
      <c r="GZ1032" s="224"/>
      <c r="HA1032" s="224"/>
      <c r="HB1032" s="224"/>
      <c r="HC1032" s="224"/>
      <c r="HD1032" s="224"/>
      <c r="HE1032" s="224"/>
      <c r="HF1032" s="224"/>
      <c r="HG1032" s="224"/>
      <c r="HH1032" s="224"/>
      <c r="HI1032" s="224"/>
      <c r="HJ1032" s="224"/>
      <c r="HK1032" s="224"/>
      <c r="HL1032" s="224"/>
      <c r="HM1032" s="224"/>
      <c r="HN1032" s="224"/>
      <c r="HO1032" s="224"/>
      <c r="HP1032" s="224"/>
      <c r="HQ1032" s="224"/>
      <c r="HR1032" s="224"/>
      <c r="HS1032" s="224"/>
      <c r="HT1032" s="224"/>
      <c r="HU1032" s="224"/>
      <c r="HV1032" s="224"/>
      <c r="HW1032" s="224"/>
      <c r="HX1032" s="224"/>
      <c r="HY1032" s="224"/>
      <c r="HZ1032" s="224"/>
      <c r="IA1032" s="224"/>
      <c r="IB1032" s="224"/>
      <c r="IC1032" s="224"/>
      <c r="ID1032" s="224"/>
      <c r="IE1032" s="224"/>
      <c r="IF1032" s="224"/>
      <c r="IG1032" s="224"/>
      <c r="IH1032" s="224"/>
      <c r="II1032" s="224"/>
      <c r="IJ1032" s="224"/>
      <c r="IK1032" s="224"/>
      <c r="IL1032" s="224"/>
      <c r="IM1032" s="224"/>
      <c r="IN1032" s="224"/>
      <c r="IO1032" s="224"/>
      <c r="IP1032" s="224"/>
      <c r="IQ1032" s="224"/>
      <c r="IR1032" s="224"/>
      <c r="IS1032" s="224"/>
      <c r="IT1032" s="224"/>
      <c r="IU1032" s="224"/>
      <c r="IV1032" s="224"/>
      <c r="IW1032" s="224"/>
    </row>
    <row r="1033" spans="1:257" s="258" customFormat="1" ht="39" hidden="1" customHeight="1" x14ac:dyDescent="0.25">
      <c r="A1033" s="224"/>
      <c r="B1033" s="224"/>
      <c r="C1033" s="224"/>
      <c r="D1033" s="209"/>
      <c r="E1033" s="57"/>
      <c r="F1033" s="57"/>
      <c r="G1033" s="210"/>
      <c r="H1033" s="210"/>
      <c r="I1033" s="210"/>
      <c r="J1033" s="224"/>
      <c r="K1033" s="251"/>
      <c r="L1033" s="251"/>
      <c r="M1033" s="251"/>
      <c r="N1033" s="251"/>
      <c r="O1033" s="251"/>
      <c r="P1033" s="251"/>
      <c r="Q1033" s="251"/>
      <c r="R1033" s="251"/>
      <c r="S1033" s="251"/>
      <c r="T1033" s="251"/>
      <c r="U1033" s="251"/>
      <c r="V1033" s="251"/>
      <c r="W1033" s="251"/>
      <c r="X1033" s="251"/>
      <c r="Y1033" s="251"/>
      <c r="Z1033" s="251"/>
      <c r="AA1033" s="251"/>
      <c r="AB1033" s="251"/>
      <c r="AC1033" s="211"/>
      <c r="AD1033" s="252"/>
      <c r="AE1033" s="252"/>
      <c r="AF1033" s="253"/>
      <c r="AG1033" s="253"/>
      <c r="AH1033" s="254"/>
      <c r="AI1033" s="254"/>
      <c r="AJ1033" s="255"/>
      <c r="AK1033" s="255"/>
      <c r="AL1033" s="126"/>
      <c r="AM1033" s="224"/>
      <c r="AN1033" s="224"/>
      <c r="AO1033" s="224"/>
      <c r="AP1033" s="224"/>
      <c r="AQ1033" s="224"/>
      <c r="AR1033" s="224"/>
      <c r="AS1033" s="224"/>
      <c r="AT1033" s="224"/>
      <c r="AU1033" s="224"/>
      <c r="AV1033" s="224"/>
      <c r="AW1033" s="224"/>
      <c r="AX1033" s="224"/>
      <c r="AY1033" s="224"/>
      <c r="AZ1033" s="224"/>
      <c r="BA1033" s="224"/>
      <c r="BB1033" s="224"/>
      <c r="BC1033" s="224"/>
      <c r="BD1033" s="224"/>
      <c r="BE1033" s="224"/>
      <c r="BF1033" s="224"/>
      <c r="BG1033" s="224"/>
      <c r="BH1033" s="224"/>
      <c r="BI1033" s="224"/>
      <c r="BJ1033" s="224"/>
      <c r="BK1033" s="224"/>
      <c r="BL1033" s="224"/>
      <c r="BM1033" s="224"/>
      <c r="BN1033" s="224"/>
      <c r="BO1033" s="224"/>
      <c r="BP1033" s="224"/>
      <c r="BQ1033" s="224"/>
      <c r="BR1033" s="224"/>
      <c r="BS1033" s="224"/>
      <c r="BT1033" s="224"/>
      <c r="BU1033" s="224"/>
      <c r="BV1033" s="224"/>
      <c r="BW1033" s="224"/>
      <c r="BX1033" s="224"/>
      <c r="BY1033" s="224"/>
      <c r="BZ1033" s="224"/>
      <c r="CA1033" s="224"/>
      <c r="CB1033" s="224"/>
      <c r="CC1033" s="224"/>
      <c r="CD1033" s="224"/>
      <c r="CE1033" s="224"/>
      <c r="CF1033" s="224"/>
      <c r="CG1033" s="224"/>
      <c r="CH1033" s="224"/>
      <c r="CI1033" s="224"/>
      <c r="CJ1033" s="224"/>
      <c r="CK1033" s="224"/>
      <c r="CL1033" s="224"/>
      <c r="CM1033" s="224"/>
      <c r="CN1033" s="224"/>
      <c r="CO1033" s="224"/>
      <c r="CP1033" s="224"/>
      <c r="CQ1033" s="224"/>
      <c r="CR1033" s="224"/>
      <c r="CS1033" s="224"/>
      <c r="CT1033" s="224"/>
      <c r="CU1033" s="224"/>
      <c r="CV1033" s="224"/>
      <c r="CW1033" s="224"/>
      <c r="CX1033" s="224"/>
      <c r="CY1033" s="224"/>
      <c r="CZ1033" s="224"/>
      <c r="DA1033" s="224"/>
      <c r="DB1033" s="224"/>
      <c r="DC1033" s="224"/>
      <c r="DD1033" s="224"/>
      <c r="DE1033" s="224"/>
      <c r="DF1033" s="224"/>
      <c r="DG1033" s="224"/>
      <c r="DH1033" s="224"/>
      <c r="DI1033" s="224"/>
      <c r="DJ1033" s="224"/>
      <c r="DK1033" s="224"/>
      <c r="DL1033" s="224"/>
      <c r="DM1033" s="224"/>
      <c r="DN1033" s="224"/>
      <c r="DO1033" s="224"/>
      <c r="DP1033" s="224"/>
      <c r="DQ1033" s="224"/>
      <c r="DR1033" s="224"/>
      <c r="DS1033" s="224"/>
      <c r="DT1033" s="224"/>
      <c r="DU1033" s="224"/>
      <c r="DV1033" s="224"/>
      <c r="DW1033" s="224"/>
      <c r="DX1033" s="224"/>
      <c r="DY1033" s="224"/>
      <c r="DZ1033" s="224"/>
      <c r="EA1033" s="224"/>
      <c r="EB1033" s="224"/>
      <c r="EC1033" s="224"/>
      <c r="ED1033" s="224"/>
      <c r="EE1033" s="224"/>
      <c r="EF1033" s="224"/>
      <c r="EG1033" s="224"/>
      <c r="EH1033" s="224"/>
      <c r="EI1033" s="224"/>
      <c r="EJ1033" s="224"/>
      <c r="EK1033" s="224"/>
      <c r="EL1033" s="224"/>
      <c r="EM1033" s="224"/>
      <c r="EN1033" s="224"/>
      <c r="EO1033" s="224"/>
      <c r="EP1033" s="224"/>
      <c r="EQ1033" s="224"/>
      <c r="ER1033" s="224"/>
      <c r="ES1033" s="224"/>
      <c r="ET1033" s="224"/>
      <c r="EU1033" s="224"/>
      <c r="EV1033" s="224"/>
      <c r="EW1033" s="224"/>
      <c r="EX1033" s="224"/>
      <c r="EY1033" s="224"/>
      <c r="EZ1033" s="224"/>
      <c r="FA1033" s="224"/>
      <c r="FB1033" s="224"/>
      <c r="FC1033" s="224"/>
      <c r="FD1033" s="224"/>
      <c r="FE1033" s="224"/>
      <c r="FF1033" s="224"/>
      <c r="FG1033" s="224"/>
      <c r="FH1033" s="224"/>
      <c r="FI1033" s="224"/>
      <c r="FJ1033" s="224"/>
      <c r="FK1033" s="224"/>
      <c r="FL1033" s="224"/>
      <c r="FM1033" s="224"/>
      <c r="FN1033" s="224"/>
      <c r="FO1033" s="224"/>
      <c r="FP1033" s="224"/>
      <c r="FQ1033" s="224"/>
      <c r="FR1033" s="224"/>
      <c r="FS1033" s="224"/>
      <c r="FT1033" s="224"/>
      <c r="FU1033" s="224"/>
      <c r="FV1033" s="224"/>
      <c r="FW1033" s="224"/>
      <c r="FX1033" s="224"/>
      <c r="FY1033" s="224"/>
      <c r="FZ1033" s="224"/>
      <c r="GA1033" s="224"/>
      <c r="GB1033" s="224"/>
      <c r="GC1033" s="224"/>
      <c r="GD1033" s="224"/>
      <c r="GE1033" s="224"/>
      <c r="GF1033" s="224"/>
      <c r="GG1033" s="224"/>
      <c r="GH1033" s="224"/>
      <c r="GI1033" s="224"/>
      <c r="GJ1033" s="224"/>
      <c r="GK1033" s="224"/>
      <c r="GL1033" s="224"/>
      <c r="GM1033" s="224"/>
      <c r="GN1033" s="224"/>
      <c r="GO1033" s="224"/>
      <c r="GP1033" s="224"/>
      <c r="GQ1033" s="224"/>
      <c r="GR1033" s="224"/>
      <c r="GS1033" s="224"/>
      <c r="GT1033" s="224"/>
      <c r="GU1033" s="224"/>
      <c r="GV1033" s="224"/>
      <c r="GW1033" s="224"/>
      <c r="GX1033" s="224"/>
      <c r="GY1033" s="224"/>
      <c r="GZ1033" s="224"/>
      <c r="HA1033" s="224"/>
      <c r="HB1033" s="224"/>
      <c r="HC1033" s="224"/>
      <c r="HD1033" s="224"/>
      <c r="HE1033" s="224"/>
      <c r="HF1033" s="224"/>
      <c r="HG1033" s="224"/>
      <c r="HH1033" s="224"/>
      <c r="HI1033" s="224"/>
      <c r="HJ1033" s="224"/>
      <c r="HK1033" s="224"/>
      <c r="HL1033" s="224"/>
      <c r="HM1033" s="224"/>
      <c r="HN1033" s="224"/>
      <c r="HO1033" s="224"/>
      <c r="HP1033" s="224"/>
      <c r="HQ1033" s="224"/>
      <c r="HR1033" s="224"/>
      <c r="HS1033" s="224"/>
      <c r="HT1033" s="224"/>
      <c r="HU1033" s="224"/>
      <c r="HV1033" s="224"/>
      <c r="HW1033" s="224"/>
      <c r="HX1033" s="224"/>
      <c r="HY1033" s="224"/>
      <c r="HZ1033" s="224"/>
      <c r="IA1033" s="224"/>
      <c r="IB1033" s="224"/>
      <c r="IC1033" s="224"/>
      <c r="ID1033" s="224"/>
      <c r="IE1033" s="224"/>
      <c r="IF1033" s="224"/>
      <c r="IG1033" s="224"/>
      <c r="IH1033" s="224"/>
      <c r="II1033" s="224"/>
      <c r="IJ1033" s="224"/>
      <c r="IK1033" s="224"/>
      <c r="IL1033" s="224"/>
      <c r="IM1033" s="224"/>
      <c r="IN1033" s="224"/>
      <c r="IO1033" s="224"/>
      <c r="IP1033" s="224"/>
      <c r="IQ1033" s="224"/>
      <c r="IR1033" s="224"/>
      <c r="IS1033" s="224"/>
      <c r="IT1033" s="224"/>
      <c r="IU1033" s="224"/>
      <c r="IV1033" s="224"/>
      <c r="IW1033" s="224"/>
    </row>
    <row r="1034" spans="1:257" s="258" customFormat="1" ht="39" hidden="1" customHeight="1" x14ac:dyDescent="0.25">
      <c r="A1034" s="224"/>
      <c r="B1034" s="224"/>
      <c r="C1034" s="224"/>
      <c r="D1034" s="209"/>
      <c r="E1034" s="57"/>
      <c r="F1034" s="57"/>
      <c r="G1034" s="210"/>
      <c r="H1034" s="210"/>
      <c r="I1034" s="210"/>
      <c r="J1034" s="224"/>
      <c r="K1034" s="251"/>
      <c r="L1034" s="251"/>
      <c r="M1034" s="251"/>
      <c r="N1034" s="251"/>
      <c r="O1034" s="251"/>
      <c r="P1034" s="251"/>
      <c r="Q1034" s="251"/>
      <c r="R1034" s="251"/>
      <c r="S1034" s="251"/>
      <c r="T1034" s="251"/>
      <c r="U1034" s="251"/>
      <c r="V1034" s="251"/>
      <c r="W1034" s="251"/>
      <c r="X1034" s="251"/>
      <c r="Y1034" s="251"/>
      <c r="Z1034" s="251"/>
      <c r="AA1034" s="251"/>
      <c r="AB1034" s="251"/>
      <c r="AC1034" s="211"/>
      <c r="AD1034" s="252"/>
      <c r="AE1034" s="252"/>
      <c r="AF1034" s="253"/>
      <c r="AG1034" s="253"/>
      <c r="AH1034" s="254"/>
      <c r="AI1034" s="254"/>
      <c r="AJ1034" s="255"/>
      <c r="AK1034" s="255"/>
      <c r="AL1034" s="126"/>
      <c r="AM1034" s="224"/>
      <c r="AN1034" s="224"/>
      <c r="AO1034" s="224"/>
      <c r="AP1034" s="224"/>
      <c r="AQ1034" s="224"/>
      <c r="AR1034" s="224"/>
      <c r="AS1034" s="224"/>
      <c r="AT1034" s="224"/>
      <c r="AU1034" s="224"/>
      <c r="AV1034" s="224"/>
      <c r="AW1034" s="224"/>
      <c r="AX1034" s="224"/>
      <c r="AY1034" s="224"/>
      <c r="AZ1034" s="224"/>
      <c r="BA1034" s="224"/>
      <c r="BB1034" s="224"/>
      <c r="BC1034" s="224"/>
      <c r="BD1034" s="224"/>
      <c r="BE1034" s="224"/>
      <c r="BF1034" s="224"/>
      <c r="BG1034" s="224"/>
      <c r="BH1034" s="224"/>
      <c r="BI1034" s="224"/>
      <c r="BJ1034" s="224"/>
      <c r="BK1034" s="224"/>
      <c r="BL1034" s="224"/>
      <c r="BM1034" s="224"/>
      <c r="BN1034" s="224"/>
      <c r="BO1034" s="224"/>
      <c r="BP1034" s="224"/>
      <c r="BQ1034" s="224"/>
      <c r="BR1034" s="224"/>
      <c r="BS1034" s="224"/>
      <c r="BT1034" s="224"/>
      <c r="BU1034" s="224"/>
      <c r="BV1034" s="224"/>
      <c r="BW1034" s="224"/>
      <c r="BX1034" s="224"/>
      <c r="BY1034" s="224"/>
      <c r="BZ1034" s="224"/>
      <c r="CA1034" s="224"/>
      <c r="CB1034" s="224"/>
      <c r="CC1034" s="224"/>
      <c r="CD1034" s="224"/>
      <c r="CE1034" s="224"/>
      <c r="CF1034" s="224"/>
      <c r="CG1034" s="224"/>
      <c r="CH1034" s="224"/>
      <c r="CI1034" s="224"/>
      <c r="CJ1034" s="224"/>
      <c r="CK1034" s="224"/>
      <c r="CL1034" s="224"/>
      <c r="CM1034" s="224"/>
      <c r="CN1034" s="224"/>
      <c r="CO1034" s="224"/>
      <c r="CP1034" s="224"/>
      <c r="CQ1034" s="224"/>
      <c r="CR1034" s="224"/>
      <c r="CS1034" s="224"/>
      <c r="CT1034" s="224"/>
      <c r="CU1034" s="224"/>
      <c r="CV1034" s="224"/>
      <c r="CW1034" s="224"/>
      <c r="CX1034" s="224"/>
      <c r="CY1034" s="224"/>
      <c r="CZ1034" s="224"/>
      <c r="DA1034" s="224"/>
      <c r="DB1034" s="224"/>
      <c r="DC1034" s="224"/>
      <c r="DD1034" s="224"/>
      <c r="DE1034" s="224"/>
      <c r="DF1034" s="224"/>
      <c r="DG1034" s="224"/>
      <c r="DH1034" s="224"/>
      <c r="DI1034" s="224"/>
      <c r="DJ1034" s="224"/>
      <c r="DK1034" s="224"/>
      <c r="DL1034" s="224"/>
      <c r="DM1034" s="224"/>
      <c r="DN1034" s="224"/>
      <c r="DO1034" s="224"/>
      <c r="DP1034" s="224"/>
      <c r="DQ1034" s="224"/>
      <c r="DR1034" s="224"/>
      <c r="DS1034" s="224"/>
      <c r="DT1034" s="224"/>
      <c r="DU1034" s="224"/>
      <c r="DV1034" s="224"/>
      <c r="DW1034" s="224"/>
      <c r="DX1034" s="224"/>
      <c r="DY1034" s="224"/>
      <c r="DZ1034" s="224"/>
      <c r="EA1034" s="224"/>
      <c r="EB1034" s="224"/>
      <c r="EC1034" s="224"/>
      <c r="ED1034" s="224"/>
      <c r="EE1034" s="224"/>
      <c r="EF1034" s="224"/>
      <c r="EG1034" s="224"/>
      <c r="EH1034" s="224"/>
      <c r="EI1034" s="224"/>
      <c r="EJ1034" s="224"/>
      <c r="EK1034" s="224"/>
      <c r="EL1034" s="224"/>
      <c r="EM1034" s="224"/>
      <c r="EN1034" s="224"/>
      <c r="EO1034" s="224"/>
      <c r="EP1034" s="224"/>
      <c r="EQ1034" s="224"/>
      <c r="ER1034" s="224"/>
      <c r="ES1034" s="224"/>
      <c r="ET1034" s="224"/>
      <c r="EU1034" s="224"/>
      <c r="EV1034" s="224"/>
      <c r="EW1034" s="224"/>
      <c r="EX1034" s="224"/>
      <c r="EY1034" s="224"/>
      <c r="EZ1034" s="224"/>
      <c r="FA1034" s="224"/>
      <c r="FB1034" s="224"/>
      <c r="FC1034" s="224"/>
      <c r="FD1034" s="224"/>
      <c r="FE1034" s="224"/>
      <c r="FF1034" s="224"/>
      <c r="FG1034" s="224"/>
      <c r="FH1034" s="224"/>
      <c r="FI1034" s="224"/>
      <c r="FJ1034" s="224"/>
      <c r="FK1034" s="224"/>
      <c r="FL1034" s="224"/>
      <c r="FM1034" s="224"/>
      <c r="FN1034" s="224"/>
      <c r="FO1034" s="224"/>
      <c r="FP1034" s="224"/>
      <c r="FQ1034" s="224"/>
      <c r="FR1034" s="224"/>
      <c r="FS1034" s="224"/>
      <c r="FT1034" s="224"/>
      <c r="FU1034" s="224"/>
      <c r="FV1034" s="224"/>
      <c r="FW1034" s="224"/>
      <c r="FX1034" s="224"/>
      <c r="FY1034" s="224"/>
      <c r="FZ1034" s="224"/>
      <c r="GA1034" s="224"/>
      <c r="GB1034" s="224"/>
      <c r="GC1034" s="224"/>
      <c r="GD1034" s="224"/>
      <c r="GE1034" s="224"/>
      <c r="GF1034" s="224"/>
      <c r="GG1034" s="224"/>
      <c r="GH1034" s="224"/>
      <c r="GI1034" s="224"/>
      <c r="GJ1034" s="224"/>
      <c r="GK1034" s="224"/>
      <c r="GL1034" s="224"/>
      <c r="GM1034" s="224"/>
      <c r="GN1034" s="224"/>
      <c r="GO1034" s="224"/>
      <c r="GP1034" s="224"/>
      <c r="GQ1034" s="224"/>
      <c r="GR1034" s="224"/>
      <c r="GS1034" s="224"/>
      <c r="GT1034" s="224"/>
      <c r="GU1034" s="224"/>
      <c r="GV1034" s="224"/>
      <c r="GW1034" s="224"/>
      <c r="GX1034" s="224"/>
      <c r="GY1034" s="224"/>
      <c r="GZ1034" s="224"/>
      <c r="HA1034" s="224"/>
      <c r="HB1034" s="224"/>
      <c r="HC1034" s="224"/>
      <c r="HD1034" s="224"/>
      <c r="HE1034" s="224"/>
      <c r="HF1034" s="224"/>
      <c r="HG1034" s="224"/>
      <c r="HH1034" s="224"/>
      <c r="HI1034" s="224"/>
      <c r="HJ1034" s="224"/>
      <c r="HK1034" s="224"/>
      <c r="HL1034" s="224"/>
      <c r="HM1034" s="224"/>
      <c r="HN1034" s="224"/>
      <c r="HO1034" s="224"/>
      <c r="HP1034" s="224"/>
      <c r="HQ1034" s="224"/>
      <c r="HR1034" s="224"/>
      <c r="HS1034" s="224"/>
      <c r="HT1034" s="224"/>
      <c r="HU1034" s="224"/>
      <c r="HV1034" s="224"/>
      <c r="HW1034" s="224"/>
      <c r="HX1034" s="224"/>
      <c r="HY1034" s="224"/>
      <c r="HZ1034" s="224"/>
      <c r="IA1034" s="224"/>
      <c r="IB1034" s="224"/>
      <c r="IC1034" s="224"/>
      <c r="ID1034" s="224"/>
      <c r="IE1034" s="224"/>
      <c r="IF1034" s="224"/>
      <c r="IG1034" s="224"/>
      <c r="IH1034" s="224"/>
      <c r="II1034" s="224"/>
      <c r="IJ1034" s="224"/>
      <c r="IK1034" s="224"/>
      <c r="IL1034" s="224"/>
      <c r="IM1034" s="224"/>
      <c r="IN1034" s="224"/>
      <c r="IO1034" s="224"/>
      <c r="IP1034" s="224"/>
      <c r="IQ1034" s="224"/>
      <c r="IR1034" s="224"/>
      <c r="IS1034" s="224"/>
      <c r="IT1034" s="224"/>
      <c r="IU1034" s="224"/>
      <c r="IV1034" s="224"/>
      <c r="IW1034" s="224"/>
    </row>
    <row r="1035" spans="1:257" s="258" customFormat="1" ht="39" hidden="1" customHeight="1" x14ac:dyDescent="0.25">
      <c r="A1035" s="224"/>
      <c r="B1035" s="224"/>
      <c r="C1035" s="224"/>
      <c r="D1035" s="209"/>
      <c r="E1035" s="57"/>
      <c r="F1035" s="57"/>
      <c r="G1035" s="210"/>
      <c r="H1035" s="210"/>
      <c r="I1035" s="210"/>
      <c r="J1035" s="224"/>
      <c r="K1035" s="251"/>
      <c r="L1035" s="251"/>
      <c r="M1035" s="251"/>
      <c r="N1035" s="251"/>
      <c r="O1035" s="251"/>
      <c r="P1035" s="251"/>
      <c r="Q1035" s="251"/>
      <c r="R1035" s="251"/>
      <c r="S1035" s="251"/>
      <c r="T1035" s="251"/>
      <c r="U1035" s="251"/>
      <c r="V1035" s="251"/>
      <c r="W1035" s="251"/>
      <c r="X1035" s="251"/>
      <c r="Y1035" s="251"/>
      <c r="Z1035" s="251"/>
      <c r="AA1035" s="251"/>
      <c r="AB1035" s="251"/>
      <c r="AC1035" s="211"/>
      <c r="AD1035" s="252"/>
      <c r="AE1035" s="252"/>
      <c r="AF1035" s="253"/>
      <c r="AG1035" s="253"/>
      <c r="AH1035" s="254"/>
      <c r="AI1035" s="254"/>
      <c r="AJ1035" s="255"/>
      <c r="AK1035" s="255"/>
      <c r="AL1035" s="126"/>
      <c r="AM1035" s="224"/>
      <c r="AN1035" s="224"/>
      <c r="AO1035" s="224"/>
      <c r="AP1035" s="224"/>
      <c r="AQ1035" s="224"/>
      <c r="AR1035" s="224"/>
      <c r="AS1035" s="224"/>
      <c r="AT1035" s="224"/>
      <c r="AU1035" s="224"/>
      <c r="AV1035" s="224"/>
      <c r="AW1035" s="224"/>
      <c r="AX1035" s="224"/>
      <c r="AY1035" s="224"/>
      <c r="AZ1035" s="224"/>
      <c r="BA1035" s="224"/>
      <c r="BB1035" s="224"/>
      <c r="BC1035" s="224"/>
      <c r="BD1035" s="224"/>
      <c r="BE1035" s="224"/>
      <c r="BF1035" s="224"/>
      <c r="BG1035" s="224"/>
      <c r="BH1035" s="224"/>
      <c r="BI1035" s="224"/>
      <c r="BJ1035" s="224"/>
      <c r="BK1035" s="224"/>
      <c r="BL1035" s="224"/>
      <c r="BM1035" s="224"/>
      <c r="BN1035" s="224"/>
      <c r="BO1035" s="224"/>
      <c r="BP1035" s="224"/>
      <c r="BQ1035" s="224"/>
      <c r="BR1035" s="224"/>
      <c r="BS1035" s="224"/>
      <c r="BT1035" s="224"/>
      <c r="BU1035" s="224"/>
      <c r="BV1035" s="224"/>
      <c r="BW1035" s="224"/>
      <c r="BX1035" s="224"/>
      <c r="BY1035" s="224"/>
      <c r="BZ1035" s="224"/>
      <c r="CA1035" s="224"/>
      <c r="CB1035" s="224"/>
      <c r="CC1035" s="224"/>
      <c r="CD1035" s="224"/>
      <c r="CE1035" s="224"/>
      <c r="CF1035" s="224"/>
      <c r="CG1035" s="224"/>
      <c r="CH1035" s="224"/>
      <c r="CI1035" s="224"/>
      <c r="CJ1035" s="224"/>
      <c r="CK1035" s="224"/>
      <c r="CL1035" s="224"/>
      <c r="CM1035" s="224"/>
      <c r="CN1035" s="224"/>
      <c r="CO1035" s="224"/>
      <c r="CP1035" s="224"/>
      <c r="CQ1035" s="224"/>
      <c r="CR1035" s="224"/>
      <c r="CS1035" s="224"/>
      <c r="CT1035" s="224"/>
      <c r="CU1035" s="224"/>
      <c r="CV1035" s="224"/>
      <c r="CW1035" s="224"/>
      <c r="CX1035" s="224"/>
      <c r="CY1035" s="224"/>
      <c r="CZ1035" s="224"/>
      <c r="DA1035" s="224"/>
      <c r="DB1035" s="224"/>
      <c r="DC1035" s="224"/>
      <c r="DD1035" s="224"/>
      <c r="DE1035" s="224"/>
      <c r="DF1035" s="224"/>
      <c r="DG1035" s="224"/>
      <c r="DH1035" s="224"/>
      <c r="DI1035" s="224"/>
      <c r="DJ1035" s="224"/>
      <c r="DK1035" s="224"/>
      <c r="DL1035" s="224"/>
      <c r="DM1035" s="224"/>
      <c r="DN1035" s="224"/>
      <c r="DO1035" s="224"/>
      <c r="DP1035" s="224"/>
      <c r="DQ1035" s="224"/>
      <c r="DR1035" s="224"/>
      <c r="DS1035" s="224"/>
      <c r="DT1035" s="224"/>
      <c r="DU1035" s="224"/>
      <c r="DV1035" s="224"/>
      <c r="DW1035" s="224"/>
      <c r="DX1035" s="224"/>
      <c r="DY1035" s="224"/>
      <c r="DZ1035" s="224"/>
      <c r="EA1035" s="224"/>
      <c r="EB1035" s="224"/>
      <c r="EC1035" s="224"/>
      <c r="ED1035" s="224"/>
      <c r="EE1035" s="224"/>
      <c r="EF1035" s="224"/>
      <c r="EG1035" s="224"/>
      <c r="EH1035" s="224"/>
      <c r="EI1035" s="224"/>
      <c r="EJ1035" s="224"/>
      <c r="EK1035" s="224"/>
      <c r="EL1035" s="224"/>
      <c r="EM1035" s="224"/>
      <c r="EN1035" s="224"/>
      <c r="EO1035" s="224"/>
      <c r="EP1035" s="224"/>
      <c r="EQ1035" s="224"/>
      <c r="ER1035" s="224"/>
      <c r="ES1035" s="224"/>
      <c r="ET1035" s="224"/>
      <c r="EU1035" s="224"/>
      <c r="EV1035" s="224"/>
      <c r="EW1035" s="224"/>
      <c r="EX1035" s="224"/>
      <c r="EY1035" s="224"/>
      <c r="EZ1035" s="224"/>
      <c r="FA1035" s="224"/>
      <c r="FB1035" s="224"/>
      <c r="FC1035" s="224"/>
      <c r="FD1035" s="224"/>
      <c r="FE1035" s="224"/>
      <c r="FF1035" s="224"/>
      <c r="FG1035" s="224"/>
      <c r="FH1035" s="224"/>
      <c r="FI1035" s="224"/>
      <c r="FJ1035" s="224"/>
      <c r="FK1035" s="224"/>
      <c r="FL1035" s="224"/>
      <c r="FM1035" s="224"/>
      <c r="FN1035" s="224"/>
      <c r="FO1035" s="224"/>
      <c r="FP1035" s="224"/>
      <c r="FQ1035" s="224"/>
      <c r="FR1035" s="224"/>
      <c r="FS1035" s="224"/>
      <c r="FT1035" s="224"/>
      <c r="FU1035" s="224"/>
      <c r="FV1035" s="224"/>
      <c r="FW1035" s="224"/>
      <c r="FX1035" s="224"/>
      <c r="FY1035" s="224"/>
      <c r="FZ1035" s="224"/>
      <c r="GA1035" s="224"/>
      <c r="GB1035" s="224"/>
      <c r="GC1035" s="224"/>
      <c r="GD1035" s="224"/>
      <c r="GE1035" s="224"/>
      <c r="GF1035" s="224"/>
      <c r="GG1035" s="224"/>
      <c r="GH1035" s="224"/>
      <c r="GI1035" s="224"/>
      <c r="GJ1035" s="224"/>
      <c r="GK1035" s="224"/>
      <c r="GL1035" s="224"/>
      <c r="GM1035" s="224"/>
      <c r="GN1035" s="224"/>
      <c r="GO1035" s="224"/>
      <c r="GP1035" s="224"/>
      <c r="GQ1035" s="224"/>
      <c r="GR1035" s="224"/>
      <c r="GS1035" s="224"/>
      <c r="GT1035" s="224"/>
      <c r="GU1035" s="224"/>
      <c r="GV1035" s="224"/>
      <c r="GW1035" s="224"/>
      <c r="GX1035" s="224"/>
      <c r="GY1035" s="224"/>
      <c r="GZ1035" s="224"/>
      <c r="HA1035" s="224"/>
      <c r="HB1035" s="224"/>
      <c r="HC1035" s="224"/>
      <c r="HD1035" s="224"/>
      <c r="HE1035" s="224"/>
      <c r="HF1035" s="224"/>
      <c r="HG1035" s="224"/>
      <c r="HH1035" s="224"/>
      <c r="HI1035" s="224"/>
      <c r="HJ1035" s="224"/>
      <c r="HK1035" s="224"/>
      <c r="HL1035" s="224"/>
      <c r="HM1035" s="224"/>
      <c r="HN1035" s="224"/>
      <c r="HO1035" s="224"/>
      <c r="HP1035" s="224"/>
      <c r="HQ1035" s="224"/>
      <c r="HR1035" s="224"/>
      <c r="HS1035" s="224"/>
      <c r="HT1035" s="224"/>
      <c r="HU1035" s="224"/>
      <c r="HV1035" s="224"/>
      <c r="HW1035" s="224"/>
      <c r="HX1035" s="224"/>
      <c r="HY1035" s="224"/>
      <c r="HZ1035" s="224"/>
      <c r="IA1035" s="224"/>
      <c r="IB1035" s="224"/>
      <c r="IC1035" s="224"/>
      <c r="ID1035" s="224"/>
      <c r="IE1035" s="224"/>
      <c r="IF1035" s="224"/>
      <c r="IG1035" s="224"/>
      <c r="IH1035" s="224"/>
      <c r="II1035" s="224"/>
      <c r="IJ1035" s="224"/>
      <c r="IK1035" s="224"/>
      <c r="IL1035" s="224"/>
      <c r="IM1035" s="224"/>
      <c r="IN1035" s="224"/>
      <c r="IO1035" s="224"/>
      <c r="IP1035" s="224"/>
      <c r="IQ1035" s="224"/>
      <c r="IR1035" s="224"/>
      <c r="IS1035" s="224"/>
      <c r="IT1035" s="224"/>
      <c r="IU1035" s="224"/>
      <c r="IV1035" s="224"/>
      <c r="IW1035" s="224"/>
    </row>
    <row r="1036" spans="1:257" s="258" customFormat="1" ht="39" hidden="1" customHeight="1" x14ac:dyDescent="0.25">
      <c r="A1036" s="224"/>
      <c r="B1036" s="224"/>
      <c r="C1036" s="224"/>
      <c r="D1036" s="209"/>
      <c r="E1036" s="57"/>
      <c r="F1036" s="57"/>
      <c r="G1036" s="210"/>
      <c r="H1036" s="210"/>
      <c r="I1036" s="210"/>
      <c r="J1036" s="224"/>
      <c r="K1036" s="251"/>
      <c r="L1036" s="251"/>
      <c r="M1036" s="251"/>
      <c r="N1036" s="251"/>
      <c r="O1036" s="251"/>
      <c r="P1036" s="251"/>
      <c r="Q1036" s="251"/>
      <c r="R1036" s="251"/>
      <c r="S1036" s="251"/>
      <c r="T1036" s="251"/>
      <c r="U1036" s="251"/>
      <c r="V1036" s="251"/>
      <c r="W1036" s="251"/>
      <c r="X1036" s="251"/>
      <c r="Y1036" s="251"/>
      <c r="Z1036" s="251"/>
      <c r="AA1036" s="251"/>
      <c r="AB1036" s="251"/>
      <c r="AC1036" s="211"/>
      <c r="AD1036" s="252"/>
      <c r="AE1036" s="252"/>
      <c r="AF1036" s="253"/>
      <c r="AG1036" s="253"/>
      <c r="AH1036" s="254"/>
      <c r="AI1036" s="254"/>
      <c r="AJ1036" s="255"/>
      <c r="AK1036" s="255"/>
      <c r="AL1036" s="126"/>
      <c r="AM1036" s="224"/>
      <c r="AN1036" s="224"/>
      <c r="AO1036" s="224"/>
      <c r="AP1036" s="224"/>
      <c r="AQ1036" s="224"/>
      <c r="AR1036" s="224"/>
      <c r="AS1036" s="224"/>
      <c r="AT1036" s="224"/>
      <c r="AU1036" s="224"/>
      <c r="AV1036" s="224"/>
      <c r="AW1036" s="224"/>
      <c r="AX1036" s="224"/>
      <c r="AY1036" s="224"/>
      <c r="AZ1036" s="224"/>
      <c r="BA1036" s="224"/>
      <c r="BB1036" s="224"/>
      <c r="BC1036" s="224"/>
      <c r="BD1036" s="224"/>
      <c r="BE1036" s="224"/>
      <c r="BF1036" s="224"/>
      <c r="BG1036" s="224"/>
      <c r="BH1036" s="224"/>
      <c r="BI1036" s="224"/>
      <c r="BJ1036" s="224"/>
      <c r="BK1036" s="224"/>
      <c r="BL1036" s="224"/>
      <c r="BM1036" s="224"/>
      <c r="BN1036" s="224"/>
      <c r="BO1036" s="224"/>
      <c r="BP1036" s="224"/>
      <c r="BQ1036" s="224"/>
      <c r="BR1036" s="224"/>
      <c r="BS1036" s="224"/>
      <c r="BT1036" s="224"/>
      <c r="BU1036" s="224"/>
      <c r="BV1036" s="224"/>
      <c r="BW1036" s="224"/>
      <c r="BX1036" s="224"/>
      <c r="BY1036" s="224"/>
      <c r="BZ1036" s="224"/>
      <c r="CA1036" s="224"/>
      <c r="CB1036" s="224"/>
      <c r="CC1036" s="224"/>
      <c r="CD1036" s="224"/>
      <c r="CE1036" s="224"/>
      <c r="CF1036" s="224"/>
      <c r="CG1036" s="224"/>
      <c r="CH1036" s="224"/>
      <c r="CI1036" s="224"/>
      <c r="CJ1036" s="224"/>
      <c r="CK1036" s="224"/>
      <c r="CL1036" s="224"/>
      <c r="CM1036" s="224"/>
      <c r="CN1036" s="224"/>
      <c r="CO1036" s="224"/>
      <c r="CP1036" s="224"/>
      <c r="CQ1036" s="224"/>
      <c r="CR1036" s="224"/>
      <c r="CS1036" s="224"/>
      <c r="CT1036" s="224"/>
      <c r="CU1036" s="224"/>
      <c r="CV1036" s="224"/>
      <c r="CW1036" s="224"/>
      <c r="CX1036" s="224"/>
      <c r="CY1036" s="224"/>
      <c r="CZ1036" s="224"/>
      <c r="DA1036" s="224"/>
      <c r="DB1036" s="224"/>
      <c r="DC1036" s="224"/>
      <c r="DD1036" s="224"/>
      <c r="DE1036" s="224"/>
      <c r="DF1036" s="224"/>
      <c r="DG1036" s="224"/>
      <c r="DH1036" s="224"/>
      <c r="DI1036" s="224"/>
      <c r="DJ1036" s="224"/>
      <c r="DK1036" s="224"/>
      <c r="DL1036" s="224"/>
      <c r="DM1036" s="224"/>
      <c r="DN1036" s="224"/>
      <c r="DO1036" s="224"/>
      <c r="DP1036" s="224"/>
      <c r="DQ1036" s="224"/>
      <c r="DR1036" s="224"/>
      <c r="DS1036" s="224"/>
      <c r="DT1036" s="224"/>
      <c r="DU1036" s="224"/>
      <c r="DV1036" s="224"/>
      <c r="DW1036" s="224"/>
      <c r="DX1036" s="224"/>
      <c r="DY1036" s="224"/>
      <c r="DZ1036" s="224"/>
      <c r="EA1036" s="224"/>
      <c r="EB1036" s="224"/>
      <c r="EC1036" s="224"/>
      <c r="ED1036" s="224"/>
      <c r="EE1036" s="224"/>
      <c r="EF1036" s="224"/>
      <c r="EG1036" s="224"/>
      <c r="EH1036" s="224"/>
      <c r="EI1036" s="224"/>
      <c r="EJ1036" s="224"/>
      <c r="EK1036" s="224"/>
      <c r="EL1036" s="224"/>
      <c r="EM1036" s="224"/>
      <c r="EN1036" s="224"/>
      <c r="EO1036" s="224"/>
      <c r="EP1036" s="224"/>
      <c r="EQ1036" s="224"/>
      <c r="ER1036" s="224"/>
      <c r="ES1036" s="224"/>
      <c r="ET1036" s="224"/>
      <c r="EU1036" s="224"/>
      <c r="EV1036" s="224"/>
      <c r="EW1036" s="224"/>
      <c r="EX1036" s="224"/>
      <c r="EY1036" s="224"/>
      <c r="EZ1036" s="224"/>
      <c r="FA1036" s="224"/>
      <c r="FB1036" s="224"/>
      <c r="FC1036" s="224"/>
      <c r="FD1036" s="224"/>
      <c r="FE1036" s="224"/>
      <c r="FF1036" s="224"/>
      <c r="FG1036" s="224"/>
      <c r="FH1036" s="224"/>
      <c r="FI1036" s="224"/>
      <c r="FJ1036" s="224"/>
      <c r="FK1036" s="224"/>
      <c r="FL1036" s="224"/>
      <c r="FM1036" s="224"/>
      <c r="FN1036" s="224"/>
      <c r="FO1036" s="224"/>
      <c r="FP1036" s="224"/>
      <c r="FQ1036" s="224"/>
      <c r="FR1036" s="224"/>
      <c r="FS1036" s="224"/>
      <c r="FT1036" s="224"/>
      <c r="FU1036" s="224"/>
      <c r="FV1036" s="224"/>
      <c r="FW1036" s="224"/>
      <c r="FX1036" s="224"/>
      <c r="FY1036" s="224"/>
      <c r="FZ1036" s="224"/>
      <c r="GA1036" s="224"/>
      <c r="GB1036" s="224"/>
      <c r="GC1036" s="224"/>
      <c r="GD1036" s="224"/>
      <c r="GE1036" s="224"/>
      <c r="GF1036" s="224"/>
      <c r="GG1036" s="224"/>
      <c r="GH1036" s="224"/>
      <c r="GI1036" s="224"/>
      <c r="GJ1036" s="224"/>
      <c r="GK1036" s="224"/>
      <c r="GL1036" s="224"/>
      <c r="GM1036" s="224"/>
      <c r="GN1036" s="224"/>
      <c r="GO1036" s="224"/>
      <c r="GP1036" s="224"/>
      <c r="GQ1036" s="224"/>
      <c r="GR1036" s="224"/>
      <c r="GS1036" s="224"/>
      <c r="GT1036" s="224"/>
      <c r="GU1036" s="224"/>
      <c r="GV1036" s="224"/>
      <c r="GW1036" s="224"/>
      <c r="GX1036" s="224"/>
      <c r="GY1036" s="224"/>
      <c r="GZ1036" s="224"/>
      <c r="HA1036" s="224"/>
      <c r="HB1036" s="224"/>
      <c r="HC1036" s="224"/>
      <c r="HD1036" s="224"/>
      <c r="HE1036" s="224"/>
      <c r="HF1036" s="224"/>
      <c r="HG1036" s="224"/>
      <c r="HH1036" s="224"/>
      <c r="HI1036" s="224"/>
      <c r="HJ1036" s="224"/>
      <c r="HK1036" s="224"/>
      <c r="HL1036" s="224"/>
      <c r="HM1036" s="224"/>
      <c r="HN1036" s="224"/>
      <c r="HO1036" s="224"/>
      <c r="HP1036" s="224"/>
      <c r="HQ1036" s="224"/>
      <c r="HR1036" s="224"/>
      <c r="HS1036" s="224"/>
      <c r="HT1036" s="224"/>
      <c r="HU1036" s="224"/>
      <c r="HV1036" s="224"/>
      <c r="HW1036" s="224"/>
      <c r="HX1036" s="224"/>
      <c r="HY1036" s="224"/>
      <c r="HZ1036" s="224"/>
      <c r="IA1036" s="224"/>
      <c r="IB1036" s="224"/>
      <c r="IC1036" s="224"/>
      <c r="ID1036" s="224"/>
      <c r="IE1036" s="224"/>
      <c r="IF1036" s="224"/>
      <c r="IG1036" s="224"/>
      <c r="IH1036" s="224"/>
      <c r="II1036" s="224"/>
      <c r="IJ1036" s="224"/>
      <c r="IK1036" s="224"/>
      <c r="IL1036" s="224"/>
      <c r="IM1036" s="224"/>
      <c r="IN1036" s="224"/>
      <c r="IO1036" s="224"/>
      <c r="IP1036" s="224"/>
      <c r="IQ1036" s="224"/>
      <c r="IR1036" s="224"/>
      <c r="IS1036" s="224"/>
      <c r="IT1036" s="224"/>
      <c r="IU1036" s="224"/>
      <c r="IV1036" s="224"/>
      <c r="IW1036" s="224"/>
    </row>
    <row r="1037" spans="1:257" s="258" customFormat="1" ht="39" hidden="1" customHeight="1" x14ac:dyDescent="0.25">
      <c r="A1037" s="224"/>
      <c r="B1037" s="224"/>
      <c r="C1037" s="224"/>
      <c r="D1037" s="209"/>
      <c r="E1037" s="57"/>
      <c r="F1037" s="57"/>
      <c r="G1037" s="210"/>
      <c r="H1037" s="210"/>
      <c r="I1037" s="210"/>
      <c r="J1037" s="224"/>
      <c r="K1037" s="251"/>
      <c r="L1037" s="251"/>
      <c r="M1037" s="251"/>
      <c r="N1037" s="251"/>
      <c r="O1037" s="251"/>
      <c r="P1037" s="251"/>
      <c r="Q1037" s="251"/>
      <c r="R1037" s="251"/>
      <c r="S1037" s="251"/>
      <c r="T1037" s="251"/>
      <c r="U1037" s="251"/>
      <c r="V1037" s="251"/>
      <c r="W1037" s="251"/>
      <c r="X1037" s="251"/>
      <c r="Y1037" s="251"/>
      <c r="Z1037" s="251"/>
      <c r="AA1037" s="251"/>
      <c r="AB1037" s="251"/>
      <c r="AC1037" s="211"/>
      <c r="AD1037" s="252"/>
      <c r="AE1037" s="252"/>
      <c r="AF1037" s="253"/>
      <c r="AG1037" s="253"/>
      <c r="AH1037" s="254"/>
      <c r="AI1037" s="254"/>
      <c r="AJ1037" s="255"/>
      <c r="AK1037" s="255"/>
      <c r="AL1037" s="126"/>
      <c r="AM1037" s="224"/>
      <c r="AN1037" s="224"/>
      <c r="AO1037" s="224"/>
      <c r="AP1037" s="224"/>
      <c r="AQ1037" s="224"/>
      <c r="AR1037" s="224"/>
      <c r="AS1037" s="224"/>
      <c r="AT1037" s="224"/>
      <c r="AU1037" s="224"/>
      <c r="AV1037" s="224"/>
      <c r="AW1037" s="224"/>
      <c r="AX1037" s="224"/>
      <c r="AY1037" s="224"/>
      <c r="AZ1037" s="224"/>
      <c r="BA1037" s="224"/>
      <c r="BB1037" s="224"/>
      <c r="BC1037" s="224"/>
      <c r="BD1037" s="224"/>
      <c r="BE1037" s="224"/>
      <c r="BF1037" s="224"/>
      <c r="BG1037" s="224"/>
      <c r="BH1037" s="224"/>
      <c r="BI1037" s="224"/>
      <c r="BJ1037" s="224"/>
      <c r="BK1037" s="224"/>
      <c r="BL1037" s="224"/>
      <c r="BM1037" s="224"/>
      <c r="BN1037" s="224"/>
      <c r="BO1037" s="224"/>
      <c r="BP1037" s="224"/>
      <c r="BQ1037" s="224"/>
      <c r="BR1037" s="224"/>
      <c r="BS1037" s="224"/>
      <c r="BT1037" s="224"/>
      <c r="BU1037" s="224"/>
      <c r="BV1037" s="224"/>
      <c r="BW1037" s="224"/>
      <c r="BX1037" s="224"/>
      <c r="BY1037" s="224"/>
      <c r="BZ1037" s="224"/>
      <c r="CA1037" s="224"/>
      <c r="CB1037" s="224"/>
      <c r="CC1037" s="224"/>
      <c r="CD1037" s="224"/>
      <c r="CE1037" s="224"/>
      <c r="CF1037" s="224"/>
      <c r="CG1037" s="224"/>
      <c r="CH1037" s="224"/>
      <c r="CI1037" s="224"/>
      <c r="CJ1037" s="224"/>
      <c r="CK1037" s="224"/>
      <c r="CL1037" s="224"/>
      <c r="CM1037" s="224"/>
      <c r="CN1037" s="224"/>
      <c r="CO1037" s="224"/>
      <c r="CP1037" s="224"/>
      <c r="CQ1037" s="224"/>
      <c r="CR1037" s="224"/>
      <c r="CS1037" s="224"/>
      <c r="CT1037" s="224"/>
      <c r="CU1037" s="224"/>
      <c r="CV1037" s="224"/>
      <c r="CW1037" s="224"/>
      <c r="CX1037" s="224"/>
      <c r="CY1037" s="224"/>
      <c r="CZ1037" s="224"/>
      <c r="DA1037" s="224"/>
      <c r="DB1037" s="224"/>
      <c r="DC1037" s="224"/>
      <c r="DD1037" s="224"/>
      <c r="DE1037" s="224"/>
      <c r="DF1037" s="224"/>
      <c r="DG1037" s="224"/>
      <c r="DH1037" s="224"/>
      <c r="DI1037" s="224"/>
      <c r="DJ1037" s="224"/>
      <c r="DK1037" s="224"/>
      <c r="DL1037" s="224"/>
      <c r="DM1037" s="224"/>
      <c r="DN1037" s="224"/>
      <c r="DO1037" s="224"/>
      <c r="DP1037" s="224"/>
      <c r="DQ1037" s="224"/>
      <c r="DR1037" s="224"/>
      <c r="DS1037" s="224"/>
      <c r="DT1037" s="224"/>
      <c r="DU1037" s="224"/>
      <c r="DV1037" s="224"/>
      <c r="DW1037" s="224"/>
      <c r="DX1037" s="224"/>
      <c r="DY1037" s="224"/>
      <c r="DZ1037" s="224"/>
      <c r="EA1037" s="224"/>
      <c r="EB1037" s="224"/>
      <c r="EC1037" s="224"/>
      <c r="ED1037" s="224"/>
      <c r="EE1037" s="224"/>
      <c r="EF1037" s="224"/>
      <c r="EG1037" s="224"/>
      <c r="EH1037" s="224"/>
      <c r="EI1037" s="224"/>
      <c r="EJ1037" s="224"/>
      <c r="EK1037" s="224"/>
      <c r="EL1037" s="224"/>
      <c r="EM1037" s="224"/>
      <c r="EN1037" s="224"/>
      <c r="EO1037" s="224"/>
      <c r="EP1037" s="224"/>
      <c r="EQ1037" s="224"/>
      <c r="ER1037" s="224"/>
      <c r="ES1037" s="224"/>
      <c r="ET1037" s="224"/>
      <c r="EU1037" s="224"/>
      <c r="EV1037" s="224"/>
      <c r="EW1037" s="224"/>
      <c r="EX1037" s="224"/>
      <c r="EY1037" s="224"/>
      <c r="EZ1037" s="224"/>
      <c r="FA1037" s="224"/>
      <c r="FB1037" s="224"/>
      <c r="FC1037" s="224"/>
      <c r="FD1037" s="224"/>
      <c r="FE1037" s="224"/>
      <c r="FF1037" s="224"/>
      <c r="FG1037" s="224"/>
      <c r="FH1037" s="224"/>
      <c r="FI1037" s="224"/>
      <c r="FJ1037" s="224"/>
      <c r="FK1037" s="224"/>
      <c r="FL1037" s="224"/>
      <c r="FM1037" s="224"/>
      <c r="FN1037" s="224"/>
      <c r="FO1037" s="224"/>
      <c r="FP1037" s="224"/>
      <c r="FQ1037" s="224"/>
      <c r="FR1037" s="224"/>
      <c r="FS1037" s="224"/>
      <c r="FT1037" s="224"/>
      <c r="FU1037" s="224"/>
      <c r="FV1037" s="224"/>
      <c r="FW1037" s="224"/>
      <c r="FX1037" s="224"/>
      <c r="FY1037" s="224"/>
      <c r="FZ1037" s="224"/>
      <c r="GA1037" s="224"/>
      <c r="GB1037" s="224"/>
      <c r="GC1037" s="224"/>
      <c r="GD1037" s="224"/>
      <c r="GE1037" s="224"/>
      <c r="GF1037" s="224"/>
      <c r="GG1037" s="224"/>
      <c r="GH1037" s="224"/>
      <c r="GI1037" s="224"/>
      <c r="GJ1037" s="224"/>
      <c r="GK1037" s="224"/>
      <c r="GL1037" s="224"/>
      <c r="GM1037" s="224"/>
      <c r="GN1037" s="224"/>
      <c r="GO1037" s="224"/>
      <c r="GP1037" s="224"/>
      <c r="GQ1037" s="224"/>
      <c r="GR1037" s="224"/>
      <c r="GS1037" s="224"/>
      <c r="GT1037" s="224"/>
      <c r="GU1037" s="224"/>
      <c r="GV1037" s="224"/>
      <c r="GW1037" s="224"/>
      <c r="GX1037" s="224"/>
      <c r="GY1037" s="224"/>
      <c r="GZ1037" s="224"/>
      <c r="HA1037" s="224"/>
      <c r="HB1037" s="224"/>
      <c r="HC1037" s="224"/>
      <c r="HD1037" s="224"/>
      <c r="HE1037" s="224"/>
      <c r="HF1037" s="224"/>
      <c r="HG1037" s="224"/>
      <c r="HH1037" s="224"/>
      <c r="HI1037" s="224"/>
      <c r="HJ1037" s="224"/>
      <c r="HK1037" s="224"/>
      <c r="HL1037" s="224"/>
      <c r="HM1037" s="224"/>
      <c r="HN1037" s="224"/>
      <c r="HO1037" s="224"/>
      <c r="HP1037" s="224"/>
      <c r="HQ1037" s="224"/>
      <c r="HR1037" s="224"/>
      <c r="HS1037" s="224"/>
      <c r="HT1037" s="224"/>
      <c r="HU1037" s="224"/>
      <c r="HV1037" s="224"/>
      <c r="HW1037" s="224"/>
      <c r="HX1037" s="224"/>
      <c r="HY1037" s="224"/>
      <c r="HZ1037" s="224"/>
      <c r="IA1037" s="224"/>
      <c r="IB1037" s="224"/>
      <c r="IC1037" s="224"/>
      <c r="ID1037" s="224"/>
      <c r="IE1037" s="224"/>
      <c r="IF1037" s="224"/>
      <c r="IG1037" s="224"/>
      <c r="IH1037" s="224"/>
      <c r="II1037" s="224"/>
      <c r="IJ1037" s="224"/>
      <c r="IK1037" s="224"/>
      <c r="IL1037" s="224"/>
      <c r="IM1037" s="224"/>
      <c r="IN1037" s="224"/>
      <c r="IO1037" s="224"/>
      <c r="IP1037" s="224"/>
      <c r="IQ1037" s="224"/>
      <c r="IR1037" s="224"/>
      <c r="IS1037" s="224"/>
      <c r="IT1037" s="224"/>
      <c r="IU1037" s="224"/>
      <c r="IV1037" s="224"/>
      <c r="IW1037" s="224"/>
    </row>
    <row r="1038" spans="1:257" s="258" customFormat="1" ht="39" hidden="1" customHeight="1" x14ac:dyDescent="0.25">
      <c r="A1038" s="224"/>
      <c r="B1038" s="224"/>
      <c r="C1038" s="224"/>
      <c r="D1038" s="209"/>
      <c r="E1038" s="57"/>
      <c r="F1038" s="57"/>
      <c r="G1038" s="210"/>
      <c r="H1038" s="210"/>
      <c r="I1038" s="210"/>
      <c r="J1038" s="224"/>
      <c r="K1038" s="251"/>
      <c r="L1038" s="251"/>
      <c r="M1038" s="251"/>
      <c r="N1038" s="251"/>
      <c r="O1038" s="251"/>
      <c r="P1038" s="251"/>
      <c r="Q1038" s="251"/>
      <c r="R1038" s="251"/>
      <c r="S1038" s="251"/>
      <c r="T1038" s="251"/>
      <c r="U1038" s="251"/>
      <c r="V1038" s="251"/>
      <c r="W1038" s="251"/>
      <c r="X1038" s="251"/>
      <c r="Y1038" s="251"/>
      <c r="Z1038" s="251"/>
      <c r="AA1038" s="251"/>
      <c r="AB1038" s="251"/>
      <c r="AC1038" s="211"/>
      <c r="AD1038" s="252"/>
      <c r="AE1038" s="252"/>
      <c r="AF1038" s="253"/>
      <c r="AG1038" s="253"/>
      <c r="AH1038" s="254"/>
      <c r="AI1038" s="254"/>
      <c r="AJ1038" s="255"/>
      <c r="AK1038" s="255"/>
      <c r="AL1038" s="126"/>
      <c r="AM1038" s="224"/>
      <c r="AN1038" s="224"/>
      <c r="AO1038" s="224"/>
      <c r="AP1038" s="224"/>
      <c r="AQ1038" s="224"/>
      <c r="AR1038" s="224"/>
      <c r="AS1038" s="224"/>
      <c r="AT1038" s="224"/>
      <c r="AU1038" s="224"/>
      <c r="AV1038" s="224"/>
      <c r="AW1038" s="224"/>
      <c r="AX1038" s="224"/>
      <c r="AY1038" s="224"/>
      <c r="AZ1038" s="224"/>
      <c r="BA1038" s="224"/>
      <c r="BB1038" s="224"/>
      <c r="BC1038" s="224"/>
      <c r="BD1038" s="224"/>
      <c r="BE1038" s="224"/>
      <c r="BF1038" s="224"/>
      <c r="BG1038" s="224"/>
      <c r="BH1038" s="224"/>
      <c r="BI1038" s="224"/>
      <c r="BJ1038" s="224"/>
      <c r="BK1038" s="224"/>
      <c r="BL1038" s="224"/>
      <c r="BM1038" s="224"/>
      <c r="BN1038" s="224"/>
      <c r="BO1038" s="224"/>
      <c r="BP1038" s="224"/>
      <c r="BQ1038" s="224"/>
      <c r="BR1038" s="224"/>
      <c r="BS1038" s="224"/>
      <c r="BT1038" s="224"/>
      <c r="BU1038" s="224"/>
      <c r="BV1038" s="224"/>
      <c r="BW1038" s="224"/>
      <c r="BX1038" s="224"/>
      <c r="BY1038" s="224"/>
      <c r="BZ1038" s="224"/>
      <c r="CA1038" s="224"/>
      <c r="CB1038" s="224"/>
      <c r="CC1038" s="224"/>
      <c r="CD1038" s="224"/>
      <c r="CE1038" s="224"/>
      <c r="CF1038" s="224"/>
      <c r="CG1038" s="224"/>
      <c r="CH1038" s="224"/>
      <c r="CI1038" s="224"/>
      <c r="CJ1038" s="224"/>
      <c r="CK1038" s="224"/>
      <c r="CL1038" s="224"/>
      <c r="CM1038" s="224"/>
      <c r="CN1038" s="224"/>
      <c r="CO1038" s="224"/>
      <c r="CP1038" s="224"/>
      <c r="CQ1038" s="224"/>
      <c r="CR1038" s="224"/>
      <c r="CS1038" s="224"/>
      <c r="CT1038" s="224"/>
      <c r="CU1038" s="224"/>
      <c r="CV1038" s="224"/>
      <c r="CW1038" s="224"/>
      <c r="CX1038" s="224"/>
      <c r="CY1038" s="224"/>
      <c r="CZ1038" s="224"/>
      <c r="DA1038" s="224"/>
      <c r="DB1038" s="224"/>
      <c r="DC1038" s="224"/>
      <c r="DD1038" s="224"/>
      <c r="DE1038" s="224"/>
      <c r="DF1038" s="224"/>
      <c r="DG1038" s="224"/>
      <c r="DH1038" s="224"/>
      <c r="DI1038" s="224"/>
      <c r="DJ1038" s="224"/>
      <c r="DK1038" s="224"/>
      <c r="DL1038" s="224"/>
      <c r="DM1038" s="224"/>
      <c r="DN1038" s="224"/>
      <c r="DO1038" s="224"/>
      <c r="DP1038" s="224"/>
      <c r="DQ1038" s="224"/>
      <c r="DR1038" s="224"/>
      <c r="DS1038" s="224"/>
      <c r="DT1038" s="224"/>
      <c r="DU1038" s="224"/>
      <c r="DV1038" s="224"/>
      <c r="DW1038" s="224"/>
      <c r="DX1038" s="224"/>
      <c r="DY1038" s="224"/>
      <c r="DZ1038" s="224"/>
      <c r="EA1038" s="224"/>
      <c r="EB1038" s="224"/>
      <c r="EC1038" s="224"/>
      <c r="ED1038" s="224"/>
      <c r="EE1038" s="224"/>
      <c r="EF1038" s="224"/>
      <c r="EG1038" s="224"/>
      <c r="EH1038" s="224"/>
      <c r="EI1038" s="224"/>
      <c r="EJ1038" s="224"/>
      <c r="EK1038" s="224"/>
      <c r="EL1038" s="224"/>
      <c r="EM1038" s="224"/>
      <c r="EN1038" s="224"/>
      <c r="EO1038" s="224"/>
      <c r="EP1038" s="224"/>
      <c r="EQ1038" s="224"/>
      <c r="ER1038" s="224"/>
      <c r="ES1038" s="224"/>
      <c r="ET1038" s="224"/>
      <c r="EU1038" s="224"/>
      <c r="EV1038" s="224"/>
      <c r="EW1038" s="224"/>
      <c r="EX1038" s="224"/>
      <c r="EY1038" s="224"/>
      <c r="EZ1038" s="224"/>
      <c r="FA1038" s="224"/>
      <c r="FB1038" s="224"/>
      <c r="FC1038" s="224"/>
      <c r="FD1038" s="224"/>
      <c r="FE1038" s="224"/>
      <c r="FF1038" s="224"/>
      <c r="FG1038" s="224"/>
      <c r="FH1038" s="224"/>
      <c r="FI1038" s="224"/>
      <c r="FJ1038" s="224"/>
      <c r="FK1038" s="224"/>
      <c r="FL1038" s="224"/>
      <c r="FM1038" s="224"/>
      <c r="FN1038" s="224"/>
      <c r="FO1038" s="224"/>
      <c r="FP1038" s="224"/>
      <c r="FQ1038" s="224"/>
      <c r="FR1038" s="224"/>
      <c r="FS1038" s="224"/>
      <c r="FT1038" s="224"/>
      <c r="FU1038" s="224"/>
      <c r="FV1038" s="224"/>
      <c r="FW1038" s="224"/>
      <c r="FX1038" s="224"/>
      <c r="FY1038" s="224"/>
      <c r="FZ1038" s="224"/>
      <c r="GA1038" s="224"/>
      <c r="GB1038" s="224"/>
      <c r="GC1038" s="224"/>
      <c r="GD1038" s="224"/>
      <c r="GE1038" s="224"/>
      <c r="GF1038" s="224"/>
      <c r="GG1038" s="224"/>
      <c r="GH1038" s="224"/>
      <c r="GI1038" s="224"/>
      <c r="GJ1038" s="224"/>
      <c r="GK1038" s="224"/>
      <c r="GL1038" s="224"/>
      <c r="GM1038" s="224"/>
      <c r="GN1038" s="224"/>
      <c r="GO1038" s="224"/>
      <c r="GP1038" s="224"/>
      <c r="GQ1038" s="224"/>
      <c r="GR1038" s="224"/>
      <c r="GS1038" s="224"/>
      <c r="GT1038" s="224"/>
      <c r="GU1038" s="224"/>
      <c r="GV1038" s="224"/>
      <c r="GW1038" s="224"/>
      <c r="GX1038" s="224"/>
      <c r="GY1038" s="224"/>
      <c r="GZ1038" s="224"/>
      <c r="HA1038" s="224"/>
      <c r="HB1038" s="224"/>
      <c r="HC1038" s="224"/>
      <c r="HD1038" s="224"/>
      <c r="HE1038" s="224"/>
      <c r="HF1038" s="224"/>
      <c r="HG1038" s="224"/>
      <c r="HH1038" s="224"/>
      <c r="HI1038" s="224"/>
      <c r="HJ1038" s="224"/>
      <c r="HK1038" s="224"/>
      <c r="HL1038" s="224"/>
      <c r="HM1038" s="224"/>
      <c r="HN1038" s="224"/>
      <c r="HO1038" s="224"/>
      <c r="HP1038" s="224"/>
      <c r="HQ1038" s="224"/>
      <c r="HR1038" s="224"/>
      <c r="HS1038" s="224"/>
      <c r="HT1038" s="224"/>
      <c r="HU1038" s="224"/>
      <c r="HV1038" s="224"/>
      <c r="HW1038" s="224"/>
      <c r="HX1038" s="224"/>
      <c r="HY1038" s="224"/>
      <c r="HZ1038" s="224"/>
      <c r="IA1038" s="224"/>
      <c r="IB1038" s="224"/>
      <c r="IC1038" s="224"/>
      <c r="ID1038" s="224"/>
      <c r="IE1038" s="224"/>
      <c r="IF1038" s="224"/>
      <c r="IG1038" s="224"/>
      <c r="IH1038" s="224"/>
      <c r="II1038" s="224"/>
      <c r="IJ1038" s="224"/>
      <c r="IK1038" s="224"/>
      <c r="IL1038" s="224"/>
      <c r="IM1038" s="224"/>
      <c r="IN1038" s="224"/>
      <c r="IO1038" s="224"/>
      <c r="IP1038" s="224"/>
      <c r="IQ1038" s="224"/>
      <c r="IR1038" s="224"/>
      <c r="IS1038" s="224"/>
      <c r="IT1038" s="224"/>
      <c r="IU1038" s="224"/>
      <c r="IV1038" s="224"/>
      <c r="IW1038" s="224"/>
    </row>
    <row r="1039" spans="1:257" s="258" customFormat="1" ht="39" hidden="1" customHeight="1" x14ac:dyDescent="0.25">
      <c r="A1039" s="224"/>
      <c r="B1039" s="224"/>
      <c r="C1039" s="224"/>
      <c r="D1039" s="209"/>
      <c r="E1039" s="57"/>
      <c r="F1039" s="57"/>
      <c r="G1039" s="210"/>
      <c r="H1039" s="210"/>
      <c r="I1039" s="210"/>
      <c r="J1039" s="224"/>
      <c r="K1039" s="251"/>
      <c r="L1039" s="251"/>
      <c r="M1039" s="251"/>
      <c r="N1039" s="251"/>
      <c r="O1039" s="251"/>
      <c r="P1039" s="251"/>
      <c r="Q1039" s="251"/>
      <c r="R1039" s="251"/>
      <c r="S1039" s="251"/>
      <c r="T1039" s="251"/>
      <c r="U1039" s="251"/>
      <c r="V1039" s="251"/>
      <c r="W1039" s="251"/>
      <c r="X1039" s="251"/>
      <c r="Y1039" s="251"/>
      <c r="Z1039" s="251"/>
      <c r="AA1039" s="251"/>
      <c r="AB1039" s="251"/>
      <c r="AC1039" s="211"/>
      <c r="AD1039" s="252"/>
      <c r="AE1039" s="252"/>
      <c r="AF1039" s="253"/>
      <c r="AG1039" s="253"/>
      <c r="AH1039" s="254"/>
      <c r="AI1039" s="254"/>
      <c r="AJ1039" s="255"/>
      <c r="AK1039" s="255"/>
      <c r="AL1039" s="126"/>
      <c r="AM1039" s="224"/>
      <c r="AN1039" s="224"/>
      <c r="AO1039" s="224"/>
      <c r="AP1039" s="224"/>
      <c r="AQ1039" s="224"/>
      <c r="AR1039" s="224"/>
      <c r="AS1039" s="224"/>
      <c r="AT1039" s="224"/>
      <c r="AU1039" s="224"/>
      <c r="AV1039" s="224"/>
      <c r="AW1039" s="224"/>
      <c r="AX1039" s="224"/>
      <c r="AY1039" s="224"/>
      <c r="AZ1039" s="224"/>
      <c r="BA1039" s="224"/>
      <c r="BB1039" s="224"/>
      <c r="BC1039" s="224"/>
      <c r="BD1039" s="224"/>
      <c r="BE1039" s="224"/>
      <c r="BF1039" s="224"/>
      <c r="BG1039" s="224"/>
      <c r="BH1039" s="224"/>
      <c r="BI1039" s="224"/>
      <c r="BJ1039" s="224"/>
      <c r="BK1039" s="224"/>
      <c r="BL1039" s="224"/>
      <c r="BM1039" s="224"/>
      <c r="BN1039" s="224"/>
      <c r="BO1039" s="224"/>
      <c r="BP1039" s="224"/>
      <c r="BQ1039" s="224"/>
      <c r="BR1039" s="224"/>
      <c r="BS1039" s="224"/>
      <c r="BT1039" s="224"/>
      <c r="BU1039" s="224"/>
      <c r="BV1039" s="224"/>
      <c r="BW1039" s="224"/>
      <c r="BX1039" s="224"/>
      <c r="BY1039" s="224"/>
      <c r="BZ1039" s="224"/>
      <c r="CA1039" s="224"/>
      <c r="CB1039" s="224"/>
      <c r="CC1039" s="224"/>
      <c r="CD1039" s="224"/>
      <c r="CE1039" s="224"/>
      <c r="CF1039" s="224"/>
      <c r="CG1039" s="224"/>
      <c r="CH1039" s="224"/>
      <c r="CI1039" s="224"/>
      <c r="CJ1039" s="224"/>
      <c r="CK1039" s="224"/>
      <c r="CL1039" s="224"/>
      <c r="CM1039" s="224"/>
      <c r="CN1039" s="224"/>
      <c r="CO1039" s="224"/>
      <c r="CP1039" s="224"/>
      <c r="CQ1039" s="224"/>
      <c r="CR1039" s="224"/>
      <c r="CS1039" s="224"/>
      <c r="CT1039" s="224"/>
      <c r="CU1039" s="224"/>
      <c r="CV1039" s="224"/>
      <c r="CW1039" s="224"/>
      <c r="CX1039" s="224"/>
      <c r="CY1039" s="224"/>
      <c r="CZ1039" s="224"/>
      <c r="DA1039" s="224"/>
      <c r="DB1039" s="224"/>
      <c r="DC1039" s="224"/>
      <c r="DD1039" s="224"/>
      <c r="DE1039" s="224"/>
      <c r="DF1039" s="224"/>
      <c r="DG1039" s="224"/>
      <c r="DH1039" s="224"/>
      <c r="DI1039" s="224"/>
      <c r="DJ1039" s="224"/>
      <c r="DK1039" s="224"/>
      <c r="DL1039" s="224"/>
      <c r="DM1039" s="224"/>
      <c r="DN1039" s="224"/>
      <c r="DO1039" s="224"/>
      <c r="DP1039" s="224"/>
      <c r="DQ1039" s="224"/>
      <c r="DR1039" s="224"/>
      <c r="DS1039" s="224"/>
      <c r="DT1039" s="224"/>
      <c r="DU1039" s="224"/>
      <c r="DV1039" s="224"/>
      <c r="DW1039" s="224"/>
      <c r="DX1039" s="224"/>
      <c r="DY1039" s="224"/>
      <c r="DZ1039" s="224"/>
      <c r="EA1039" s="224"/>
      <c r="EB1039" s="224"/>
      <c r="EC1039" s="224"/>
      <c r="ED1039" s="224"/>
      <c r="EE1039" s="224"/>
      <c r="EF1039" s="224"/>
      <c r="EG1039" s="224"/>
      <c r="EH1039" s="224"/>
      <c r="EI1039" s="224"/>
      <c r="EJ1039" s="224"/>
      <c r="EK1039" s="224"/>
      <c r="EL1039" s="224"/>
      <c r="EM1039" s="224"/>
      <c r="EN1039" s="224"/>
      <c r="EO1039" s="224"/>
      <c r="EP1039" s="224"/>
      <c r="EQ1039" s="224"/>
      <c r="ER1039" s="224"/>
      <c r="ES1039" s="224"/>
      <c r="ET1039" s="224"/>
      <c r="EU1039" s="224"/>
      <c r="EV1039" s="224"/>
      <c r="EW1039" s="224"/>
      <c r="EX1039" s="224"/>
      <c r="EY1039" s="224"/>
      <c r="EZ1039" s="224"/>
      <c r="FA1039" s="224"/>
      <c r="FB1039" s="224"/>
      <c r="FC1039" s="224"/>
      <c r="FD1039" s="224"/>
      <c r="FE1039" s="224"/>
      <c r="FF1039" s="224"/>
      <c r="FG1039" s="224"/>
      <c r="FH1039" s="224"/>
      <c r="FI1039" s="224"/>
      <c r="FJ1039" s="224"/>
      <c r="FK1039" s="224"/>
      <c r="FL1039" s="224"/>
      <c r="FM1039" s="224"/>
      <c r="FN1039" s="224"/>
      <c r="FO1039" s="224"/>
      <c r="FP1039" s="224"/>
      <c r="FQ1039" s="224"/>
      <c r="FR1039" s="224"/>
      <c r="FS1039" s="224"/>
      <c r="FT1039" s="224"/>
      <c r="FU1039" s="224"/>
      <c r="FV1039" s="224"/>
      <c r="FW1039" s="224"/>
      <c r="FX1039" s="224"/>
      <c r="FY1039" s="224"/>
      <c r="FZ1039" s="224"/>
      <c r="GA1039" s="224"/>
      <c r="GB1039" s="224"/>
      <c r="GC1039" s="224"/>
      <c r="GD1039" s="224"/>
      <c r="GE1039" s="224"/>
      <c r="GF1039" s="224"/>
      <c r="GG1039" s="224"/>
      <c r="GH1039" s="224"/>
      <c r="GI1039" s="224"/>
      <c r="GJ1039" s="224"/>
      <c r="GK1039" s="224"/>
      <c r="GL1039" s="224"/>
      <c r="GM1039" s="224"/>
      <c r="GN1039" s="224"/>
      <c r="GO1039" s="224"/>
      <c r="GP1039" s="224"/>
      <c r="GQ1039" s="224"/>
      <c r="GR1039" s="224"/>
      <c r="GS1039" s="224"/>
      <c r="GT1039" s="224"/>
      <c r="GU1039" s="224"/>
      <c r="GV1039" s="224"/>
      <c r="GW1039" s="224"/>
      <c r="GX1039" s="224"/>
      <c r="GY1039" s="224"/>
      <c r="GZ1039" s="224"/>
      <c r="HA1039" s="224"/>
      <c r="HB1039" s="224"/>
      <c r="HC1039" s="224"/>
      <c r="HD1039" s="224"/>
      <c r="HE1039" s="224"/>
      <c r="HF1039" s="224"/>
      <c r="HG1039" s="224"/>
      <c r="HH1039" s="224"/>
      <c r="HI1039" s="224"/>
      <c r="HJ1039" s="224"/>
      <c r="HK1039" s="224"/>
      <c r="HL1039" s="224"/>
      <c r="HM1039" s="224"/>
      <c r="HN1039" s="224"/>
      <c r="HO1039" s="224"/>
      <c r="HP1039" s="224"/>
      <c r="HQ1039" s="224"/>
      <c r="HR1039" s="224"/>
      <c r="HS1039" s="224"/>
      <c r="HT1039" s="224"/>
      <c r="HU1039" s="224"/>
      <c r="HV1039" s="224"/>
      <c r="HW1039" s="224"/>
      <c r="HX1039" s="224"/>
      <c r="HY1039" s="224"/>
      <c r="HZ1039" s="224"/>
      <c r="IA1039" s="224"/>
      <c r="IB1039" s="224"/>
      <c r="IC1039" s="224"/>
      <c r="ID1039" s="224"/>
      <c r="IE1039" s="224"/>
      <c r="IF1039" s="224"/>
      <c r="IG1039" s="224"/>
      <c r="IH1039" s="224"/>
      <c r="II1039" s="224"/>
      <c r="IJ1039" s="224"/>
      <c r="IK1039" s="224"/>
      <c r="IL1039" s="224"/>
      <c r="IM1039" s="224"/>
      <c r="IN1039" s="224"/>
      <c r="IO1039" s="224"/>
      <c r="IP1039" s="224"/>
      <c r="IQ1039" s="224"/>
      <c r="IR1039" s="224"/>
      <c r="IS1039" s="224"/>
      <c r="IT1039" s="224"/>
      <c r="IU1039" s="224"/>
      <c r="IV1039" s="224"/>
      <c r="IW1039" s="224"/>
    </row>
    <row r="1040" spans="1:257" s="258" customFormat="1" ht="39" hidden="1" customHeight="1" x14ac:dyDescent="0.25">
      <c r="A1040" s="224"/>
      <c r="B1040" s="224"/>
      <c r="C1040" s="224"/>
      <c r="D1040" s="209"/>
      <c r="E1040" s="57"/>
      <c r="F1040" s="57"/>
      <c r="G1040" s="210"/>
      <c r="H1040" s="210"/>
      <c r="I1040" s="210"/>
      <c r="J1040" s="224"/>
      <c r="K1040" s="251"/>
      <c r="L1040" s="251"/>
      <c r="M1040" s="251"/>
      <c r="N1040" s="251"/>
      <c r="O1040" s="251"/>
      <c r="P1040" s="251"/>
      <c r="Q1040" s="251"/>
      <c r="R1040" s="251"/>
      <c r="S1040" s="251"/>
      <c r="T1040" s="251"/>
      <c r="U1040" s="251"/>
      <c r="V1040" s="251"/>
      <c r="W1040" s="251"/>
      <c r="X1040" s="251"/>
      <c r="Y1040" s="251"/>
      <c r="Z1040" s="251"/>
      <c r="AA1040" s="251"/>
      <c r="AB1040" s="251"/>
      <c r="AC1040" s="211"/>
      <c r="AD1040" s="252"/>
      <c r="AE1040" s="252"/>
      <c r="AF1040" s="253"/>
      <c r="AG1040" s="253"/>
      <c r="AH1040" s="254"/>
      <c r="AI1040" s="254"/>
      <c r="AJ1040" s="255"/>
      <c r="AK1040" s="255"/>
      <c r="AL1040" s="126"/>
      <c r="AM1040" s="224"/>
      <c r="AN1040" s="224"/>
      <c r="AO1040" s="224"/>
      <c r="AP1040" s="224"/>
      <c r="AQ1040" s="224"/>
      <c r="AR1040" s="224"/>
      <c r="AS1040" s="224"/>
      <c r="AT1040" s="224"/>
      <c r="AU1040" s="224"/>
      <c r="AV1040" s="224"/>
      <c r="AW1040" s="224"/>
      <c r="AX1040" s="224"/>
      <c r="AY1040" s="224"/>
      <c r="AZ1040" s="224"/>
      <c r="BA1040" s="224"/>
      <c r="BB1040" s="224"/>
      <c r="BC1040" s="224"/>
      <c r="BD1040" s="224"/>
      <c r="BE1040" s="224"/>
      <c r="BF1040" s="224"/>
      <c r="BG1040" s="224"/>
      <c r="BH1040" s="224"/>
      <c r="BI1040" s="224"/>
      <c r="BJ1040" s="224"/>
      <c r="BK1040" s="224"/>
      <c r="BL1040" s="224"/>
      <c r="BM1040" s="224"/>
      <c r="BN1040" s="224"/>
      <c r="BO1040" s="224"/>
      <c r="BP1040" s="224"/>
      <c r="BQ1040" s="224"/>
      <c r="BR1040" s="224"/>
      <c r="BS1040" s="224"/>
      <c r="BT1040" s="224"/>
      <c r="BU1040" s="224"/>
      <c r="BV1040" s="224"/>
      <c r="BW1040" s="224"/>
      <c r="BX1040" s="224"/>
      <c r="BY1040" s="224"/>
      <c r="BZ1040" s="224"/>
      <c r="CA1040" s="224"/>
      <c r="CB1040" s="224"/>
      <c r="CC1040" s="224"/>
      <c r="CD1040" s="224"/>
      <c r="CE1040" s="224"/>
      <c r="CF1040" s="224"/>
      <c r="CG1040" s="224"/>
      <c r="CH1040" s="224"/>
      <c r="CI1040" s="224"/>
      <c r="CJ1040" s="224"/>
      <c r="CK1040" s="224"/>
      <c r="CL1040" s="224"/>
      <c r="CM1040" s="224"/>
      <c r="CN1040" s="224"/>
      <c r="CO1040" s="224"/>
      <c r="CP1040" s="224"/>
      <c r="CQ1040" s="224"/>
      <c r="CR1040" s="224"/>
      <c r="CS1040" s="224"/>
      <c r="CT1040" s="224"/>
      <c r="CU1040" s="224"/>
      <c r="CV1040" s="224"/>
      <c r="CW1040" s="224"/>
      <c r="CX1040" s="224"/>
      <c r="CY1040" s="224"/>
      <c r="CZ1040" s="224"/>
      <c r="DA1040" s="224"/>
      <c r="DB1040" s="224"/>
      <c r="DC1040" s="224"/>
      <c r="DD1040" s="224"/>
      <c r="DE1040" s="224"/>
      <c r="DF1040" s="224"/>
      <c r="DG1040" s="224"/>
      <c r="DH1040" s="224"/>
      <c r="DI1040" s="224"/>
      <c r="DJ1040" s="224"/>
      <c r="DK1040" s="224"/>
      <c r="DL1040" s="224"/>
      <c r="DM1040" s="224"/>
      <c r="DN1040" s="224"/>
      <c r="DO1040" s="224"/>
      <c r="DP1040" s="224"/>
      <c r="DQ1040" s="224"/>
      <c r="DR1040" s="224"/>
      <c r="DS1040" s="224"/>
      <c r="DT1040" s="224"/>
      <c r="DU1040" s="224"/>
      <c r="DV1040" s="224"/>
      <c r="DW1040" s="224"/>
      <c r="DX1040" s="224"/>
      <c r="DY1040" s="224"/>
      <c r="DZ1040" s="224"/>
      <c r="EA1040" s="224"/>
      <c r="EB1040" s="224"/>
      <c r="EC1040" s="224"/>
      <c r="ED1040" s="224"/>
      <c r="EE1040" s="224"/>
      <c r="EF1040" s="224"/>
      <c r="EG1040" s="224"/>
      <c r="EH1040" s="224"/>
      <c r="EI1040" s="224"/>
      <c r="EJ1040" s="224"/>
      <c r="EK1040" s="224"/>
      <c r="EL1040" s="224"/>
      <c r="EM1040" s="224"/>
      <c r="EN1040" s="224"/>
      <c r="EO1040" s="224"/>
      <c r="EP1040" s="224"/>
      <c r="EQ1040" s="224"/>
      <c r="ER1040" s="224"/>
      <c r="ES1040" s="224"/>
      <c r="ET1040" s="224"/>
      <c r="EU1040" s="224"/>
      <c r="EV1040" s="224"/>
      <c r="EW1040" s="224"/>
      <c r="EX1040" s="224"/>
      <c r="EY1040" s="224"/>
      <c r="EZ1040" s="224"/>
      <c r="FA1040" s="224"/>
      <c r="FB1040" s="224"/>
      <c r="FC1040" s="224"/>
      <c r="FD1040" s="224"/>
      <c r="FE1040" s="224"/>
      <c r="FF1040" s="224"/>
      <c r="FG1040" s="224"/>
      <c r="FH1040" s="224"/>
      <c r="FI1040" s="224"/>
      <c r="FJ1040" s="224"/>
      <c r="FK1040" s="224"/>
      <c r="FL1040" s="224"/>
      <c r="FM1040" s="224"/>
      <c r="FN1040" s="224"/>
      <c r="FO1040" s="224"/>
      <c r="FP1040" s="224"/>
      <c r="FQ1040" s="224"/>
      <c r="FR1040" s="224"/>
      <c r="FS1040" s="224"/>
      <c r="FT1040" s="224"/>
      <c r="FU1040" s="224"/>
      <c r="FV1040" s="224"/>
      <c r="FW1040" s="224"/>
      <c r="FX1040" s="224"/>
      <c r="FY1040" s="224"/>
      <c r="FZ1040" s="224"/>
      <c r="GA1040" s="224"/>
      <c r="GB1040" s="224"/>
      <c r="GC1040" s="224"/>
      <c r="GD1040" s="224"/>
      <c r="GE1040" s="224"/>
      <c r="GF1040" s="224"/>
      <c r="GG1040" s="224"/>
      <c r="GH1040" s="224"/>
      <c r="GI1040" s="224"/>
      <c r="GJ1040" s="224"/>
      <c r="GK1040" s="224"/>
      <c r="GL1040" s="224"/>
      <c r="GM1040" s="224"/>
      <c r="GN1040" s="224"/>
      <c r="GO1040" s="224"/>
      <c r="GP1040" s="224"/>
      <c r="GQ1040" s="224"/>
      <c r="GR1040" s="224"/>
      <c r="GS1040" s="224"/>
      <c r="GT1040" s="224"/>
      <c r="GU1040" s="224"/>
      <c r="GV1040" s="224"/>
      <c r="GW1040" s="224"/>
      <c r="GX1040" s="224"/>
      <c r="GY1040" s="224"/>
      <c r="GZ1040" s="224"/>
      <c r="HA1040" s="224"/>
      <c r="HB1040" s="224"/>
      <c r="HC1040" s="224"/>
      <c r="HD1040" s="224"/>
      <c r="HE1040" s="224"/>
      <c r="HF1040" s="224"/>
      <c r="HG1040" s="224"/>
      <c r="HH1040" s="224"/>
      <c r="HI1040" s="224"/>
      <c r="HJ1040" s="224"/>
      <c r="HK1040" s="224"/>
      <c r="HL1040" s="224"/>
      <c r="HM1040" s="224"/>
      <c r="HN1040" s="224"/>
      <c r="HO1040" s="224"/>
      <c r="HP1040" s="224"/>
      <c r="HQ1040" s="224"/>
      <c r="HR1040" s="224"/>
      <c r="HS1040" s="224"/>
      <c r="HT1040" s="224"/>
      <c r="HU1040" s="224"/>
      <c r="HV1040" s="224"/>
      <c r="HW1040" s="224"/>
      <c r="HX1040" s="224"/>
      <c r="HY1040" s="224"/>
      <c r="HZ1040" s="224"/>
      <c r="IA1040" s="224"/>
      <c r="IB1040" s="224"/>
      <c r="IC1040" s="224"/>
      <c r="ID1040" s="224"/>
      <c r="IE1040" s="224"/>
      <c r="IF1040" s="224"/>
      <c r="IG1040" s="224"/>
      <c r="IH1040" s="224"/>
      <c r="II1040" s="224"/>
      <c r="IJ1040" s="224"/>
      <c r="IK1040" s="224"/>
      <c r="IL1040" s="224"/>
      <c r="IM1040" s="224"/>
      <c r="IN1040" s="224"/>
      <c r="IO1040" s="224"/>
      <c r="IP1040" s="224"/>
      <c r="IQ1040" s="224"/>
      <c r="IR1040" s="224"/>
      <c r="IS1040" s="224"/>
      <c r="IT1040" s="224"/>
      <c r="IU1040" s="224"/>
      <c r="IV1040" s="224"/>
      <c r="IW1040" s="224"/>
    </row>
    <row r="1041" spans="1:257" s="258" customFormat="1" ht="39" hidden="1" customHeight="1" x14ac:dyDescent="0.25">
      <c r="A1041" s="224"/>
      <c r="B1041" s="224"/>
      <c r="C1041" s="224"/>
      <c r="D1041" s="209"/>
      <c r="E1041" s="57"/>
      <c r="F1041" s="57"/>
      <c r="G1041" s="210"/>
      <c r="H1041" s="210"/>
      <c r="I1041" s="210"/>
      <c r="J1041" s="224"/>
      <c r="K1041" s="251"/>
      <c r="L1041" s="251"/>
      <c r="M1041" s="251"/>
      <c r="N1041" s="251"/>
      <c r="O1041" s="251"/>
      <c r="P1041" s="251"/>
      <c r="Q1041" s="251"/>
      <c r="R1041" s="251"/>
      <c r="S1041" s="251"/>
      <c r="T1041" s="251"/>
      <c r="U1041" s="251"/>
      <c r="V1041" s="251"/>
      <c r="W1041" s="251"/>
      <c r="X1041" s="251"/>
      <c r="Y1041" s="251"/>
      <c r="Z1041" s="251"/>
      <c r="AA1041" s="251"/>
      <c r="AB1041" s="251"/>
      <c r="AC1041" s="211"/>
      <c r="AD1041" s="252"/>
      <c r="AE1041" s="252"/>
      <c r="AF1041" s="253"/>
      <c r="AG1041" s="253"/>
      <c r="AH1041" s="254"/>
      <c r="AI1041" s="254"/>
      <c r="AJ1041" s="255"/>
      <c r="AK1041" s="255"/>
      <c r="AL1041" s="126"/>
      <c r="AM1041" s="224"/>
      <c r="AN1041" s="224"/>
      <c r="AO1041" s="224"/>
      <c r="AP1041" s="224"/>
      <c r="AQ1041" s="224"/>
      <c r="AR1041" s="224"/>
      <c r="AS1041" s="224"/>
      <c r="AT1041" s="224"/>
      <c r="AU1041" s="224"/>
      <c r="AV1041" s="224"/>
      <c r="AW1041" s="224"/>
      <c r="AX1041" s="224"/>
      <c r="AY1041" s="224"/>
      <c r="AZ1041" s="224"/>
      <c r="BA1041" s="224"/>
      <c r="BB1041" s="224"/>
      <c r="BC1041" s="224"/>
      <c r="BD1041" s="224"/>
      <c r="BE1041" s="224"/>
      <c r="BF1041" s="224"/>
      <c r="BG1041" s="224"/>
      <c r="BH1041" s="224"/>
      <c r="BI1041" s="224"/>
      <c r="BJ1041" s="224"/>
      <c r="BK1041" s="224"/>
      <c r="BL1041" s="224"/>
      <c r="BM1041" s="224"/>
      <c r="BN1041" s="224"/>
      <c r="BO1041" s="224"/>
      <c r="BP1041" s="224"/>
      <c r="BQ1041" s="224"/>
      <c r="BR1041" s="224"/>
      <c r="BS1041" s="224"/>
      <c r="BT1041" s="224"/>
      <c r="BU1041" s="224"/>
      <c r="BV1041" s="224"/>
      <c r="BW1041" s="224"/>
      <c r="BX1041" s="224"/>
      <c r="BY1041" s="224"/>
      <c r="BZ1041" s="224"/>
      <c r="CA1041" s="224"/>
      <c r="CB1041" s="224"/>
      <c r="CC1041" s="224"/>
      <c r="CD1041" s="224"/>
      <c r="CE1041" s="224"/>
      <c r="CF1041" s="224"/>
      <c r="CG1041" s="224"/>
      <c r="CH1041" s="224"/>
      <c r="CI1041" s="224"/>
      <c r="CJ1041" s="224"/>
      <c r="CK1041" s="224"/>
      <c r="CL1041" s="224"/>
      <c r="CM1041" s="224"/>
      <c r="CN1041" s="224"/>
      <c r="CO1041" s="224"/>
      <c r="CP1041" s="224"/>
      <c r="CQ1041" s="224"/>
      <c r="CR1041" s="224"/>
      <c r="CS1041" s="224"/>
      <c r="CT1041" s="224"/>
      <c r="CU1041" s="224"/>
      <c r="CV1041" s="224"/>
      <c r="CW1041" s="224"/>
      <c r="CX1041" s="224"/>
      <c r="CY1041" s="224"/>
      <c r="CZ1041" s="224"/>
      <c r="DA1041" s="224"/>
      <c r="DB1041" s="224"/>
      <c r="DC1041" s="224"/>
      <c r="DD1041" s="224"/>
      <c r="DE1041" s="224"/>
      <c r="DF1041" s="224"/>
      <c r="DG1041" s="224"/>
      <c r="DH1041" s="224"/>
      <c r="DI1041" s="224"/>
      <c r="DJ1041" s="224"/>
      <c r="DK1041" s="224"/>
      <c r="DL1041" s="224"/>
      <c r="DM1041" s="224"/>
      <c r="DN1041" s="224"/>
      <c r="DO1041" s="224"/>
      <c r="DP1041" s="224"/>
      <c r="DQ1041" s="224"/>
      <c r="DR1041" s="224"/>
      <c r="DS1041" s="224"/>
      <c r="DT1041" s="224"/>
      <c r="DU1041" s="224"/>
      <c r="DV1041" s="224"/>
      <c r="DW1041" s="224"/>
      <c r="DX1041" s="224"/>
      <c r="DY1041" s="224"/>
      <c r="DZ1041" s="224"/>
      <c r="EA1041" s="224"/>
      <c r="EB1041" s="224"/>
      <c r="EC1041" s="224"/>
      <c r="ED1041" s="224"/>
      <c r="EE1041" s="224"/>
      <c r="EF1041" s="224"/>
      <c r="EG1041" s="224"/>
      <c r="EH1041" s="224"/>
      <c r="EI1041" s="224"/>
      <c r="EJ1041" s="224"/>
      <c r="EK1041" s="224"/>
      <c r="EL1041" s="224"/>
      <c r="EM1041" s="224"/>
      <c r="EN1041" s="224"/>
      <c r="EO1041" s="224"/>
      <c r="EP1041" s="224"/>
      <c r="EQ1041" s="224"/>
      <c r="ER1041" s="224"/>
      <c r="ES1041" s="224"/>
      <c r="ET1041" s="224"/>
      <c r="EU1041" s="224"/>
      <c r="EV1041" s="224"/>
      <c r="EW1041" s="224"/>
      <c r="EX1041" s="224"/>
      <c r="EY1041" s="224"/>
      <c r="EZ1041" s="224"/>
      <c r="FA1041" s="224"/>
      <c r="FB1041" s="224"/>
      <c r="FC1041" s="224"/>
      <c r="FD1041" s="224"/>
      <c r="FE1041" s="224"/>
      <c r="FF1041" s="224"/>
      <c r="FG1041" s="224"/>
      <c r="FH1041" s="224"/>
      <c r="FI1041" s="224"/>
      <c r="FJ1041" s="224"/>
      <c r="FK1041" s="224"/>
      <c r="FL1041" s="224"/>
      <c r="FM1041" s="224"/>
      <c r="FN1041" s="224"/>
      <c r="FO1041" s="224"/>
      <c r="FP1041" s="224"/>
      <c r="FQ1041" s="224"/>
      <c r="FR1041" s="224"/>
      <c r="FS1041" s="224"/>
      <c r="FT1041" s="224"/>
      <c r="FU1041" s="224"/>
      <c r="FV1041" s="224"/>
      <c r="FW1041" s="224"/>
      <c r="FX1041" s="224"/>
      <c r="FY1041" s="224"/>
      <c r="FZ1041" s="224"/>
      <c r="GA1041" s="224"/>
      <c r="GB1041" s="224"/>
      <c r="GC1041" s="224"/>
      <c r="GD1041" s="224"/>
      <c r="GE1041" s="224"/>
      <c r="GF1041" s="224"/>
      <c r="GG1041" s="224"/>
      <c r="GH1041" s="224"/>
      <c r="GI1041" s="224"/>
      <c r="GJ1041" s="224"/>
      <c r="GK1041" s="224"/>
      <c r="GL1041" s="224"/>
      <c r="GM1041" s="224"/>
      <c r="GN1041" s="224"/>
      <c r="GO1041" s="224"/>
      <c r="GP1041" s="224"/>
      <c r="GQ1041" s="224"/>
      <c r="GR1041" s="224"/>
      <c r="GS1041" s="224"/>
      <c r="GT1041" s="224"/>
      <c r="GU1041" s="224"/>
      <c r="GV1041" s="224"/>
      <c r="GW1041" s="224"/>
      <c r="GX1041" s="224"/>
      <c r="GY1041" s="224"/>
      <c r="GZ1041" s="224"/>
      <c r="HA1041" s="224"/>
      <c r="HB1041" s="224"/>
      <c r="HC1041" s="224"/>
      <c r="HD1041" s="224"/>
      <c r="HE1041" s="224"/>
      <c r="HF1041" s="224"/>
      <c r="HG1041" s="224"/>
      <c r="HH1041" s="224"/>
      <c r="HI1041" s="224"/>
      <c r="HJ1041" s="224"/>
      <c r="HK1041" s="224"/>
      <c r="HL1041" s="224"/>
      <c r="HM1041" s="224"/>
      <c r="HN1041" s="224"/>
      <c r="HO1041" s="224"/>
      <c r="HP1041" s="224"/>
      <c r="HQ1041" s="224"/>
      <c r="HR1041" s="224"/>
      <c r="HS1041" s="224"/>
      <c r="HT1041" s="224"/>
      <c r="HU1041" s="224"/>
      <c r="HV1041" s="224"/>
      <c r="HW1041" s="224"/>
      <c r="HX1041" s="224"/>
      <c r="HY1041" s="224"/>
      <c r="HZ1041" s="224"/>
      <c r="IA1041" s="224"/>
      <c r="IB1041" s="224"/>
      <c r="IC1041" s="224"/>
      <c r="ID1041" s="224"/>
      <c r="IE1041" s="224"/>
      <c r="IF1041" s="224"/>
      <c r="IG1041" s="224"/>
      <c r="IH1041" s="224"/>
      <c r="II1041" s="224"/>
      <c r="IJ1041" s="224"/>
      <c r="IK1041" s="224"/>
      <c r="IL1041" s="224"/>
      <c r="IM1041" s="224"/>
      <c r="IN1041" s="224"/>
      <c r="IO1041" s="224"/>
      <c r="IP1041" s="224"/>
      <c r="IQ1041" s="224"/>
      <c r="IR1041" s="224"/>
      <c r="IS1041" s="224"/>
      <c r="IT1041" s="224"/>
      <c r="IU1041" s="224"/>
      <c r="IV1041" s="224"/>
      <c r="IW1041" s="224"/>
    </row>
    <row r="1042" spans="1:257" s="258" customFormat="1" ht="39" hidden="1" customHeight="1" x14ac:dyDescent="0.25">
      <c r="A1042" s="224"/>
      <c r="B1042" s="224"/>
      <c r="C1042" s="224"/>
      <c r="D1042" s="209"/>
      <c r="E1042" s="57"/>
      <c r="F1042" s="57"/>
      <c r="G1042" s="210"/>
      <c r="H1042" s="210"/>
      <c r="I1042" s="210"/>
      <c r="J1042" s="224"/>
      <c r="K1042" s="251"/>
      <c r="L1042" s="251"/>
      <c r="M1042" s="251"/>
      <c r="N1042" s="251"/>
      <c r="O1042" s="251"/>
      <c r="P1042" s="251"/>
      <c r="Q1042" s="251"/>
      <c r="R1042" s="251"/>
      <c r="S1042" s="251"/>
      <c r="T1042" s="251"/>
      <c r="U1042" s="251"/>
      <c r="V1042" s="251"/>
      <c r="W1042" s="251"/>
      <c r="X1042" s="251"/>
      <c r="Y1042" s="251"/>
      <c r="Z1042" s="251"/>
      <c r="AA1042" s="251"/>
      <c r="AB1042" s="251"/>
      <c r="AC1042" s="211"/>
      <c r="AD1042" s="252"/>
      <c r="AE1042" s="252"/>
      <c r="AF1042" s="253"/>
      <c r="AG1042" s="253"/>
      <c r="AH1042" s="254"/>
      <c r="AI1042" s="254"/>
      <c r="AJ1042" s="255"/>
      <c r="AK1042" s="255"/>
      <c r="AL1042" s="126"/>
      <c r="AM1042" s="224"/>
      <c r="AN1042" s="224"/>
      <c r="AO1042" s="224"/>
      <c r="AP1042" s="224"/>
      <c r="AQ1042" s="224"/>
      <c r="AR1042" s="224"/>
      <c r="AS1042" s="224"/>
      <c r="AT1042" s="224"/>
      <c r="AU1042" s="224"/>
      <c r="AV1042" s="224"/>
      <c r="AW1042" s="224"/>
      <c r="AX1042" s="224"/>
      <c r="AY1042" s="224"/>
      <c r="AZ1042" s="224"/>
      <c r="BA1042" s="224"/>
      <c r="BB1042" s="224"/>
      <c r="BC1042" s="224"/>
      <c r="BD1042" s="224"/>
      <c r="BE1042" s="224"/>
      <c r="BF1042" s="224"/>
      <c r="BG1042" s="224"/>
      <c r="BH1042" s="224"/>
      <c r="BI1042" s="224"/>
      <c r="BJ1042" s="224"/>
      <c r="BK1042" s="224"/>
      <c r="BL1042" s="224"/>
      <c r="BM1042" s="224"/>
      <c r="BN1042" s="224"/>
      <c r="BO1042" s="224"/>
      <c r="BP1042" s="224"/>
      <c r="BQ1042" s="224"/>
      <c r="BR1042" s="224"/>
      <c r="BS1042" s="224"/>
      <c r="BT1042" s="224"/>
      <c r="BU1042" s="224"/>
      <c r="BV1042" s="224"/>
      <c r="BW1042" s="224"/>
      <c r="BX1042" s="224"/>
      <c r="BY1042" s="224"/>
      <c r="BZ1042" s="224"/>
      <c r="CA1042" s="224"/>
      <c r="CB1042" s="224"/>
      <c r="CC1042" s="224"/>
      <c r="CD1042" s="224"/>
      <c r="CE1042" s="224"/>
      <c r="CF1042" s="224"/>
      <c r="CG1042" s="224"/>
      <c r="CH1042" s="224"/>
      <c r="CI1042" s="224"/>
      <c r="CJ1042" s="224"/>
      <c r="CK1042" s="224"/>
      <c r="CL1042" s="224"/>
      <c r="CM1042" s="224"/>
      <c r="CN1042" s="224"/>
      <c r="CO1042" s="224"/>
      <c r="CP1042" s="224"/>
      <c r="CQ1042" s="224"/>
      <c r="CR1042" s="224"/>
      <c r="CS1042" s="224"/>
      <c r="CT1042" s="224"/>
      <c r="CU1042" s="224"/>
      <c r="CV1042" s="224"/>
      <c r="CW1042" s="224"/>
      <c r="CX1042" s="224"/>
      <c r="CY1042" s="224"/>
      <c r="CZ1042" s="224"/>
      <c r="DA1042" s="224"/>
      <c r="DB1042" s="224"/>
      <c r="DC1042" s="224"/>
      <c r="DD1042" s="224"/>
      <c r="DE1042" s="224"/>
      <c r="DF1042" s="224"/>
      <c r="DG1042" s="224"/>
      <c r="DH1042" s="224"/>
      <c r="DI1042" s="224"/>
      <c r="DJ1042" s="224"/>
      <c r="DK1042" s="224"/>
      <c r="DL1042" s="224"/>
      <c r="DM1042" s="224"/>
      <c r="DN1042" s="224"/>
      <c r="DO1042" s="224"/>
      <c r="DP1042" s="224"/>
      <c r="DQ1042" s="224"/>
      <c r="DR1042" s="224"/>
      <c r="DS1042" s="224"/>
      <c r="DT1042" s="224"/>
      <c r="DU1042" s="224"/>
      <c r="DV1042" s="224"/>
      <c r="DW1042" s="224"/>
      <c r="DX1042" s="224"/>
      <c r="DY1042" s="224"/>
      <c r="DZ1042" s="224"/>
      <c r="EA1042" s="224"/>
      <c r="EB1042" s="224"/>
      <c r="EC1042" s="224"/>
      <c r="ED1042" s="224"/>
      <c r="EE1042" s="224"/>
      <c r="EF1042" s="224"/>
      <c r="EG1042" s="224"/>
      <c r="EH1042" s="224"/>
      <c r="EI1042" s="224"/>
      <c r="EJ1042" s="224"/>
      <c r="EK1042" s="224"/>
      <c r="EL1042" s="224"/>
      <c r="EM1042" s="224"/>
      <c r="EN1042" s="224"/>
      <c r="EO1042" s="224"/>
      <c r="EP1042" s="224"/>
      <c r="EQ1042" s="224"/>
      <c r="ER1042" s="224"/>
      <c r="ES1042" s="224"/>
      <c r="ET1042" s="224"/>
      <c r="EU1042" s="224"/>
      <c r="EV1042" s="224"/>
      <c r="EW1042" s="224"/>
      <c r="EX1042" s="224"/>
      <c r="EY1042" s="224"/>
      <c r="EZ1042" s="224"/>
      <c r="FA1042" s="224"/>
      <c r="FB1042" s="224"/>
      <c r="FC1042" s="224"/>
      <c r="FD1042" s="224"/>
      <c r="FE1042" s="224"/>
      <c r="FF1042" s="224"/>
      <c r="FG1042" s="224"/>
      <c r="FH1042" s="224"/>
      <c r="FI1042" s="224"/>
      <c r="FJ1042" s="224"/>
      <c r="FK1042" s="224"/>
      <c r="FL1042" s="224"/>
      <c r="FM1042" s="224"/>
      <c r="FN1042" s="224"/>
      <c r="FO1042" s="224"/>
      <c r="FP1042" s="224"/>
      <c r="FQ1042" s="224"/>
      <c r="FR1042" s="224"/>
      <c r="FS1042" s="224"/>
      <c r="FT1042" s="224"/>
      <c r="FU1042" s="224"/>
      <c r="FV1042" s="224"/>
      <c r="FW1042" s="224"/>
      <c r="FX1042" s="224"/>
      <c r="FY1042" s="224"/>
      <c r="FZ1042" s="224"/>
      <c r="GA1042" s="224"/>
      <c r="GB1042" s="224"/>
      <c r="GC1042" s="224"/>
      <c r="GD1042" s="224"/>
      <c r="GE1042" s="224"/>
      <c r="GF1042" s="224"/>
      <c r="GG1042" s="224"/>
      <c r="GH1042" s="224"/>
      <c r="GI1042" s="224"/>
      <c r="GJ1042" s="224"/>
      <c r="GK1042" s="224"/>
      <c r="GL1042" s="224"/>
      <c r="GM1042" s="224"/>
      <c r="GN1042" s="224"/>
      <c r="GO1042" s="224"/>
      <c r="GP1042" s="224"/>
      <c r="GQ1042" s="224"/>
      <c r="GR1042" s="224"/>
      <c r="GS1042" s="224"/>
      <c r="GT1042" s="224"/>
      <c r="GU1042" s="224"/>
      <c r="GV1042" s="224"/>
      <c r="GW1042" s="224"/>
      <c r="GX1042" s="224"/>
      <c r="GY1042" s="224"/>
      <c r="GZ1042" s="224"/>
      <c r="HA1042" s="224"/>
      <c r="HB1042" s="224"/>
      <c r="HC1042" s="224"/>
      <c r="HD1042" s="224"/>
      <c r="HE1042" s="224"/>
      <c r="HF1042" s="224"/>
      <c r="HG1042" s="224"/>
      <c r="HH1042" s="224"/>
      <c r="HI1042" s="224"/>
      <c r="HJ1042" s="224"/>
      <c r="HK1042" s="224"/>
      <c r="HL1042" s="224"/>
      <c r="HM1042" s="224"/>
      <c r="HN1042" s="224"/>
      <c r="HO1042" s="224"/>
      <c r="HP1042" s="224"/>
      <c r="HQ1042" s="224"/>
      <c r="HR1042" s="224"/>
      <c r="HS1042" s="224"/>
      <c r="HT1042" s="224"/>
      <c r="HU1042" s="224"/>
      <c r="HV1042" s="224"/>
      <c r="HW1042" s="224"/>
      <c r="HX1042" s="224"/>
      <c r="HY1042" s="224"/>
      <c r="HZ1042" s="224"/>
      <c r="IA1042" s="224"/>
      <c r="IB1042" s="224"/>
      <c r="IC1042" s="224"/>
      <c r="ID1042" s="224"/>
      <c r="IE1042" s="224"/>
      <c r="IF1042" s="224"/>
      <c r="IG1042" s="224"/>
      <c r="IH1042" s="224"/>
      <c r="II1042" s="224"/>
      <c r="IJ1042" s="224"/>
      <c r="IK1042" s="224"/>
      <c r="IL1042" s="224"/>
      <c r="IM1042" s="224"/>
      <c r="IN1042" s="224"/>
      <c r="IO1042" s="224"/>
      <c r="IP1042" s="224"/>
      <c r="IQ1042" s="224"/>
      <c r="IR1042" s="224"/>
      <c r="IS1042" s="224"/>
      <c r="IT1042" s="224"/>
      <c r="IU1042" s="224"/>
      <c r="IV1042" s="224"/>
      <c r="IW1042" s="224"/>
    </row>
    <row r="1043" spans="1:257" s="258" customFormat="1" ht="39" hidden="1" customHeight="1" x14ac:dyDescent="0.25">
      <c r="A1043" s="224"/>
      <c r="B1043" s="224"/>
      <c r="C1043" s="224"/>
      <c r="D1043" s="209"/>
      <c r="E1043" s="57"/>
      <c r="F1043" s="57"/>
      <c r="G1043" s="210"/>
      <c r="H1043" s="210"/>
      <c r="I1043" s="210"/>
      <c r="J1043" s="224"/>
      <c r="K1043" s="251"/>
      <c r="L1043" s="251"/>
      <c r="M1043" s="251"/>
      <c r="N1043" s="251"/>
      <c r="O1043" s="251"/>
      <c r="P1043" s="251"/>
      <c r="Q1043" s="251"/>
      <c r="R1043" s="251"/>
      <c r="S1043" s="251"/>
      <c r="T1043" s="251"/>
      <c r="U1043" s="251"/>
      <c r="V1043" s="251"/>
      <c r="W1043" s="251"/>
      <c r="X1043" s="251"/>
      <c r="Y1043" s="251"/>
      <c r="Z1043" s="251"/>
      <c r="AA1043" s="251"/>
      <c r="AB1043" s="251"/>
      <c r="AC1043" s="211"/>
      <c r="AD1043" s="252"/>
      <c r="AE1043" s="252"/>
      <c r="AF1043" s="253"/>
      <c r="AG1043" s="253"/>
      <c r="AH1043" s="254"/>
      <c r="AI1043" s="254"/>
      <c r="AJ1043" s="255"/>
      <c r="AK1043" s="255"/>
      <c r="AL1043" s="126"/>
      <c r="AM1043" s="224"/>
      <c r="AN1043" s="224"/>
      <c r="AO1043" s="224"/>
      <c r="AP1043" s="224"/>
      <c r="AQ1043" s="224"/>
      <c r="AR1043" s="224"/>
      <c r="AS1043" s="224"/>
      <c r="AT1043" s="224"/>
      <c r="AU1043" s="224"/>
      <c r="AV1043" s="224"/>
      <c r="AW1043" s="224"/>
      <c r="AX1043" s="224"/>
      <c r="AY1043" s="224"/>
      <c r="AZ1043" s="224"/>
      <c r="BA1043" s="224"/>
      <c r="BB1043" s="224"/>
      <c r="BC1043" s="224"/>
      <c r="BD1043" s="224"/>
      <c r="BE1043" s="224"/>
      <c r="BF1043" s="224"/>
      <c r="BG1043" s="224"/>
      <c r="BH1043" s="224"/>
      <c r="BI1043" s="224"/>
      <c r="BJ1043" s="224"/>
      <c r="BK1043" s="224"/>
      <c r="BL1043" s="224"/>
      <c r="BM1043" s="224"/>
      <c r="BN1043" s="224"/>
      <c r="BO1043" s="224"/>
      <c r="BP1043" s="224"/>
      <c r="BQ1043" s="224"/>
      <c r="BR1043" s="224"/>
      <c r="BS1043" s="224"/>
      <c r="BT1043" s="224"/>
      <c r="BU1043" s="224"/>
      <c r="BV1043" s="224"/>
      <c r="BW1043" s="224"/>
      <c r="BX1043" s="224"/>
      <c r="BY1043" s="224"/>
      <c r="BZ1043" s="224"/>
      <c r="CA1043" s="224"/>
      <c r="CB1043" s="224"/>
      <c r="CC1043" s="224"/>
      <c r="CD1043" s="224"/>
      <c r="CE1043" s="224"/>
      <c r="CF1043" s="224"/>
      <c r="CG1043" s="224"/>
      <c r="CH1043" s="224"/>
      <c r="CI1043" s="224"/>
      <c r="CJ1043" s="224"/>
      <c r="CK1043" s="224"/>
      <c r="CL1043" s="224"/>
      <c r="CM1043" s="224"/>
      <c r="CN1043" s="224"/>
      <c r="CO1043" s="224"/>
      <c r="CP1043" s="224"/>
      <c r="CQ1043" s="224"/>
      <c r="CR1043" s="224"/>
      <c r="CS1043" s="224"/>
      <c r="CT1043" s="224"/>
      <c r="CU1043" s="224"/>
      <c r="CV1043" s="224"/>
      <c r="CW1043" s="224"/>
      <c r="CX1043" s="224"/>
      <c r="CY1043" s="224"/>
      <c r="CZ1043" s="224"/>
      <c r="DA1043" s="224"/>
      <c r="DB1043" s="224"/>
      <c r="DC1043" s="224"/>
      <c r="DD1043" s="224"/>
      <c r="DE1043" s="224"/>
      <c r="DF1043" s="224"/>
      <c r="DG1043" s="224"/>
      <c r="DH1043" s="224"/>
      <c r="DI1043" s="224"/>
      <c r="DJ1043" s="224"/>
      <c r="DK1043" s="224"/>
      <c r="DL1043" s="224"/>
      <c r="DM1043" s="224"/>
      <c r="DN1043" s="224"/>
      <c r="DO1043" s="224"/>
      <c r="DP1043" s="224"/>
      <c r="DQ1043" s="224"/>
      <c r="DR1043" s="224"/>
      <c r="DS1043" s="224"/>
      <c r="DT1043" s="224"/>
      <c r="DU1043" s="224"/>
      <c r="DV1043" s="224"/>
      <c r="DW1043" s="224"/>
      <c r="DX1043" s="224"/>
      <c r="DY1043" s="224"/>
      <c r="DZ1043" s="224"/>
      <c r="EA1043" s="224"/>
      <c r="EB1043" s="224"/>
      <c r="EC1043" s="224"/>
      <c r="ED1043" s="224"/>
      <c r="EE1043" s="224"/>
      <c r="EF1043" s="224"/>
      <c r="EG1043" s="224"/>
      <c r="EH1043" s="224"/>
      <c r="EI1043" s="224"/>
      <c r="EJ1043" s="224"/>
      <c r="EK1043" s="224"/>
      <c r="EL1043" s="224"/>
      <c r="EM1043" s="224"/>
      <c r="EN1043" s="224"/>
      <c r="EO1043" s="224"/>
      <c r="EP1043" s="224"/>
      <c r="EQ1043" s="224"/>
      <c r="ER1043" s="224"/>
      <c r="ES1043" s="224"/>
      <c r="ET1043" s="224"/>
      <c r="EU1043" s="224"/>
      <c r="EV1043" s="224"/>
      <c r="EW1043" s="224"/>
      <c r="EX1043" s="224"/>
      <c r="EY1043" s="224"/>
      <c r="EZ1043" s="224"/>
      <c r="FA1043" s="224"/>
      <c r="FB1043" s="224"/>
      <c r="FC1043" s="224"/>
      <c r="FD1043" s="224"/>
      <c r="FE1043" s="224"/>
      <c r="FF1043" s="224"/>
      <c r="FG1043" s="224"/>
      <c r="FH1043" s="224"/>
      <c r="FI1043" s="224"/>
      <c r="FJ1043" s="224"/>
      <c r="FK1043" s="224"/>
      <c r="FL1043" s="224"/>
      <c r="FM1043" s="224"/>
      <c r="FN1043" s="224"/>
      <c r="FO1043" s="224"/>
      <c r="FP1043" s="224"/>
      <c r="FQ1043" s="224"/>
      <c r="FR1043" s="224"/>
      <c r="FS1043" s="224"/>
      <c r="FT1043" s="224"/>
      <c r="FU1043" s="224"/>
      <c r="FV1043" s="224"/>
      <c r="FW1043" s="224"/>
      <c r="FX1043" s="224"/>
      <c r="FY1043" s="224"/>
      <c r="FZ1043" s="224"/>
      <c r="GA1043" s="224"/>
      <c r="GB1043" s="224"/>
      <c r="GC1043" s="224"/>
      <c r="GD1043" s="224"/>
      <c r="GE1043" s="224"/>
      <c r="GF1043" s="224"/>
      <c r="GG1043" s="224"/>
      <c r="GH1043" s="224"/>
      <c r="GI1043" s="224"/>
      <c r="GJ1043" s="224"/>
      <c r="GK1043" s="224"/>
      <c r="GL1043" s="224"/>
      <c r="GM1043" s="224"/>
      <c r="GN1043" s="224"/>
      <c r="GO1043" s="224"/>
      <c r="GP1043" s="224"/>
      <c r="GQ1043" s="224"/>
      <c r="GR1043" s="224"/>
      <c r="GS1043" s="224"/>
      <c r="GT1043" s="224"/>
      <c r="GU1043" s="224"/>
      <c r="GV1043" s="224"/>
      <c r="GW1043" s="224"/>
      <c r="GX1043" s="224"/>
      <c r="GY1043" s="224"/>
      <c r="GZ1043" s="224"/>
      <c r="HA1043" s="224"/>
      <c r="HB1043" s="224"/>
      <c r="HC1043" s="224"/>
      <c r="HD1043" s="224"/>
      <c r="HE1043" s="224"/>
      <c r="HF1043" s="224"/>
      <c r="HG1043" s="224"/>
      <c r="HH1043" s="224"/>
      <c r="HI1043" s="224"/>
      <c r="HJ1043" s="224"/>
      <c r="HK1043" s="224"/>
      <c r="HL1043" s="224"/>
      <c r="HM1043" s="224"/>
      <c r="HN1043" s="224"/>
      <c r="HO1043" s="224"/>
      <c r="HP1043" s="224"/>
      <c r="HQ1043" s="224"/>
      <c r="HR1043" s="224"/>
      <c r="HS1043" s="224"/>
      <c r="HT1043" s="224"/>
      <c r="HU1043" s="224"/>
      <c r="HV1043" s="224"/>
      <c r="HW1043" s="224"/>
      <c r="HX1043" s="224"/>
      <c r="HY1043" s="224"/>
      <c r="HZ1043" s="224"/>
      <c r="IA1043" s="224"/>
      <c r="IB1043" s="224"/>
      <c r="IC1043" s="224"/>
      <c r="ID1043" s="224"/>
      <c r="IE1043" s="224"/>
      <c r="IF1043" s="224"/>
      <c r="IG1043" s="224"/>
      <c r="IH1043" s="224"/>
      <c r="II1043" s="224"/>
      <c r="IJ1043" s="224"/>
      <c r="IK1043" s="224"/>
      <c r="IL1043" s="224"/>
      <c r="IM1043" s="224"/>
      <c r="IN1043" s="224"/>
      <c r="IO1043" s="224"/>
      <c r="IP1043" s="224"/>
      <c r="IQ1043" s="224"/>
      <c r="IR1043" s="224"/>
      <c r="IS1043" s="224"/>
      <c r="IT1043" s="224"/>
      <c r="IU1043" s="224"/>
      <c r="IV1043" s="224"/>
      <c r="IW1043" s="224"/>
    </row>
    <row r="1044" spans="1:257" s="258" customFormat="1" ht="39" hidden="1" customHeight="1" x14ac:dyDescent="0.25">
      <c r="A1044" s="224"/>
      <c r="B1044" s="224"/>
      <c r="C1044" s="224"/>
      <c r="D1044" s="209"/>
      <c r="E1044" s="57"/>
      <c r="F1044" s="57"/>
      <c r="G1044" s="210"/>
      <c r="H1044" s="210"/>
      <c r="I1044" s="210"/>
      <c r="J1044" s="224"/>
      <c r="K1044" s="251"/>
      <c r="L1044" s="251"/>
      <c r="M1044" s="251"/>
      <c r="N1044" s="251"/>
      <c r="O1044" s="251"/>
      <c r="P1044" s="251"/>
      <c r="Q1044" s="251"/>
      <c r="R1044" s="251"/>
      <c r="S1044" s="251"/>
      <c r="T1044" s="251"/>
      <c r="U1044" s="251"/>
      <c r="V1044" s="251"/>
      <c r="W1044" s="251"/>
      <c r="X1044" s="251"/>
      <c r="Y1044" s="251"/>
      <c r="Z1044" s="251"/>
      <c r="AA1044" s="251"/>
      <c r="AB1044" s="251"/>
      <c r="AC1044" s="211"/>
      <c r="AD1044" s="252"/>
      <c r="AE1044" s="252"/>
      <c r="AF1044" s="253"/>
      <c r="AG1044" s="253"/>
      <c r="AH1044" s="254"/>
      <c r="AI1044" s="254"/>
      <c r="AJ1044" s="255"/>
      <c r="AK1044" s="255"/>
      <c r="AL1044" s="126"/>
      <c r="AM1044" s="224"/>
      <c r="AN1044" s="224"/>
      <c r="AO1044" s="224"/>
      <c r="AP1044" s="224"/>
      <c r="AQ1044" s="224"/>
      <c r="AR1044" s="224"/>
      <c r="AS1044" s="224"/>
      <c r="AT1044" s="224"/>
      <c r="AU1044" s="224"/>
      <c r="AV1044" s="224"/>
      <c r="AW1044" s="224"/>
      <c r="AX1044" s="224"/>
      <c r="AY1044" s="224"/>
      <c r="AZ1044" s="224"/>
      <c r="BA1044" s="224"/>
      <c r="BB1044" s="224"/>
      <c r="BC1044" s="224"/>
      <c r="BD1044" s="224"/>
      <c r="BE1044" s="224"/>
      <c r="BF1044" s="224"/>
      <c r="BG1044" s="224"/>
      <c r="BH1044" s="224"/>
      <c r="BI1044" s="224"/>
      <c r="BJ1044" s="224"/>
      <c r="BK1044" s="224"/>
      <c r="BL1044" s="224"/>
      <c r="BM1044" s="224"/>
      <c r="BN1044" s="224"/>
      <c r="BO1044" s="224"/>
      <c r="BP1044" s="224"/>
      <c r="BQ1044" s="224"/>
      <c r="BR1044" s="224"/>
      <c r="BS1044" s="224"/>
      <c r="BT1044" s="224"/>
      <c r="BU1044" s="224"/>
      <c r="BV1044" s="224"/>
      <c r="BW1044" s="224"/>
      <c r="BX1044" s="224"/>
      <c r="BY1044" s="224"/>
      <c r="BZ1044" s="224"/>
      <c r="CA1044" s="224"/>
      <c r="CB1044" s="224"/>
      <c r="CC1044" s="224"/>
      <c r="CD1044" s="224"/>
      <c r="CE1044" s="224"/>
      <c r="CF1044" s="224"/>
      <c r="CG1044" s="224"/>
      <c r="CH1044" s="224"/>
      <c r="CI1044" s="224"/>
      <c r="CJ1044" s="224"/>
      <c r="CK1044" s="224"/>
      <c r="CL1044" s="224"/>
      <c r="CM1044" s="224"/>
      <c r="CN1044" s="224"/>
      <c r="CO1044" s="224"/>
      <c r="CP1044" s="224"/>
      <c r="CQ1044" s="224"/>
      <c r="CR1044" s="224"/>
      <c r="CS1044" s="224"/>
      <c r="CT1044" s="224"/>
      <c r="CU1044" s="224"/>
      <c r="CV1044" s="224"/>
      <c r="CW1044" s="224"/>
      <c r="CX1044" s="224"/>
      <c r="CY1044" s="224"/>
      <c r="CZ1044" s="224"/>
      <c r="DA1044" s="224"/>
      <c r="DB1044" s="224"/>
      <c r="DC1044" s="224"/>
      <c r="DD1044" s="224"/>
      <c r="DE1044" s="224"/>
      <c r="DF1044" s="224"/>
      <c r="DG1044" s="224"/>
      <c r="DH1044" s="224"/>
      <c r="DI1044" s="224"/>
      <c r="DJ1044" s="224"/>
      <c r="DK1044" s="224"/>
      <c r="DL1044" s="224"/>
      <c r="DM1044" s="224"/>
      <c r="DN1044" s="224"/>
      <c r="DO1044" s="224"/>
      <c r="DP1044" s="224"/>
      <c r="DQ1044" s="224"/>
      <c r="DR1044" s="224"/>
      <c r="DS1044" s="224"/>
      <c r="DT1044" s="224"/>
      <c r="DU1044" s="224"/>
      <c r="DV1044" s="224"/>
      <c r="DW1044" s="224"/>
      <c r="DX1044" s="224"/>
      <c r="DY1044" s="224"/>
      <c r="DZ1044" s="224"/>
      <c r="EA1044" s="224"/>
      <c r="EB1044" s="224"/>
      <c r="EC1044" s="224"/>
      <c r="ED1044" s="224"/>
      <c r="EE1044" s="224"/>
      <c r="EF1044" s="224"/>
      <c r="EG1044" s="224"/>
      <c r="EH1044" s="224"/>
      <c r="EI1044" s="224"/>
      <c r="EJ1044" s="224"/>
      <c r="EK1044" s="224"/>
      <c r="EL1044" s="224"/>
      <c r="EM1044" s="224"/>
      <c r="EN1044" s="224"/>
      <c r="EO1044" s="224"/>
      <c r="EP1044" s="224"/>
      <c r="EQ1044" s="224"/>
      <c r="ER1044" s="224"/>
      <c r="ES1044" s="224"/>
      <c r="ET1044" s="224"/>
      <c r="EU1044" s="224"/>
      <c r="EV1044" s="224"/>
      <c r="EW1044" s="224"/>
      <c r="EX1044" s="224"/>
      <c r="EY1044" s="224"/>
      <c r="EZ1044" s="224"/>
      <c r="FA1044" s="224"/>
      <c r="FB1044" s="224"/>
      <c r="FC1044" s="224"/>
      <c r="FD1044" s="224"/>
      <c r="FE1044" s="224"/>
      <c r="FF1044" s="224"/>
      <c r="FG1044" s="224"/>
      <c r="FH1044" s="224"/>
      <c r="FI1044" s="224"/>
      <c r="FJ1044" s="224"/>
      <c r="FK1044" s="224"/>
      <c r="FL1044" s="224"/>
      <c r="FM1044" s="224"/>
      <c r="FN1044" s="224"/>
      <c r="FO1044" s="224"/>
      <c r="FP1044" s="224"/>
      <c r="FQ1044" s="224"/>
      <c r="FR1044" s="224"/>
      <c r="FS1044" s="224"/>
      <c r="FT1044" s="224"/>
      <c r="FU1044" s="224"/>
      <c r="FV1044" s="224"/>
      <c r="FW1044" s="224"/>
      <c r="FX1044" s="224"/>
      <c r="FY1044" s="224"/>
      <c r="FZ1044" s="224"/>
      <c r="GA1044" s="224"/>
      <c r="GB1044" s="224"/>
      <c r="GC1044" s="224"/>
      <c r="GD1044" s="224"/>
      <c r="GE1044" s="224"/>
      <c r="GF1044" s="224"/>
      <c r="GG1044" s="224"/>
      <c r="GH1044" s="224"/>
      <c r="GI1044" s="224"/>
      <c r="GJ1044" s="224"/>
      <c r="GK1044" s="224"/>
      <c r="GL1044" s="224"/>
      <c r="GM1044" s="224"/>
      <c r="GN1044" s="224"/>
      <c r="GO1044" s="224"/>
      <c r="GP1044" s="224"/>
      <c r="GQ1044" s="224"/>
      <c r="GR1044" s="224"/>
      <c r="GS1044" s="224"/>
      <c r="GT1044" s="224"/>
      <c r="GU1044" s="224"/>
      <c r="GV1044" s="224"/>
      <c r="GW1044" s="224"/>
      <c r="GX1044" s="224"/>
      <c r="GY1044" s="224"/>
      <c r="GZ1044" s="224"/>
      <c r="HA1044" s="224"/>
      <c r="HB1044" s="224"/>
      <c r="HC1044" s="224"/>
      <c r="HD1044" s="224"/>
      <c r="HE1044" s="224"/>
      <c r="HF1044" s="224"/>
      <c r="HG1044" s="224"/>
      <c r="HH1044" s="224"/>
      <c r="HI1044" s="224"/>
      <c r="HJ1044" s="224"/>
      <c r="HK1044" s="224"/>
      <c r="HL1044" s="224"/>
      <c r="HM1044" s="224"/>
      <c r="HN1044" s="224"/>
      <c r="HO1044" s="224"/>
      <c r="HP1044" s="224"/>
      <c r="HQ1044" s="224"/>
      <c r="HR1044" s="224"/>
      <c r="HS1044" s="224"/>
      <c r="HT1044" s="224"/>
      <c r="HU1044" s="224"/>
      <c r="HV1044" s="224"/>
      <c r="HW1044" s="224"/>
      <c r="HX1044" s="224"/>
      <c r="HY1044" s="224"/>
      <c r="HZ1044" s="224"/>
      <c r="IA1044" s="224"/>
      <c r="IB1044" s="224"/>
      <c r="IC1044" s="224"/>
      <c r="ID1044" s="224"/>
      <c r="IE1044" s="224"/>
      <c r="IF1044" s="224"/>
      <c r="IG1044" s="224"/>
      <c r="IH1044" s="224"/>
      <c r="II1044" s="224"/>
      <c r="IJ1044" s="224"/>
      <c r="IK1044" s="224"/>
      <c r="IL1044" s="224"/>
      <c r="IM1044" s="224"/>
      <c r="IN1044" s="224"/>
      <c r="IO1044" s="224"/>
      <c r="IP1044" s="224"/>
      <c r="IQ1044" s="224"/>
      <c r="IR1044" s="224"/>
      <c r="IS1044" s="224"/>
      <c r="IT1044" s="224"/>
      <c r="IU1044" s="224"/>
      <c r="IV1044" s="224"/>
      <c r="IW1044" s="224"/>
    </row>
    <row r="1045" spans="1:257" s="258" customFormat="1" ht="39" hidden="1" customHeight="1" x14ac:dyDescent="0.25">
      <c r="A1045" s="224"/>
      <c r="B1045" s="224"/>
      <c r="C1045" s="224"/>
      <c r="D1045" s="209"/>
      <c r="E1045" s="57"/>
      <c r="F1045" s="57"/>
      <c r="G1045" s="210"/>
      <c r="H1045" s="210"/>
      <c r="I1045" s="210"/>
      <c r="J1045" s="224"/>
      <c r="K1045" s="251"/>
      <c r="L1045" s="251"/>
      <c r="M1045" s="251"/>
      <c r="N1045" s="251"/>
      <c r="O1045" s="251"/>
      <c r="P1045" s="251"/>
      <c r="Q1045" s="251"/>
      <c r="R1045" s="251"/>
      <c r="S1045" s="251"/>
      <c r="T1045" s="251"/>
      <c r="U1045" s="251"/>
      <c r="V1045" s="251"/>
      <c r="W1045" s="251"/>
      <c r="X1045" s="251"/>
      <c r="Y1045" s="251"/>
      <c r="Z1045" s="251"/>
      <c r="AA1045" s="251"/>
      <c r="AB1045" s="251"/>
      <c r="AC1045" s="211"/>
      <c r="AD1045" s="252"/>
      <c r="AE1045" s="252"/>
      <c r="AF1045" s="253"/>
      <c r="AG1045" s="253"/>
      <c r="AH1045" s="254"/>
      <c r="AI1045" s="254"/>
      <c r="AJ1045" s="255"/>
      <c r="AK1045" s="255"/>
      <c r="AL1045" s="126"/>
      <c r="AM1045" s="224"/>
      <c r="AN1045" s="224"/>
      <c r="AO1045" s="224"/>
      <c r="AP1045" s="224"/>
      <c r="AQ1045" s="224"/>
      <c r="AR1045" s="224"/>
      <c r="AS1045" s="224"/>
      <c r="AT1045" s="224"/>
      <c r="AU1045" s="224"/>
      <c r="AV1045" s="224"/>
      <c r="AW1045" s="224"/>
      <c r="AX1045" s="224"/>
      <c r="AY1045" s="224"/>
      <c r="AZ1045" s="224"/>
      <c r="BA1045" s="224"/>
      <c r="BB1045" s="224"/>
      <c r="BC1045" s="224"/>
      <c r="BD1045" s="224"/>
      <c r="BE1045" s="224"/>
      <c r="BF1045" s="224"/>
      <c r="BG1045" s="224"/>
      <c r="BH1045" s="224"/>
      <c r="BI1045" s="224"/>
      <c r="BJ1045" s="224"/>
      <c r="BK1045" s="224"/>
      <c r="BL1045" s="224"/>
      <c r="BM1045" s="224"/>
      <c r="BN1045" s="224"/>
      <c r="BO1045" s="224"/>
      <c r="BP1045" s="224"/>
      <c r="BQ1045" s="224"/>
      <c r="BR1045" s="224"/>
      <c r="BS1045" s="224"/>
      <c r="BT1045" s="224"/>
      <c r="BU1045" s="224"/>
      <c r="BV1045" s="224"/>
      <c r="BW1045" s="224"/>
      <c r="BX1045" s="224"/>
      <c r="BY1045" s="224"/>
      <c r="BZ1045" s="224"/>
      <c r="CA1045" s="224"/>
      <c r="CB1045" s="224"/>
      <c r="CC1045" s="224"/>
      <c r="CD1045" s="224"/>
      <c r="CE1045" s="224"/>
      <c r="CF1045" s="224"/>
      <c r="CG1045" s="224"/>
      <c r="CH1045" s="224"/>
      <c r="CI1045" s="224"/>
      <c r="CJ1045" s="224"/>
      <c r="CK1045" s="224"/>
      <c r="CL1045" s="224"/>
      <c r="CM1045" s="224"/>
      <c r="CN1045" s="224"/>
      <c r="CO1045" s="224"/>
      <c r="CP1045" s="224"/>
      <c r="CQ1045" s="224"/>
      <c r="CR1045" s="224"/>
      <c r="CS1045" s="224"/>
      <c r="CT1045" s="224"/>
      <c r="CU1045" s="224"/>
      <c r="CV1045" s="224"/>
      <c r="CW1045" s="224"/>
      <c r="CX1045" s="224"/>
      <c r="CY1045" s="224"/>
      <c r="CZ1045" s="224"/>
      <c r="DA1045" s="224"/>
      <c r="DB1045" s="224"/>
      <c r="DC1045" s="224"/>
      <c r="DD1045" s="224"/>
      <c r="DE1045" s="224"/>
      <c r="DF1045" s="224"/>
      <c r="DG1045" s="224"/>
      <c r="DH1045" s="224"/>
      <c r="DI1045" s="224"/>
      <c r="DJ1045" s="224"/>
      <c r="DK1045" s="224"/>
      <c r="DL1045" s="224"/>
      <c r="DM1045" s="224"/>
      <c r="DN1045" s="224"/>
      <c r="DO1045" s="224"/>
      <c r="DP1045" s="224"/>
      <c r="DQ1045" s="224"/>
      <c r="DR1045" s="224"/>
      <c r="DS1045" s="224"/>
      <c r="DT1045" s="224"/>
      <c r="DU1045" s="224"/>
      <c r="DV1045" s="224"/>
      <c r="DW1045" s="224"/>
      <c r="DX1045" s="224"/>
      <c r="DY1045" s="224"/>
      <c r="DZ1045" s="224"/>
      <c r="EA1045" s="224"/>
      <c r="EB1045" s="224"/>
      <c r="EC1045" s="224"/>
      <c r="ED1045" s="224"/>
      <c r="EE1045" s="224"/>
      <c r="EF1045" s="224"/>
      <c r="EG1045" s="224"/>
      <c r="EH1045" s="224"/>
      <c r="EI1045" s="224"/>
      <c r="EJ1045" s="224"/>
      <c r="EK1045" s="224"/>
      <c r="EL1045" s="224"/>
      <c r="EM1045" s="224"/>
      <c r="EN1045" s="224"/>
      <c r="EO1045" s="224"/>
      <c r="EP1045" s="224"/>
      <c r="EQ1045" s="224"/>
      <c r="ER1045" s="224"/>
      <c r="ES1045" s="224"/>
      <c r="ET1045" s="224"/>
      <c r="EU1045" s="224"/>
      <c r="EV1045" s="224"/>
      <c r="EW1045" s="224"/>
      <c r="EX1045" s="224"/>
      <c r="EY1045" s="224"/>
      <c r="EZ1045" s="224"/>
      <c r="FA1045" s="224"/>
      <c r="FB1045" s="224"/>
      <c r="FC1045" s="224"/>
      <c r="FD1045" s="224"/>
      <c r="FE1045" s="224"/>
      <c r="FF1045" s="224"/>
      <c r="FG1045" s="224"/>
      <c r="FH1045" s="224"/>
      <c r="FI1045" s="224"/>
      <c r="FJ1045" s="224"/>
      <c r="FK1045" s="224"/>
      <c r="FL1045" s="224"/>
      <c r="FM1045" s="224"/>
      <c r="FN1045" s="224"/>
      <c r="FO1045" s="224"/>
      <c r="FP1045" s="224"/>
      <c r="FQ1045" s="224"/>
      <c r="FR1045" s="224"/>
      <c r="FS1045" s="224"/>
      <c r="FT1045" s="224"/>
      <c r="FU1045" s="224"/>
      <c r="FV1045" s="224"/>
      <c r="FW1045" s="224"/>
      <c r="FX1045" s="224"/>
      <c r="FY1045" s="224"/>
      <c r="FZ1045" s="224"/>
      <c r="GA1045" s="224"/>
      <c r="GB1045" s="224"/>
      <c r="GC1045" s="224"/>
      <c r="GD1045" s="224"/>
      <c r="GE1045" s="224"/>
      <c r="GF1045" s="224"/>
      <c r="GG1045" s="224"/>
      <c r="GH1045" s="224"/>
      <c r="GI1045" s="224"/>
      <c r="GJ1045" s="224"/>
      <c r="GK1045" s="224"/>
      <c r="GL1045" s="224"/>
      <c r="GM1045" s="224"/>
      <c r="GN1045" s="224"/>
      <c r="GO1045" s="224"/>
      <c r="GP1045" s="224"/>
      <c r="GQ1045" s="224"/>
      <c r="GR1045" s="224"/>
      <c r="GS1045" s="224"/>
      <c r="GT1045" s="224"/>
      <c r="GU1045" s="224"/>
      <c r="GV1045" s="224"/>
      <c r="GW1045" s="224"/>
      <c r="GX1045" s="224"/>
      <c r="GY1045" s="224"/>
      <c r="GZ1045" s="224"/>
      <c r="HA1045" s="224"/>
      <c r="HB1045" s="224"/>
      <c r="HC1045" s="224"/>
      <c r="HD1045" s="224"/>
      <c r="HE1045" s="224"/>
      <c r="HF1045" s="224"/>
      <c r="HG1045" s="224"/>
      <c r="HH1045" s="224"/>
      <c r="HI1045" s="224"/>
      <c r="HJ1045" s="224"/>
      <c r="HK1045" s="224"/>
      <c r="HL1045" s="224"/>
      <c r="HM1045" s="224"/>
      <c r="HN1045" s="224"/>
      <c r="HO1045" s="224"/>
      <c r="HP1045" s="224"/>
      <c r="HQ1045" s="224"/>
      <c r="HR1045" s="224"/>
      <c r="HS1045" s="224"/>
      <c r="HT1045" s="224"/>
      <c r="HU1045" s="224"/>
      <c r="HV1045" s="224"/>
      <c r="HW1045" s="224"/>
      <c r="HX1045" s="224"/>
      <c r="HY1045" s="224"/>
      <c r="HZ1045" s="224"/>
      <c r="IA1045" s="224"/>
      <c r="IB1045" s="224"/>
      <c r="IC1045" s="224"/>
      <c r="ID1045" s="224"/>
      <c r="IE1045" s="224"/>
      <c r="IF1045" s="224"/>
      <c r="IG1045" s="224"/>
      <c r="IH1045" s="224"/>
      <c r="II1045" s="224"/>
      <c r="IJ1045" s="224"/>
      <c r="IK1045" s="224"/>
      <c r="IL1045" s="224"/>
      <c r="IM1045" s="224"/>
      <c r="IN1045" s="224"/>
      <c r="IO1045" s="224"/>
      <c r="IP1045" s="224"/>
      <c r="IQ1045" s="224"/>
      <c r="IR1045" s="224"/>
      <c r="IS1045" s="224"/>
      <c r="IT1045" s="224"/>
      <c r="IU1045" s="224"/>
      <c r="IV1045" s="224"/>
      <c r="IW1045" s="224"/>
    </row>
    <row r="1046" spans="1:257" s="258" customFormat="1" ht="39" hidden="1" customHeight="1" x14ac:dyDescent="0.25">
      <c r="A1046" s="224"/>
      <c r="B1046" s="224"/>
      <c r="C1046" s="224"/>
      <c r="D1046" s="209"/>
      <c r="E1046" s="57"/>
      <c r="F1046" s="57"/>
      <c r="G1046" s="210"/>
      <c r="H1046" s="210"/>
      <c r="I1046" s="210"/>
      <c r="J1046" s="224"/>
      <c r="K1046" s="251"/>
      <c r="L1046" s="251"/>
      <c r="M1046" s="251"/>
      <c r="N1046" s="251"/>
      <c r="O1046" s="251"/>
      <c r="P1046" s="251"/>
      <c r="Q1046" s="251"/>
      <c r="R1046" s="251"/>
      <c r="S1046" s="251"/>
      <c r="T1046" s="251"/>
      <c r="U1046" s="251"/>
      <c r="V1046" s="251"/>
      <c r="W1046" s="251"/>
      <c r="X1046" s="251"/>
      <c r="Y1046" s="251"/>
      <c r="Z1046" s="251"/>
      <c r="AA1046" s="251"/>
      <c r="AB1046" s="251"/>
      <c r="AC1046" s="211"/>
      <c r="AD1046" s="252"/>
      <c r="AE1046" s="252"/>
      <c r="AF1046" s="253"/>
      <c r="AG1046" s="253"/>
      <c r="AH1046" s="254"/>
      <c r="AI1046" s="254"/>
      <c r="AJ1046" s="255"/>
      <c r="AK1046" s="255"/>
      <c r="AL1046" s="126"/>
      <c r="AM1046" s="224"/>
      <c r="AN1046" s="224"/>
      <c r="AO1046" s="224"/>
      <c r="AP1046" s="224"/>
      <c r="AQ1046" s="224"/>
      <c r="AR1046" s="224"/>
      <c r="AS1046" s="224"/>
      <c r="AT1046" s="224"/>
      <c r="AU1046" s="224"/>
      <c r="AV1046" s="224"/>
      <c r="AW1046" s="224"/>
      <c r="AX1046" s="224"/>
      <c r="AY1046" s="224"/>
      <c r="AZ1046" s="224"/>
      <c r="BA1046" s="224"/>
      <c r="BB1046" s="224"/>
      <c r="BC1046" s="224"/>
      <c r="BD1046" s="224"/>
      <c r="BE1046" s="224"/>
      <c r="BF1046" s="224"/>
      <c r="BG1046" s="224"/>
      <c r="BH1046" s="224"/>
      <c r="BI1046" s="224"/>
      <c r="BJ1046" s="224"/>
      <c r="BK1046" s="224"/>
      <c r="BL1046" s="224"/>
      <c r="BM1046" s="224"/>
      <c r="BN1046" s="224"/>
      <c r="BO1046" s="224"/>
      <c r="BP1046" s="224"/>
      <c r="BQ1046" s="224"/>
      <c r="BR1046" s="224"/>
      <c r="BS1046" s="224"/>
      <c r="BT1046" s="224"/>
      <c r="BU1046" s="224"/>
      <c r="BV1046" s="224"/>
      <c r="BW1046" s="224"/>
      <c r="BX1046" s="224"/>
      <c r="BY1046" s="224"/>
      <c r="BZ1046" s="224"/>
      <c r="CA1046" s="224"/>
      <c r="CB1046" s="224"/>
      <c r="CC1046" s="224"/>
      <c r="CD1046" s="224"/>
      <c r="CE1046" s="224"/>
      <c r="CF1046" s="224"/>
      <c r="CG1046" s="224"/>
      <c r="CH1046" s="224"/>
      <c r="CI1046" s="224"/>
      <c r="CJ1046" s="224"/>
      <c r="CK1046" s="224"/>
      <c r="CL1046" s="224"/>
      <c r="CM1046" s="224"/>
      <c r="CN1046" s="224"/>
      <c r="CO1046" s="224"/>
      <c r="CP1046" s="224"/>
      <c r="CQ1046" s="224"/>
      <c r="CR1046" s="224"/>
      <c r="CS1046" s="224"/>
      <c r="CT1046" s="224"/>
      <c r="CU1046" s="224"/>
      <c r="CV1046" s="224"/>
      <c r="CW1046" s="224"/>
      <c r="CX1046" s="224"/>
      <c r="CY1046" s="224"/>
      <c r="CZ1046" s="224"/>
      <c r="DA1046" s="224"/>
      <c r="DB1046" s="224"/>
      <c r="DC1046" s="224"/>
      <c r="DD1046" s="224"/>
      <c r="DE1046" s="224"/>
      <c r="DF1046" s="224"/>
      <c r="DG1046" s="224"/>
      <c r="DH1046" s="224"/>
      <c r="DI1046" s="224"/>
      <c r="DJ1046" s="224"/>
      <c r="DK1046" s="224"/>
      <c r="DL1046" s="224"/>
      <c r="DM1046" s="224"/>
      <c r="DN1046" s="224"/>
      <c r="DO1046" s="224"/>
      <c r="DP1046" s="224"/>
      <c r="DQ1046" s="224"/>
      <c r="DR1046" s="224"/>
      <c r="DS1046" s="224"/>
      <c r="DT1046" s="224"/>
      <c r="DU1046" s="224"/>
      <c r="DV1046" s="224"/>
      <c r="DW1046" s="224"/>
      <c r="DX1046" s="224"/>
      <c r="DY1046" s="224"/>
      <c r="DZ1046" s="224"/>
      <c r="EA1046" s="224"/>
      <c r="EB1046" s="224"/>
      <c r="EC1046" s="224"/>
      <c r="ED1046" s="224"/>
      <c r="EE1046" s="224"/>
      <c r="EF1046" s="224"/>
      <c r="EG1046" s="224"/>
      <c r="EH1046" s="224"/>
      <c r="EI1046" s="224"/>
      <c r="EJ1046" s="224"/>
      <c r="EK1046" s="224"/>
      <c r="EL1046" s="224"/>
      <c r="EM1046" s="224"/>
      <c r="EN1046" s="224"/>
      <c r="EO1046" s="224"/>
      <c r="EP1046" s="224"/>
      <c r="EQ1046" s="224"/>
      <c r="ER1046" s="224"/>
      <c r="ES1046" s="224"/>
      <c r="ET1046" s="224"/>
      <c r="EU1046" s="224"/>
      <c r="EV1046" s="224"/>
      <c r="EW1046" s="224"/>
      <c r="EX1046" s="224"/>
      <c r="EY1046" s="224"/>
      <c r="EZ1046" s="224"/>
      <c r="FA1046" s="224"/>
      <c r="FB1046" s="224"/>
      <c r="FC1046" s="224"/>
      <c r="FD1046" s="224"/>
      <c r="FE1046" s="224"/>
      <c r="FF1046" s="224"/>
      <c r="FG1046" s="224"/>
      <c r="FH1046" s="224"/>
      <c r="FI1046" s="224"/>
      <c r="FJ1046" s="224"/>
      <c r="FK1046" s="224"/>
      <c r="FL1046" s="224"/>
      <c r="FM1046" s="224"/>
      <c r="FN1046" s="224"/>
      <c r="FO1046" s="224"/>
      <c r="FP1046" s="224"/>
      <c r="FQ1046" s="224"/>
      <c r="FR1046" s="224"/>
      <c r="FS1046" s="224"/>
      <c r="FT1046" s="224"/>
      <c r="FU1046" s="224"/>
      <c r="FV1046" s="224"/>
      <c r="FW1046" s="224"/>
      <c r="FX1046" s="224"/>
      <c r="FY1046" s="224"/>
      <c r="FZ1046" s="224"/>
      <c r="GA1046" s="224"/>
      <c r="GB1046" s="224"/>
      <c r="GC1046" s="224"/>
      <c r="GD1046" s="224"/>
      <c r="GE1046" s="224"/>
      <c r="GF1046" s="224"/>
      <c r="GG1046" s="224"/>
      <c r="GH1046" s="224"/>
      <c r="GI1046" s="224"/>
      <c r="GJ1046" s="224"/>
      <c r="GK1046" s="224"/>
      <c r="GL1046" s="224"/>
      <c r="GM1046" s="224"/>
      <c r="GN1046" s="224"/>
      <c r="GO1046" s="224"/>
      <c r="GP1046" s="224"/>
      <c r="GQ1046" s="224"/>
      <c r="GR1046" s="224"/>
      <c r="GS1046" s="224"/>
      <c r="GT1046" s="224"/>
      <c r="GU1046" s="224"/>
      <c r="GV1046" s="224"/>
      <c r="GW1046" s="224"/>
      <c r="GX1046" s="224"/>
      <c r="GY1046" s="224"/>
      <c r="GZ1046" s="224"/>
      <c r="HA1046" s="224"/>
      <c r="HB1046" s="224"/>
      <c r="HC1046" s="224"/>
      <c r="HD1046" s="224"/>
      <c r="HE1046" s="224"/>
      <c r="HF1046" s="224"/>
      <c r="HG1046" s="224"/>
      <c r="HH1046" s="224"/>
      <c r="HI1046" s="224"/>
      <c r="HJ1046" s="224"/>
      <c r="HK1046" s="224"/>
      <c r="HL1046" s="224"/>
      <c r="HM1046" s="224"/>
      <c r="HN1046" s="224"/>
      <c r="HO1046" s="224"/>
      <c r="HP1046" s="224"/>
      <c r="HQ1046" s="224"/>
      <c r="HR1046" s="224"/>
      <c r="HS1046" s="224"/>
      <c r="HT1046" s="224"/>
      <c r="HU1046" s="224"/>
      <c r="HV1046" s="224"/>
      <c r="HW1046" s="224"/>
      <c r="HX1046" s="224"/>
      <c r="HY1046" s="224"/>
      <c r="HZ1046" s="224"/>
      <c r="IA1046" s="224"/>
      <c r="IB1046" s="224"/>
      <c r="IC1046" s="224"/>
      <c r="ID1046" s="224"/>
      <c r="IE1046" s="224"/>
      <c r="IF1046" s="224"/>
      <c r="IG1046" s="224"/>
      <c r="IH1046" s="224"/>
      <c r="II1046" s="224"/>
      <c r="IJ1046" s="224"/>
      <c r="IK1046" s="224"/>
      <c r="IL1046" s="224"/>
      <c r="IM1046" s="224"/>
      <c r="IN1046" s="224"/>
      <c r="IO1046" s="224"/>
      <c r="IP1046" s="224"/>
      <c r="IQ1046" s="224"/>
      <c r="IR1046" s="224"/>
      <c r="IS1046" s="224"/>
      <c r="IT1046" s="224"/>
      <c r="IU1046" s="224"/>
      <c r="IV1046" s="224"/>
      <c r="IW1046" s="224"/>
    </row>
    <row r="1047" spans="1:257" s="258" customFormat="1" ht="39" hidden="1" customHeight="1" x14ac:dyDescent="0.25">
      <c r="A1047" s="224"/>
      <c r="B1047" s="224"/>
      <c r="C1047" s="224"/>
      <c r="D1047" s="209"/>
      <c r="E1047" s="57"/>
      <c r="F1047" s="57"/>
      <c r="G1047" s="210"/>
      <c r="H1047" s="210"/>
      <c r="I1047" s="210"/>
      <c r="J1047" s="224"/>
      <c r="K1047" s="251"/>
      <c r="L1047" s="251"/>
      <c r="M1047" s="251"/>
      <c r="N1047" s="251"/>
      <c r="O1047" s="251"/>
      <c r="P1047" s="251"/>
      <c r="Q1047" s="251"/>
      <c r="R1047" s="251"/>
      <c r="S1047" s="251"/>
      <c r="T1047" s="251"/>
      <c r="U1047" s="251"/>
      <c r="V1047" s="251"/>
      <c r="W1047" s="251"/>
      <c r="X1047" s="251"/>
      <c r="Y1047" s="251"/>
      <c r="Z1047" s="251"/>
      <c r="AA1047" s="251"/>
      <c r="AB1047" s="251"/>
      <c r="AC1047" s="211"/>
      <c r="AD1047" s="252"/>
      <c r="AE1047" s="252"/>
      <c r="AF1047" s="253"/>
      <c r="AG1047" s="253"/>
      <c r="AH1047" s="254"/>
      <c r="AI1047" s="254"/>
      <c r="AJ1047" s="255"/>
      <c r="AK1047" s="255"/>
      <c r="AL1047" s="126"/>
      <c r="AM1047" s="224"/>
      <c r="AN1047" s="224"/>
      <c r="AO1047" s="224"/>
      <c r="AP1047" s="224"/>
      <c r="AQ1047" s="224"/>
      <c r="AR1047" s="224"/>
      <c r="AS1047" s="224"/>
      <c r="AT1047" s="224"/>
      <c r="AU1047" s="224"/>
      <c r="AV1047" s="224"/>
      <c r="AW1047" s="224"/>
      <c r="AX1047" s="224"/>
      <c r="AY1047" s="224"/>
      <c r="AZ1047" s="224"/>
      <c r="BA1047" s="224"/>
      <c r="BB1047" s="224"/>
      <c r="BC1047" s="224"/>
      <c r="BD1047" s="224"/>
      <c r="BE1047" s="224"/>
      <c r="BF1047" s="224"/>
      <c r="BG1047" s="224"/>
      <c r="BH1047" s="224"/>
      <c r="BI1047" s="224"/>
      <c r="BJ1047" s="224"/>
      <c r="BK1047" s="224"/>
      <c r="BL1047" s="224"/>
      <c r="BM1047" s="224"/>
      <c r="BN1047" s="224"/>
      <c r="BO1047" s="224"/>
      <c r="BP1047" s="224"/>
      <c r="BQ1047" s="224"/>
      <c r="BR1047" s="224"/>
      <c r="BS1047" s="224"/>
      <c r="BT1047" s="224"/>
      <c r="BU1047" s="224"/>
      <c r="BV1047" s="224"/>
      <c r="BW1047" s="224"/>
      <c r="BX1047" s="224"/>
      <c r="BY1047" s="224"/>
      <c r="BZ1047" s="224"/>
      <c r="CA1047" s="224"/>
      <c r="CB1047" s="224"/>
      <c r="CC1047" s="224"/>
      <c r="CD1047" s="224"/>
      <c r="CE1047" s="224"/>
      <c r="CF1047" s="224"/>
      <c r="CG1047" s="224"/>
      <c r="CH1047" s="224"/>
      <c r="CI1047" s="224"/>
      <c r="CJ1047" s="224"/>
      <c r="CK1047" s="224"/>
      <c r="CL1047" s="224"/>
      <c r="CM1047" s="224"/>
      <c r="CN1047" s="224"/>
      <c r="CO1047" s="224"/>
      <c r="CP1047" s="224"/>
      <c r="CQ1047" s="224"/>
      <c r="CR1047" s="224"/>
      <c r="CS1047" s="224"/>
      <c r="CT1047" s="224"/>
      <c r="CU1047" s="224"/>
      <c r="CV1047" s="224"/>
      <c r="CW1047" s="224"/>
      <c r="CX1047" s="224"/>
      <c r="CY1047" s="224"/>
      <c r="CZ1047" s="224"/>
      <c r="DA1047" s="224"/>
      <c r="DB1047" s="224"/>
      <c r="DC1047" s="224"/>
      <c r="DD1047" s="224"/>
      <c r="DE1047" s="224"/>
      <c r="DF1047" s="224"/>
      <c r="DG1047" s="224"/>
      <c r="DH1047" s="224"/>
      <c r="DI1047" s="224"/>
      <c r="DJ1047" s="224"/>
      <c r="DK1047" s="224"/>
      <c r="DL1047" s="224"/>
      <c r="DM1047" s="224"/>
      <c r="DN1047" s="224"/>
      <c r="DO1047" s="224"/>
      <c r="DP1047" s="224"/>
      <c r="DQ1047" s="224"/>
      <c r="DR1047" s="224"/>
      <c r="DS1047" s="224"/>
      <c r="DT1047" s="224"/>
      <c r="DU1047" s="224"/>
      <c r="DV1047" s="224"/>
      <c r="DW1047" s="224"/>
      <c r="DX1047" s="224"/>
      <c r="DY1047" s="224"/>
      <c r="DZ1047" s="224"/>
      <c r="EA1047" s="224"/>
      <c r="EB1047" s="224"/>
      <c r="EC1047" s="224"/>
      <c r="ED1047" s="224"/>
      <c r="EE1047" s="224"/>
      <c r="EF1047" s="224"/>
      <c r="EG1047" s="224"/>
      <c r="EH1047" s="224"/>
      <c r="EI1047" s="224"/>
      <c r="EJ1047" s="224"/>
      <c r="EK1047" s="224"/>
      <c r="EL1047" s="224"/>
      <c r="EM1047" s="224"/>
      <c r="EN1047" s="224"/>
      <c r="EO1047" s="224"/>
      <c r="EP1047" s="224"/>
      <c r="EQ1047" s="224"/>
      <c r="ER1047" s="224"/>
      <c r="ES1047" s="224"/>
      <c r="ET1047" s="224"/>
      <c r="EU1047" s="224"/>
      <c r="EV1047" s="224"/>
      <c r="EW1047" s="224"/>
      <c r="EX1047" s="224"/>
      <c r="EY1047" s="224"/>
      <c r="EZ1047" s="224"/>
      <c r="FA1047" s="224"/>
      <c r="FB1047" s="224"/>
      <c r="FC1047" s="224"/>
      <c r="FD1047" s="224"/>
      <c r="FE1047" s="224"/>
      <c r="FF1047" s="224"/>
      <c r="FG1047" s="224"/>
      <c r="FH1047" s="224"/>
      <c r="FI1047" s="224"/>
      <c r="FJ1047" s="224"/>
      <c r="FK1047" s="224"/>
      <c r="FL1047" s="224"/>
      <c r="FM1047" s="224"/>
      <c r="FN1047" s="224"/>
      <c r="FO1047" s="224"/>
      <c r="FP1047" s="224"/>
      <c r="FQ1047" s="224"/>
      <c r="FR1047" s="224"/>
      <c r="FS1047" s="224"/>
      <c r="FT1047" s="224"/>
      <c r="FU1047" s="224"/>
      <c r="FV1047" s="224"/>
      <c r="FW1047" s="224"/>
      <c r="FX1047" s="224"/>
      <c r="FY1047" s="224"/>
      <c r="FZ1047" s="224"/>
      <c r="GA1047" s="224"/>
      <c r="GB1047" s="224"/>
      <c r="GC1047" s="224"/>
      <c r="GD1047" s="224"/>
      <c r="GE1047" s="224"/>
      <c r="GF1047" s="224"/>
      <c r="GG1047" s="224"/>
      <c r="GH1047" s="224"/>
      <c r="GI1047" s="224"/>
      <c r="GJ1047" s="224"/>
      <c r="GK1047" s="224"/>
      <c r="GL1047" s="224"/>
      <c r="GM1047" s="224"/>
      <c r="GN1047" s="224"/>
      <c r="GO1047" s="224"/>
      <c r="GP1047" s="224"/>
      <c r="GQ1047" s="224"/>
      <c r="GR1047" s="224"/>
      <c r="GS1047" s="224"/>
      <c r="GT1047" s="224"/>
      <c r="GU1047" s="224"/>
      <c r="GV1047" s="224"/>
      <c r="GW1047" s="224"/>
      <c r="GX1047" s="224"/>
      <c r="GY1047" s="224"/>
      <c r="GZ1047" s="224"/>
      <c r="HA1047" s="224"/>
      <c r="HB1047" s="224"/>
      <c r="HC1047" s="224"/>
      <c r="HD1047" s="224"/>
      <c r="HE1047" s="224"/>
      <c r="HF1047" s="224"/>
      <c r="HG1047" s="224"/>
      <c r="HH1047" s="224"/>
      <c r="HI1047" s="224"/>
      <c r="HJ1047" s="224"/>
      <c r="HK1047" s="224"/>
      <c r="HL1047" s="224"/>
      <c r="HM1047" s="224"/>
      <c r="HN1047" s="224"/>
      <c r="HO1047" s="224"/>
      <c r="HP1047" s="224"/>
      <c r="HQ1047" s="224"/>
      <c r="HR1047" s="224"/>
      <c r="HS1047" s="224"/>
      <c r="HT1047" s="224"/>
      <c r="HU1047" s="224"/>
      <c r="HV1047" s="224"/>
      <c r="HW1047" s="224"/>
      <c r="HX1047" s="224"/>
      <c r="HY1047" s="224"/>
      <c r="HZ1047" s="224"/>
      <c r="IA1047" s="224"/>
      <c r="IB1047" s="224"/>
      <c r="IC1047" s="224"/>
      <c r="ID1047" s="224"/>
      <c r="IE1047" s="224"/>
      <c r="IF1047" s="224"/>
      <c r="IG1047" s="224"/>
      <c r="IH1047" s="224"/>
      <c r="II1047" s="224"/>
      <c r="IJ1047" s="224"/>
      <c r="IK1047" s="224"/>
      <c r="IL1047" s="224"/>
      <c r="IM1047" s="224"/>
      <c r="IN1047" s="224"/>
      <c r="IO1047" s="224"/>
      <c r="IP1047" s="224"/>
      <c r="IQ1047" s="224"/>
      <c r="IR1047" s="224"/>
      <c r="IS1047" s="224"/>
      <c r="IT1047" s="224"/>
      <c r="IU1047" s="224"/>
      <c r="IV1047" s="224"/>
      <c r="IW1047" s="224"/>
    </row>
    <row r="1048" spans="1:257" s="258" customFormat="1" ht="39" hidden="1" customHeight="1" x14ac:dyDescent="0.25">
      <c r="A1048" s="224"/>
      <c r="B1048" s="224"/>
      <c r="C1048" s="224"/>
      <c r="D1048" s="209"/>
      <c r="E1048" s="57"/>
      <c r="F1048" s="57"/>
      <c r="G1048" s="210"/>
      <c r="H1048" s="210"/>
      <c r="I1048" s="210"/>
      <c r="J1048" s="224"/>
      <c r="K1048" s="251"/>
      <c r="L1048" s="251"/>
      <c r="M1048" s="251"/>
      <c r="N1048" s="251"/>
      <c r="O1048" s="251"/>
      <c r="P1048" s="251"/>
      <c r="Q1048" s="251"/>
      <c r="R1048" s="251"/>
      <c r="S1048" s="251"/>
      <c r="T1048" s="251"/>
      <c r="U1048" s="251"/>
      <c r="V1048" s="251"/>
      <c r="W1048" s="251"/>
      <c r="X1048" s="251"/>
      <c r="Y1048" s="251"/>
      <c r="Z1048" s="251"/>
      <c r="AA1048" s="251"/>
      <c r="AB1048" s="251"/>
      <c r="AC1048" s="211"/>
      <c r="AD1048" s="252"/>
      <c r="AE1048" s="252"/>
      <c r="AF1048" s="253"/>
      <c r="AG1048" s="253"/>
      <c r="AH1048" s="254"/>
      <c r="AI1048" s="254"/>
      <c r="AJ1048" s="255"/>
      <c r="AK1048" s="255"/>
      <c r="AL1048" s="126"/>
      <c r="AM1048" s="224"/>
      <c r="AN1048" s="224"/>
      <c r="AO1048" s="224"/>
      <c r="AP1048" s="224"/>
      <c r="AQ1048" s="224"/>
      <c r="AR1048" s="224"/>
      <c r="AS1048" s="224"/>
      <c r="AT1048" s="224"/>
      <c r="AU1048" s="224"/>
      <c r="AV1048" s="224"/>
      <c r="AW1048" s="224"/>
      <c r="AX1048" s="224"/>
      <c r="AY1048" s="224"/>
      <c r="AZ1048" s="224"/>
      <c r="BA1048" s="224"/>
      <c r="BB1048" s="224"/>
      <c r="BC1048" s="224"/>
      <c r="BD1048" s="224"/>
      <c r="BE1048" s="224"/>
      <c r="BF1048" s="224"/>
      <c r="BG1048" s="224"/>
      <c r="BH1048" s="224"/>
      <c r="BI1048" s="224"/>
      <c r="BJ1048" s="224"/>
      <c r="BK1048" s="224"/>
      <c r="BL1048" s="224"/>
      <c r="BM1048" s="224"/>
      <c r="BN1048" s="224"/>
      <c r="BO1048" s="224"/>
      <c r="BP1048" s="224"/>
      <c r="BQ1048" s="224"/>
      <c r="BR1048" s="224"/>
      <c r="BS1048" s="224"/>
      <c r="BT1048" s="224"/>
      <c r="BU1048" s="224"/>
      <c r="BV1048" s="224"/>
      <c r="BW1048" s="224"/>
      <c r="BX1048" s="224"/>
      <c r="BY1048" s="224"/>
      <c r="BZ1048" s="224"/>
      <c r="CA1048" s="224"/>
      <c r="CB1048" s="224"/>
      <c r="CC1048" s="224"/>
      <c r="CD1048" s="224"/>
      <c r="CE1048" s="224"/>
      <c r="CF1048" s="224"/>
      <c r="CG1048" s="224"/>
      <c r="CH1048" s="224"/>
      <c r="CI1048" s="224"/>
      <c r="CJ1048" s="224"/>
      <c r="CK1048" s="224"/>
      <c r="CL1048" s="224"/>
      <c r="CM1048" s="224"/>
      <c r="CN1048" s="224"/>
      <c r="CO1048" s="224"/>
      <c r="CP1048" s="224"/>
      <c r="CQ1048" s="224"/>
      <c r="CR1048" s="224"/>
      <c r="CS1048" s="224"/>
      <c r="CT1048" s="224"/>
      <c r="CU1048" s="224"/>
      <c r="CV1048" s="224"/>
      <c r="CW1048" s="224"/>
      <c r="CX1048" s="224"/>
      <c r="CY1048" s="224"/>
      <c r="CZ1048" s="224"/>
      <c r="DA1048" s="224"/>
      <c r="DB1048" s="224"/>
      <c r="DC1048" s="224"/>
      <c r="DD1048" s="224"/>
      <c r="DE1048" s="224"/>
      <c r="DF1048" s="224"/>
      <c r="DG1048" s="224"/>
      <c r="DH1048" s="224"/>
      <c r="DI1048" s="224"/>
      <c r="DJ1048" s="224"/>
      <c r="DK1048" s="224"/>
      <c r="DL1048" s="224"/>
      <c r="DM1048" s="224"/>
      <c r="DN1048" s="224"/>
      <c r="DO1048" s="224"/>
      <c r="DP1048" s="224"/>
      <c r="DQ1048" s="224"/>
      <c r="DR1048" s="224"/>
      <c r="DS1048" s="224"/>
      <c r="DT1048" s="224"/>
      <c r="DU1048" s="224"/>
      <c r="DV1048" s="224"/>
      <c r="DW1048" s="224"/>
      <c r="DX1048" s="224"/>
      <c r="DY1048" s="224"/>
      <c r="DZ1048" s="224"/>
      <c r="EA1048" s="224"/>
      <c r="EB1048" s="224"/>
      <c r="EC1048" s="224"/>
      <c r="ED1048" s="224"/>
      <c r="EE1048" s="224"/>
      <c r="EF1048" s="224"/>
      <c r="EG1048" s="224"/>
      <c r="EH1048" s="224"/>
      <c r="EI1048" s="224"/>
      <c r="EJ1048" s="224"/>
      <c r="EK1048" s="224"/>
      <c r="EL1048" s="224"/>
      <c r="EM1048" s="224"/>
      <c r="EN1048" s="224"/>
      <c r="EO1048" s="224"/>
      <c r="EP1048" s="224"/>
      <c r="EQ1048" s="224"/>
      <c r="ER1048" s="224"/>
      <c r="ES1048" s="224"/>
      <c r="ET1048" s="224"/>
      <c r="EU1048" s="224"/>
      <c r="EV1048" s="224"/>
      <c r="EW1048" s="224"/>
      <c r="EX1048" s="224"/>
      <c r="EY1048" s="224"/>
      <c r="EZ1048" s="224"/>
      <c r="FA1048" s="224"/>
      <c r="FB1048" s="224"/>
      <c r="FC1048" s="224"/>
      <c r="FD1048" s="224"/>
      <c r="FE1048" s="224"/>
      <c r="FF1048" s="224"/>
      <c r="FG1048" s="224"/>
      <c r="FH1048" s="224"/>
      <c r="FI1048" s="224"/>
      <c r="FJ1048" s="224"/>
      <c r="FK1048" s="224"/>
      <c r="FL1048" s="224"/>
      <c r="FM1048" s="224"/>
      <c r="FN1048" s="224"/>
      <c r="FO1048" s="224"/>
      <c r="FP1048" s="224"/>
      <c r="FQ1048" s="224"/>
      <c r="FR1048" s="224"/>
      <c r="FS1048" s="224"/>
      <c r="FT1048" s="224"/>
      <c r="FU1048" s="224"/>
      <c r="FV1048" s="224"/>
      <c r="FW1048" s="224"/>
      <c r="FX1048" s="224"/>
      <c r="FY1048" s="224"/>
      <c r="FZ1048" s="224"/>
      <c r="GA1048" s="224"/>
      <c r="GB1048" s="224"/>
      <c r="GC1048" s="224"/>
      <c r="GD1048" s="224"/>
      <c r="GE1048" s="224"/>
      <c r="GF1048" s="224"/>
      <c r="GG1048" s="224"/>
      <c r="GH1048" s="224"/>
      <c r="GI1048" s="224"/>
      <c r="GJ1048" s="224"/>
      <c r="GK1048" s="224"/>
      <c r="GL1048" s="224"/>
      <c r="GM1048" s="224"/>
      <c r="GN1048" s="224"/>
      <c r="GO1048" s="224"/>
      <c r="GP1048" s="224"/>
      <c r="GQ1048" s="224"/>
      <c r="GR1048" s="224"/>
      <c r="GS1048" s="224"/>
      <c r="GT1048" s="224"/>
      <c r="GU1048" s="224"/>
      <c r="GV1048" s="224"/>
      <c r="GW1048" s="224"/>
      <c r="GX1048" s="224"/>
      <c r="GY1048" s="224"/>
      <c r="GZ1048" s="224"/>
      <c r="HA1048" s="224"/>
      <c r="HB1048" s="224"/>
      <c r="HC1048" s="224"/>
      <c r="HD1048" s="224"/>
      <c r="HE1048" s="224"/>
      <c r="HF1048" s="224"/>
      <c r="HG1048" s="224"/>
      <c r="HH1048" s="224"/>
      <c r="HI1048" s="224"/>
      <c r="HJ1048" s="224"/>
      <c r="HK1048" s="224"/>
      <c r="HL1048" s="224"/>
      <c r="HM1048" s="224"/>
      <c r="HN1048" s="224"/>
      <c r="HO1048" s="224"/>
      <c r="HP1048" s="224"/>
      <c r="HQ1048" s="224"/>
      <c r="HR1048" s="224"/>
      <c r="HS1048" s="224"/>
      <c r="HT1048" s="224"/>
      <c r="HU1048" s="224"/>
      <c r="HV1048" s="224"/>
      <c r="HW1048" s="224"/>
      <c r="HX1048" s="224"/>
      <c r="HY1048" s="224"/>
      <c r="HZ1048" s="224"/>
      <c r="IA1048" s="224"/>
      <c r="IB1048" s="224"/>
      <c r="IC1048" s="224"/>
      <c r="ID1048" s="224"/>
      <c r="IE1048" s="224"/>
      <c r="IF1048" s="224"/>
      <c r="IG1048" s="224"/>
      <c r="IH1048" s="224"/>
      <c r="II1048" s="224"/>
      <c r="IJ1048" s="224"/>
      <c r="IK1048" s="224"/>
      <c r="IL1048" s="224"/>
      <c r="IM1048" s="224"/>
      <c r="IN1048" s="224"/>
      <c r="IO1048" s="224"/>
      <c r="IP1048" s="224"/>
      <c r="IQ1048" s="224"/>
      <c r="IR1048" s="224"/>
      <c r="IS1048" s="224"/>
      <c r="IT1048" s="224"/>
      <c r="IU1048" s="224"/>
      <c r="IV1048" s="224"/>
      <c r="IW1048" s="224"/>
    </row>
    <row r="1049" spans="1:257" s="258" customFormat="1" ht="39" hidden="1" customHeight="1" x14ac:dyDescent="0.25">
      <c r="A1049" s="224"/>
      <c r="B1049" s="224"/>
      <c r="C1049" s="224"/>
      <c r="D1049" s="209"/>
      <c r="E1049" s="57"/>
      <c r="F1049" s="57"/>
      <c r="G1049" s="210"/>
      <c r="H1049" s="210"/>
      <c r="I1049" s="210"/>
      <c r="J1049" s="224"/>
      <c r="K1049" s="251"/>
      <c r="L1049" s="251"/>
      <c r="M1049" s="251"/>
      <c r="N1049" s="251"/>
      <c r="O1049" s="251"/>
      <c r="P1049" s="251"/>
      <c r="Q1049" s="251"/>
      <c r="R1049" s="251"/>
      <c r="S1049" s="251"/>
      <c r="T1049" s="251"/>
      <c r="U1049" s="251"/>
      <c r="V1049" s="251"/>
      <c r="W1049" s="251"/>
      <c r="X1049" s="251"/>
      <c r="Y1049" s="251"/>
      <c r="Z1049" s="251"/>
      <c r="AA1049" s="251"/>
      <c r="AB1049" s="251"/>
      <c r="AC1049" s="211"/>
      <c r="AD1049" s="252"/>
      <c r="AE1049" s="252"/>
      <c r="AF1049" s="253"/>
      <c r="AG1049" s="253"/>
      <c r="AH1049" s="254"/>
      <c r="AI1049" s="254"/>
      <c r="AJ1049" s="255"/>
      <c r="AK1049" s="255"/>
      <c r="AL1049" s="126"/>
      <c r="AM1049" s="224"/>
      <c r="AN1049" s="224"/>
      <c r="AO1049" s="224"/>
      <c r="AP1049" s="224"/>
      <c r="AQ1049" s="224"/>
      <c r="AR1049" s="224"/>
      <c r="AS1049" s="224"/>
      <c r="AT1049" s="224"/>
      <c r="AU1049" s="224"/>
      <c r="AV1049" s="224"/>
      <c r="AW1049" s="224"/>
      <c r="AX1049" s="224"/>
      <c r="AY1049" s="224"/>
      <c r="AZ1049" s="224"/>
      <c r="BA1049" s="224"/>
      <c r="BB1049" s="224"/>
      <c r="BC1049" s="224"/>
      <c r="BD1049" s="224"/>
      <c r="BE1049" s="224"/>
      <c r="BF1049" s="224"/>
      <c r="BG1049" s="224"/>
      <c r="BH1049" s="224"/>
      <c r="BI1049" s="224"/>
      <c r="BJ1049" s="224"/>
      <c r="BK1049" s="224"/>
      <c r="BL1049" s="224"/>
      <c r="BM1049" s="224"/>
      <c r="BN1049" s="224"/>
      <c r="BO1049" s="224"/>
      <c r="BP1049" s="224"/>
      <c r="BQ1049" s="224"/>
      <c r="BR1049" s="224"/>
      <c r="BS1049" s="224"/>
      <c r="BT1049" s="224"/>
      <c r="BU1049" s="224"/>
      <c r="BV1049" s="224"/>
      <c r="BW1049" s="224"/>
      <c r="BX1049" s="224"/>
      <c r="BY1049" s="224"/>
      <c r="BZ1049" s="224"/>
      <c r="CA1049" s="224"/>
      <c r="CB1049" s="224"/>
      <c r="CC1049" s="224"/>
      <c r="CD1049" s="224"/>
      <c r="CE1049" s="224"/>
      <c r="CF1049" s="224"/>
      <c r="CG1049" s="224"/>
      <c r="CH1049" s="224"/>
      <c r="CI1049" s="224"/>
      <c r="CJ1049" s="224"/>
      <c r="CK1049" s="224"/>
      <c r="CL1049" s="224"/>
      <c r="CM1049" s="224"/>
      <c r="CN1049" s="224"/>
      <c r="CO1049" s="224"/>
      <c r="CP1049" s="224"/>
      <c r="CQ1049" s="224"/>
      <c r="CR1049" s="224"/>
      <c r="CS1049" s="224"/>
      <c r="CT1049" s="224"/>
      <c r="CU1049" s="224"/>
      <c r="CV1049" s="224"/>
      <c r="CW1049" s="224"/>
      <c r="CX1049" s="224"/>
      <c r="CY1049" s="224"/>
      <c r="CZ1049" s="224"/>
      <c r="DA1049" s="224"/>
      <c r="DB1049" s="224"/>
      <c r="DC1049" s="224"/>
      <c r="DD1049" s="224"/>
      <c r="DE1049" s="224"/>
      <c r="DF1049" s="224"/>
      <c r="DG1049" s="224"/>
      <c r="DH1049" s="224"/>
      <c r="DI1049" s="224"/>
      <c r="DJ1049" s="224"/>
      <c r="DK1049" s="224"/>
      <c r="DL1049" s="224"/>
      <c r="DM1049" s="224"/>
      <c r="DN1049" s="224"/>
      <c r="DO1049" s="224"/>
      <c r="DP1049" s="224"/>
      <c r="DQ1049" s="224"/>
      <c r="DR1049" s="224"/>
      <c r="DS1049" s="224"/>
      <c r="DT1049" s="224"/>
      <c r="DU1049" s="224"/>
      <c r="DV1049" s="224"/>
      <c r="DW1049" s="224"/>
      <c r="DX1049" s="224"/>
      <c r="DY1049" s="224"/>
      <c r="DZ1049" s="224"/>
      <c r="EA1049" s="224"/>
      <c r="EB1049" s="224"/>
      <c r="EC1049" s="224"/>
      <c r="ED1049" s="224"/>
      <c r="EE1049" s="224"/>
      <c r="EF1049" s="224"/>
      <c r="EG1049" s="224"/>
      <c r="EH1049" s="224"/>
      <c r="EI1049" s="224"/>
      <c r="EJ1049" s="224"/>
      <c r="EK1049" s="224"/>
      <c r="EL1049" s="224"/>
      <c r="EM1049" s="224"/>
      <c r="EN1049" s="224"/>
      <c r="EO1049" s="224"/>
      <c r="EP1049" s="224"/>
      <c r="EQ1049" s="224"/>
      <c r="ER1049" s="224"/>
      <c r="ES1049" s="224"/>
      <c r="ET1049" s="224"/>
      <c r="EU1049" s="224"/>
      <c r="EV1049" s="224"/>
      <c r="EW1049" s="224"/>
      <c r="EX1049" s="224"/>
      <c r="EY1049" s="224"/>
      <c r="EZ1049" s="224"/>
      <c r="FA1049" s="224"/>
      <c r="FB1049" s="224"/>
      <c r="FC1049" s="224"/>
      <c r="FD1049" s="224"/>
      <c r="FE1049" s="224"/>
      <c r="FF1049" s="224"/>
      <c r="FG1049" s="224"/>
      <c r="FH1049" s="224"/>
      <c r="FI1049" s="224"/>
      <c r="FJ1049" s="224"/>
      <c r="FK1049" s="224"/>
      <c r="FL1049" s="224"/>
      <c r="FM1049" s="224"/>
      <c r="FN1049" s="224"/>
      <c r="FO1049" s="224"/>
      <c r="FP1049" s="224"/>
      <c r="FQ1049" s="224"/>
      <c r="FR1049" s="224"/>
      <c r="FS1049" s="224"/>
      <c r="FT1049" s="224"/>
      <c r="FU1049" s="224"/>
      <c r="FV1049" s="224"/>
      <c r="FW1049" s="224"/>
      <c r="FX1049" s="224"/>
      <c r="FY1049" s="224"/>
      <c r="FZ1049" s="224"/>
      <c r="GA1049" s="224"/>
      <c r="GB1049" s="224"/>
      <c r="GC1049" s="224"/>
      <c r="GD1049" s="224"/>
      <c r="GE1049" s="224"/>
      <c r="GF1049" s="224"/>
      <c r="GG1049" s="224"/>
      <c r="GH1049" s="224"/>
      <c r="GI1049" s="224"/>
      <c r="GJ1049" s="224"/>
      <c r="GK1049" s="224"/>
      <c r="GL1049" s="224"/>
      <c r="GM1049" s="224"/>
      <c r="GN1049" s="224"/>
      <c r="GO1049" s="224"/>
      <c r="GP1049" s="224"/>
      <c r="GQ1049" s="224"/>
      <c r="GR1049" s="224"/>
      <c r="GS1049" s="224"/>
      <c r="GT1049" s="224"/>
      <c r="GU1049" s="224"/>
      <c r="GV1049" s="224"/>
      <c r="GW1049" s="224"/>
      <c r="GX1049" s="224"/>
      <c r="GY1049" s="224"/>
      <c r="GZ1049" s="224"/>
      <c r="HA1049" s="224"/>
      <c r="HB1049" s="224"/>
      <c r="HC1049" s="224"/>
      <c r="HD1049" s="224"/>
      <c r="HE1049" s="224"/>
      <c r="HF1049" s="224"/>
      <c r="HG1049" s="224"/>
      <c r="HH1049" s="224"/>
      <c r="HI1049" s="224"/>
      <c r="HJ1049" s="224"/>
      <c r="HK1049" s="224"/>
      <c r="HL1049" s="224"/>
      <c r="HM1049" s="224"/>
      <c r="HN1049" s="224"/>
      <c r="HO1049" s="224"/>
      <c r="HP1049" s="224"/>
      <c r="HQ1049" s="224"/>
      <c r="HR1049" s="224"/>
      <c r="HS1049" s="224"/>
      <c r="HT1049" s="224"/>
      <c r="HU1049" s="224"/>
      <c r="HV1049" s="224"/>
      <c r="HW1049" s="224"/>
      <c r="HX1049" s="224"/>
      <c r="HY1049" s="224"/>
      <c r="HZ1049" s="224"/>
      <c r="IA1049" s="224"/>
      <c r="IB1049" s="224"/>
      <c r="IC1049" s="224"/>
      <c r="ID1049" s="224"/>
      <c r="IE1049" s="224"/>
      <c r="IF1049" s="224"/>
      <c r="IG1049" s="224"/>
      <c r="IH1049" s="224"/>
      <c r="II1049" s="224"/>
      <c r="IJ1049" s="224"/>
      <c r="IK1049" s="224"/>
      <c r="IL1049" s="224"/>
      <c r="IM1049" s="224"/>
      <c r="IN1049" s="224"/>
      <c r="IO1049" s="224"/>
      <c r="IP1049" s="224"/>
      <c r="IQ1049" s="224"/>
      <c r="IR1049" s="224"/>
      <c r="IS1049" s="224"/>
      <c r="IT1049" s="224"/>
      <c r="IU1049" s="224"/>
      <c r="IV1049" s="224"/>
      <c r="IW1049" s="224"/>
    </row>
    <row r="1050" spans="1:257" s="258" customFormat="1" ht="39" hidden="1" customHeight="1" x14ac:dyDescent="0.25">
      <c r="A1050" s="224"/>
      <c r="B1050" s="224"/>
      <c r="C1050" s="224"/>
      <c r="D1050" s="209"/>
      <c r="E1050" s="57"/>
      <c r="F1050" s="57"/>
      <c r="G1050" s="210"/>
      <c r="H1050" s="210"/>
      <c r="I1050" s="210"/>
      <c r="J1050" s="224"/>
      <c r="K1050" s="251"/>
      <c r="L1050" s="251"/>
      <c r="M1050" s="251"/>
      <c r="N1050" s="251"/>
      <c r="O1050" s="251"/>
      <c r="P1050" s="251"/>
      <c r="Q1050" s="251"/>
      <c r="R1050" s="251"/>
      <c r="S1050" s="251"/>
      <c r="T1050" s="251"/>
      <c r="U1050" s="251"/>
      <c r="V1050" s="251"/>
      <c r="W1050" s="251"/>
      <c r="X1050" s="251"/>
      <c r="Y1050" s="251"/>
      <c r="Z1050" s="251"/>
      <c r="AA1050" s="251"/>
      <c r="AB1050" s="251"/>
      <c r="AC1050" s="211"/>
      <c r="AD1050" s="252"/>
      <c r="AE1050" s="252"/>
      <c r="AF1050" s="253"/>
      <c r="AG1050" s="253"/>
      <c r="AH1050" s="254"/>
      <c r="AI1050" s="254"/>
      <c r="AJ1050" s="255"/>
      <c r="AK1050" s="255"/>
      <c r="AL1050" s="126"/>
      <c r="AM1050" s="224"/>
      <c r="AN1050" s="224"/>
      <c r="AO1050" s="224"/>
      <c r="AP1050" s="224"/>
      <c r="AQ1050" s="224"/>
      <c r="AR1050" s="224"/>
      <c r="AS1050" s="224"/>
      <c r="AT1050" s="224"/>
      <c r="AU1050" s="224"/>
      <c r="AV1050" s="224"/>
      <c r="AW1050" s="224"/>
      <c r="AX1050" s="224"/>
      <c r="AY1050" s="224"/>
      <c r="AZ1050" s="224"/>
      <c r="BA1050" s="224"/>
      <c r="BB1050" s="224"/>
      <c r="BC1050" s="224"/>
      <c r="BD1050" s="224"/>
      <c r="BE1050" s="224"/>
      <c r="BF1050" s="224"/>
      <c r="BG1050" s="224"/>
      <c r="BH1050" s="224"/>
      <c r="BI1050" s="224"/>
      <c r="BJ1050" s="224"/>
      <c r="BK1050" s="224"/>
      <c r="BL1050" s="224"/>
      <c r="BM1050" s="224"/>
      <c r="BN1050" s="224"/>
      <c r="BO1050" s="224"/>
      <c r="BP1050" s="224"/>
      <c r="BQ1050" s="224"/>
      <c r="BR1050" s="224"/>
      <c r="BS1050" s="224"/>
      <c r="BT1050" s="224"/>
      <c r="BU1050" s="224"/>
      <c r="BV1050" s="224"/>
      <c r="BW1050" s="224"/>
      <c r="BX1050" s="224"/>
      <c r="BY1050" s="224"/>
      <c r="BZ1050" s="224"/>
      <c r="CA1050" s="224"/>
      <c r="CB1050" s="224"/>
      <c r="CC1050" s="224"/>
      <c r="CD1050" s="224"/>
      <c r="CE1050" s="224"/>
      <c r="CF1050" s="224"/>
      <c r="CG1050" s="224"/>
      <c r="CH1050" s="224"/>
      <c r="CI1050" s="224"/>
      <c r="CJ1050" s="224"/>
      <c r="CK1050" s="224"/>
      <c r="CL1050" s="224"/>
      <c r="CM1050" s="224"/>
      <c r="CN1050" s="224"/>
      <c r="CO1050" s="224"/>
      <c r="CP1050" s="224"/>
      <c r="CQ1050" s="224"/>
      <c r="CR1050" s="224"/>
      <c r="CS1050" s="224"/>
      <c r="CT1050" s="224"/>
      <c r="CU1050" s="224"/>
      <c r="CV1050" s="224"/>
      <c r="CW1050" s="224"/>
      <c r="CX1050" s="224"/>
      <c r="CY1050" s="224"/>
      <c r="CZ1050" s="224"/>
      <c r="DA1050" s="224"/>
      <c r="DB1050" s="224"/>
      <c r="DC1050" s="224"/>
      <c r="DD1050" s="224"/>
      <c r="DE1050" s="224"/>
      <c r="DF1050" s="224"/>
      <c r="DG1050" s="224"/>
      <c r="DH1050" s="224"/>
      <c r="DI1050" s="224"/>
      <c r="DJ1050" s="224"/>
      <c r="DK1050" s="224"/>
      <c r="DL1050" s="224"/>
      <c r="DM1050" s="224"/>
      <c r="DN1050" s="224"/>
      <c r="DO1050" s="224"/>
      <c r="DP1050" s="224"/>
      <c r="DQ1050" s="224"/>
      <c r="DR1050" s="224"/>
      <c r="DS1050" s="224"/>
      <c r="DT1050" s="224"/>
      <c r="DU1050" s="224"/>
      <c r="DV1050" s="224"/>
      <c r="DW1050" s="224"/>
      <c r="DX1050" s="224"/>
      <c r="DY1050" s="224"/>
      <c r="DZ1050" s="224"/>
      <c r="EA1050" s="224"/>
      <c r="EB1050" s="224"/>
      <c r="EC1050" s="224"/>
      <c r="ED1050" s="224"/>
      <c r="EE1050" s="224"/>
      <c r="EF1050" s="224"/>
      <c r="EG1050" s="224"/>
      <c r="EH1050" s="224"/>
      <c r="EI1050" s="224"/>
      <c r="EJ1050" s="224"/>
      <c r="EK1050" s="224"/>
      <c r="EL1050" s="224"/>
      <c r="EM1050" s="224"/>
      <c r="EN1050" s="224"/>
      <c r="EO1050" s="224"/>
      <c r="EP1050" s="224"/>
      <c r="EQ1050" s="224"/>
      <c r="ER1050" s="224"/>
      <c r="ES1050" s="224"/>
      <c r="ET1050" s="224"/>
      <c r="EU1050" s="224"/>
      <c r="EV1050" s="224"/>
      <c r="EW1050" s="224"/>
      <c r="EX1050" s="224"/>
      <c r="EY1050" s="224"/>
      <c r="EZ1050" s="224"/>
      <c r="FA1050" s="224"/>
      <c r="FB1050" s="224"/>
      <c r="FC1050" s="224"/>
      <c r="FD1050" s="224"/>
      <c r="FE1050" s="224"/>
      <c r="FF1050" s="224"/>
      <c r="FG1050" s="224"/>
      <c r="FH1050" s="224"/>
      <c r="FI1050" s="224"/>
      <c r="FJ1050" s="224"/>
      <c r="FK1050" s="224"/>
      <c r="FL1050" s="224"/>
      <c r="FM1050" s="224"/>
      <c r="FN1050" s="224"/>
      <c r="FO1050" s="224"/>
      <c r="FP1050" s="224"/>
      <c r="FQ1050" s="224"/>
      <c r="FR1050" s="224"/>
      <c r="FS1050" s="224"/>
      <c r="FT1050" s="224"/>
      <c r="FU1050" s="224"/>
      <c r="FV1050" s="224"/>
      <c r="FW1050" s="224"/>
      <c r="FX1050" s="224"/>
      <c r="FY1050" s="224"/>
      <c r="FZ1050" s="224"/>
      <c r="GA1050" s="224"/>
      <c r="GB1050" s="224"/>
      <c r="GC1050" s="224"/>
      <c r="GD1050" s="224"/>
      <c r="GE1050" s="224"/>
      <c r="GF1050" s="224"/>
      <c r="GG1050" s="224"/>
      <c r="GH1050" s="224"/>
      <c r="GI1050" s="224"/>
      <c r="GJ1050" s="224"/>
      <c r="GK1050" s="224"/>
      <c r="GL1050" s="224"/>
      <c r="GM1050" s="224"/>
      <c r="GN1050" s="224"/>
      <c r="GO1050" s="224"/>
      <c r="GP1050" s="224"/>
      <c r="GQ1050" s="224"/>
      <c r="GR1050" s="224"/>
      <c r="GS1050" s="224"/>
      <c r="GT1050" s="224"/>
      <c r="GU1050" s="224"/>
      <c r="GV1050" s="224"/>
      <c r="GW1050" s="224"/>
      <c r="GX1050" s="224"/>
      <c r="GY1050" s="224"/>
      <c r="GZ1050" s="224"/>
      <c r="HA1050" s="224"/>
      <c r="HB1050" s="224"/>
      <c r="HC1050" s="224"/>
      <c r="HD1050" s="224"/>
      <c r="HE1050" s="224"/>
      <c r="HF1050" s="224"/>
      <c r="HG1050" s="224"/>
      <c r="HH1050" s="224"/>
      <c r="HI1050" s="224"/>
      <c r="HJ1050" s="224"/>
      <c r="HK1050" s="224"/>
      <c r="HL1050" s="224"/>
      <c r="HM1050" s="224"/>
      <c r="HN1050" s="224"/>
      <c r="HO1050" s="224"/>
      <c r="HP1050" s="224"/>
      <c r="HQ1050" s="224"/>
      <c r="HR1050" s="224"/>
      <c r="HS1050" s="224"/>
      <c r="HT1050" s="224"/>
      <c r="HU1050" s="224"/>
      <c r="HV1050" s="224"/>
      <c r="HW1050" s="224"/>
      <c r="HX1050" s="224"/>
      <c r="HY1050" s="224"/>
      <c r="HZ1050" s="224"/>
      <c r="IA1050" s="224"/>
      <c r="IB1050" s="224"/>
      <c r="IC1050" s="224"/>
      <c r="ID1050" s="224"/>
      <c r="IE1050" s="224"/>
      <c r="IF1050" s="224"/>
      <c r="IG1050" s="224"/>
      <c r="IH1050" s="224"/>
      <c r="II1050" s="224"/>
      <c r="IJ1050" s="224"/>
      <c r="IK1050" s="224"/>
      <c r="IL1050" s="224"/>
      <c r="IM1050" s="224"/>
      <c r="IN1050" s="224"/>
      <c r="IO1050" s="224"/>
      <c r="IP1050" s="224"/>
      <c r="IQ1050" s="224"/>
      <c r="IR1050" s="224"/>
      <c r="IS1050" s="224"/>
      <c r="IT1050" s="224"/>
      <c r="IU1050" s="224"/>
      <c r="IV1050" s="224"/>
      <c r="IW1050" s="224"/>
    </row>
    <row r="1051" spans="1:257" s="258" customFormat="1" ht="39" hidden="1" customHeight="1" x14ac:dyDescent="0.25">
      <c r="A1051" s="224"/>
      <c r="B1051" s="224"/>
      <c r="C1051" s="224"/>
      <c r="D1051" s="209"/>
      <c r="E1051" s="57"/>
      <c r="F1051" s="57"/>
      <c r="G1051" s="210"/>
      <c r="H1051" s="210"/>
      <c r="I1051" s="210"/>
      <c r="J1051" s="224"/>
      <c r="K1051" s="251"/>
      <c r="L1051" s="251"/>
      <c r="M1051" s="251"/>
      <c r="N1051" s="251"/>
      <c r="O1051" s="251"/>
      <c r="P1051" s="251"/>
      <c r="Q1051" s="251"/>
      <c r="R1051" s="251"/>
      <c r="S1051" s="251"/>
      <c r="T1051" s="251"/>
      <c r="U1051" s="251"/>
      <c r="V1051" s="251"/>
      <c r="W1051" s="251"/>
      <c r="X1051" s="251"/>
      <c r="Y1051" s="251"/>
      <c r="Z1051" s="251"/>
      <c r="AA1051" s="251"/>
      <c r="AB1051" s="251"/>
      <c r="AC1051" s="211"/>
      <c r="AD1051" s="252"/>
      <c r="AE1051" s="252"/>
      <c r="AF1051" s="253"/>
      <c r="AG1051" s="253"/>
      <c r="AH1051" s="254"/>
      <c r="AI1051" s="254"/>
      <c r="AJ1051" s="255"/>
      <c r="AK1051" s="255"/>
      <c r="AL1051" s="126"/>
      <c r="AM1051" s="224"/>
      <c r="AN1051" s="224"/>
      <c r="AO1051" s="224"/>
      <c r="AP1051" s="224"/>
      <c r="AQ1051" s="224"/>
      <c r="AR1051" s="224"/>
      <c r="AS1051" s="224"/>
      <c r="AT1051" s="224"/>
      <c r="AU1051" s="224"/>
      <c r="AV1051" s="224"/>
      <c r="AW1051" s="224"/>
      <c r="AX1051" s="224"/>
      <c r="AY1051" s="224"/>
      <c r="AZ1051" s="224"/>
      <c r="BA1051" s="224"/>
      <c r="BB1051" s="224"/>
      <c r="BC1051" s="224"/>
      <c r="BD1051" s="224"/>
      <c r="BE1051" s="224"/>
      <c r="BF1051" s="224"/>
      <c r="BG1051" s="224"/>
      <c r="BH1051" s="224"/>
      <c r="BI1051" s="224"/>
      <c r="BJ1051" s="224"/>
      <c r="BK1051" s="224"/>
      <c r="BL1051" s="224"/>
      <c r="BM1051" s="224"/>
      <c r="BN1051" s="224"/>
      <c r="BO1051" s="224"/>
      <c r="BP1051" s="224"/>
      <c r="BQ1051" s="224"/>
      <c r="BR1051" s="224"/>
      <c r="BS1051" s="224"/>
      <c r="BT1051" s="224"/>
      <c r="BU1051" s="224"/>
      <c r="BV1051" s="224"/>
      <c r="BW1051" s="224"/>
      <c r="BX1051" s="224"/>
      <c r="BY1051" s="224"/>
      <c r="BZ1051" s="224"/>
      <c r="CA1051" s="224"/>
      <c r="CB1051" s="224"/>
      <c r="CC1051" s="224"/>
      <c r="CD1051" s="224"/>
      <c r="CE1051" s="224"/>
      <c r="CF1051" s="224"/>
      <c r="CG1051" s="224"/>
      <c r="CH1051" s="224"/>
      <c r="CI1051" s="224"/>
      <c r="CJ1051" s="224"/>
      <c r="CK1051" s="224"/>
      <c r="CL1051" s="224"/>
      <c r="CM1051" s="224"/>
      <c r="CN1051" s="224"/>
      <c r="CO1051" s="224"/>
      <c r="CP1051" s="224"/>
      <c r="CQ1051" s="224"/>
      <c r="CR1051" s="224"/>
      <c r="CS1051" s="224"/>
      <c r="CT1051" s="224"/>
      <c r="CU1051" s="224"/>
      <c r="CV1051" s="224"/>
      <c r="CW1051" s="224"/>
      <c r="CX1051" s="224"/>
      <c r="CY1051" s="224"/>
      <c r="CZ1051" s="224"/>
      <c r="DA1051" s="224"/>
      <c r="DB1051" s="224"/>
      <c r="DC1051" s="224"/>
      <c r="DD1051" s="224"/>
      <c r="DE1051" s="224"/>
      <c r="DF1051" s="224"/>
      <c r="DG1051" s="224"/>
      <c r="DH1051" s="224"/>
      <c r="DI1051" s="224"/>
      <c r="DJ1051" s="224"/>
      <c r="DK1051" s="224"/>
      <c r="DL1051" s="224"/>
      <c r="DM1051" s="224"/>
      <c r="DN1051" s="224"/>
      <c r="DO1051" s="224"/>
      <c r="DP1051" s="224"/>
      <c r="DQ1051" s="224"/>
      <c r="DR1051" s="224"/>
      <c r="DS1051" s="224"/>
      <c r="DT1051" s="224"/>
      <c r="DU1051" s="224"/>
      <c r="DV1051" s="224"/>
      <c r="DW1051" s="224"/>
      <c r="DX1051" s="224"/>
      <c r="DY1051" s="224"/>
      <c r="DZ1051" s="224"/>
      <c r="EA1051" s="224"/>
      <c r="EB1051" s="224"/>
      <c r="EC1051" s="224"/>
      <c r="ED1051" s="224"/>
      <c r="EE1051" s="224"/>
      <c r="EF1051" s="224"/>
      <c r="EG1051" s="224"/>
      <c r="EH1051" s="224"/>
      <c r="EI1051" s="224"/>
      <c r="EJ1051" s="224"/>
      <c r="EK1051" s="224"/>
      <c r="EL1051" s="224"/>
      <c r="EM1051" s="224"/>
      <c r="EN1051" s="224"/>
      <c r="EO1051" s="224"/>
      <c r="EP1051" s="224"/>
      <c r="EQ1051" s="224"/>
      <c r="ER1051" s="224"/>
      <c r="ES1051" s="224"/>
      <c r="ET1051" s="224"/>
      <c r="EU1051" s="224"/>
      <c r="EV1051" s="224"/>
      <c r="EW1051" s="224"/>
      <c r="EX1051" s="224"/>
      <c r="EY1051" s="224"/>
      <c r="EZ1051" s="224"/>
      <c r="FA1051" s="224"/>
      <c r="FB1051" s="224"/>
      <c r="FC1051" s="224"/>
      <c r="FD1051" s="224"/>
      <c r="FE1051" s="224"/>
      <c r="FF1051" s="224"/>
      <c r="FG1051" s="224"/>
      <c r="FH1051" s="224"/>
      <c r="FI1051" s="224"/>
      <c r="FJ1051" s="224"/>
      <c r="FK1051" s="224"/>
      <c r="FL1051" s="224"/>
      <c r="FM1051" s="224"/>
      <c r="FN1051" s="224"/>
      <c r="FO1051" s="224"/>
      <c r="FP1051" s="224"/>
      <c r="FQ1051" s="224"/>
      <c r="FR1051" s="224"/>
      <c r="FS1051" s="224"/>
      <c r="FT1051" s="224"/>
      <c r="FU1051" s="224"/>
      <c r="FV1051" s="224"/>
      <c r="FW1051" s="224"/>
      <c r="FX1051" s="224"/>
      <c r="FY1051" s="224"/>
      <c r="FZ1051" s="224"/>
      <c r="GA1051" s="224"/>
      <c r="GB1051" s="224"/>
      <c r="GC1051" s="224"/>
      <c r="GD1051" s="224"/>
      <c r="GE1051" s="224"/>
      <c r="GF1051" s="224"/>
      <c r="GG1051" s="224"/>
      <c r="GH1051" s="224"/>
      <c r="GI1051" s="224"/>
      <c r="GJ1051" s="224"/>
      <c r="GK1051" s="224"/>
      <c r="GL1051" s="224"/>
      <c r="GM1051" s="224"/>
      <c r="GN1051" s="224"/>
      <c r="GO1051" s="224"/>
      <c r="GP1051" s="224"/>
      <c r="GQ1051" s="224"/>
      <c r="GR1051" s="224"/>
      <c r="GS1051" s="224"/>
      <c r="GT1051" s="224"/>
      <c r="GU1051" s="224"/>
      <c r="GV1051" s="224"/>
      <c r="GW1051" s="224"/>
      <c r="GX1051" s="224"/>
      <c r="GY1051" s="224"/>
      <c r="GZ1051" s="224"/>
      <c r="HA1051" s="224"/>
      <c r="HB1051" s="224"/>
      <c r="HC1051" s="224"/>
      <c r="HD1051" s="224"/>
      <c r="HE1051" s="224"/>
      <c r="HF1051" s="224"/>
      <c r="HG1051" s="224"/>
      <c r="HH1051" s="224"/>
      <c r="HI1051" s="224"/>
      <c r="HJ1051" s="224"/>
      <c r="HK1051" s="224"/>
      <c r="HL1051" s="224"/>
      <c r="HM1051" s="224"/>
      <c r="HN1051" s="224"/>
      <c r="HO1051" s="224"/>
      <c r="HP1051" s="224"/>
      <c r="HQ1051" s="224"/>
      <c r="HR1051" s="224"/>
      <c r="HS1051" s="224"/>
      <c r="HT1051" s="224"/>
      <c r="HU1051" s="224"/>
      <c r="HV1051" s="224"/>
      <c r="HW1051" s="224"/>
      <c r="HX1051" s="224"/>
      <c r="HY1051" s="224"/>
      <c r="HZ1051" s="224"/>
      <c r="IA1051" s="224"/>
      <c r="IB1051" s="224"/>
      <c r="IC1051" s="224"/>
      <c r="ID1051" s="224"/>
      <c r="IE1051" s="224"/>
      <c r="IF1051" s="224"/>
      <c r="IG1051" s="224"/>
      <c r="IH1051" s="224"/>
      <c r="II1051" s="224"/>
      <c r="IJ1051" s="224"/>
      <c r="IK1051" s="224"/>
      <c r="IL1051" s="224"/>
      <c r="IM1051" s="224"/>
      <c r="IN1051" s="224"/>
      <c r="IO1051" s="224"/>
      <c r="IP1051" s="224"/>
      <c r="IQ1051" s="224"/>
      <c r="IR1051" s="224"/>
      <c r="IS1051" s="224"/>
      <c r="IT1051" s="224"/>
      <c r="IU1051" s="224"/>
      <c r="IV1051" s="224"/>
      <c r="IW1051" s="224"/>
    </row>
    <row r="1052" spans="1:257" s="258" customFormat="1" ht="39" hidden="1" customHeight="1" x14ac:dyDescent="0.25">
      <c r="A1052" s="224"/>
      <c r="B1052" s="224"/>
      <c r="C1052" s="224"/>
      <c r="D1052" s="209"/>
      <c r="E1052" s="57"/>
      <c r="F1052" s="57"/>
      <c r="G1052" s="210"/>
      <c r="H1052" s="210"/>
      <c r="I1052" s="210"/>
      <c r="J1052" s="224"/>
      <c r="K1052" s="251"/>
      <c r="L1052" s="251"/>
      <c r="M1052" s="251"/>
      <c r="N1052" s="251"/>
      <c r="O1052" s="251"/>
      <c r="P1052" s="251"/>
      <c r="Q1052" s="251"/>
      <c r="R1052" s="251"/>
      <c r="S1052" s="251"/>
      <c r="T1052" s="251"/>
      <c r="U1052" s="251"/>
      <c r="V1052" s="251"/>
      <c r="W1052" s="251"/>
      <c r="X1052" s="251"/>
      <c r="Y1052" s="251"/>
      <c r="Z1052" s="251"/>
      <c r="AA1052" s="251"/>
      <c r="AB1052" s="251"/>
      <c r="AC1052" s="211"/>
      <c r="AD1052" s="252"/>
      <c r="AE1052" s="252"/>
      <c r="AF1052" s="253"/>
      <c r="AG1052" s="253"/>
      <c r="AH1052" s="254"/>
      <c r="AI1052" s="254"/>
      <c r="AJ1052" s="255"/>
      <c r="AK1052" s="255"/>
      <c r="AL1052" s="126"/>
      <c r="AM1052" s="224"/>
      <c r="AN1052" s="224"/>
      <c r="AO1052" s="224"/>
      <c r="AP1052" s="224"/>
      <c r="AQ1052" s="224"/>
      <c r="AR1052" s="224"/>
      <c r="AS1052" s="224"/>
      <c r="AT1052" s="224"/>
      <c r="AU1052" s="224"/>
      <c r="AV1052" s="224"/>
      <c r="AW1052" s="224"/>
      <c r="AX1052" s="224"/>
      <c r="AY1052" s="224"/>
      <c r="AZ1052" s="224"/>
      <c r="BA1052" s="224"/>
      <c r="BB1052" s="224"/>
      <c r="BC1052" s="224"/>
      <c r="BD1052" s="224"/>
      <c r="BE1052" s="224"/>
      <c r="BF1052" s="224"/>
      <c r="BG1052" s="224"/>
      <c r="BH1052" s="224"/>
      <c r="BI1052" s="224"/>
      <c r="BJ1052" s="224"/>
      <c r="BK1052" s="224"/>
      <c r="BL1052" s="224"/>
      <c r="BM1052" s="224"/>
      <c r="BN1052" s="224"/>
      <c r="BO1052" s="224"/>
      <c r="BP1052" s="224"/>
      <c r="BQ1052" s="224"/>
      <c r="BR1052" s="224"/>
      <c r="BS1052" s="224"/>
      <c r="BT1052" s="224"/>
      <c r="BU1052" s="224"/>
      <c r="BV1052" s="224"/>
      <c r="BW1052" s="224"/>
      <c r="BX1052" s="224"/>
      <c r="BY1052" s="224"/>
      <c r="BZ1052" s="224"/>
      <c r="CA1052" s="224"/>
      <c r="CB1052" s="224"/>
      <c r="CC1052" s="224"/>
      <c r="CD1052" s="224"/>
      <c r="CE1052" s="224"/>
      <c r="CF1052" s="224"/>
      <c r="CG1052" s="224"/>
      <c r="CH1052" s="224"/>
      <c r="CI1052" s="224"/>
      <c r="CJ1052" s="224"/>
      <c r="CK1052" s="224"/>
      <c r="CL1052" s="224"/>
      <c r="CM1052" s="224"/>
      <c r="CN1052" s="224"/>
      <c r="CO1052" s="224"/>
      <c r="CP1052" s="224"/>
      <c r="CQ1052" s="224"/>
      <c r="CR1052" s="224"/>
      <c r="CS1052" s="224"/>
      <c r="CT1052" s="224"/>
      <c r="CU1052" s="224"/>
      <c r="CV1052" s="224"/>
      <c r="CW1052" s="224"/>
      <c r="CX1052" s="224"/>
      <c r="CY1052" s="224"/>
      <c r="CZ1052" s="224"/>
      <c r="DA1052" s="224"/>
      <c r="DB1052" s="224"/>
      <c r="DC1052" s="224"/>
      <c r="DD1052" s="224"/>
      <c r="DE1052" s="224"/>
      <c r="DF1052" s="224"/>
      <c r="DG1052" s="224"/>
      <c r="DH1052" s="224"/>
      <c r="DI1052" s="224"/>
      <c r="DJ1052" s="224"/>
      <c r="DK1052" s="224"/>
      <c r="DL1052" s="224"/>
      <c r="DM1052" s="224"/>
      <c r="DN1052" s="224"/>
      <c r="DO1052" s="224"/>
      <c r="DP1052" s="224"/>
      <c r="DQ1052" s="224"/>
      <c r="DR1052" s="224"/>
      <c r="DS1052" s="224"/>
      <c r="DT1052" s="224"/>
      <c r="DU1052" s="224"/>
      <c r="DV1052" s="224"/>
      <c r="DW1052" s="224"/>
      <c r="DX1052" s="224"/>
      <c r="DY1052" s="224"/>
      <c r="DZ1052" s="224"/>
      <c r="EA1052" s="224"/>
      <c r="EB1052" s="224"/>
      <c r="EC1052" s="224"/>
      <c r="ED1052" s="224"/>
      <c r="EE1052" s="224"/>
      <c r="EF1052" s="224"/>
      <c r="EG1052" s="224"/>
      <c r="EH1052" s="224"/>
      <c r="EI1052" s="224"/>
      <c r="EJ1052" s="224"/>
      <c r="EK1052" s="224"/>
      <c r="EL1052" s="224"/>
      <c r="EM1052" s="224"/>
      <c r="EN1052" s="224"/>
      <c r="EO1052" s="224"/>
      <c r="EP1052" s="224"/>
      <c r="EQ1052" s="224"/>
      <c r="ER1052" s="224"/>
      <c r="ES1052" s="224"/>
      <c r="ET1052" s="224"/>
      <c r="EU1052" s="224"/>
      <c r="EV1052" s="224"/>
      <c r="EW1052" s="224"/>
      <c r="EX1052" s="224"/>
      <c r="EY1052" s="224"/>
      <c r="EZ1052" s="224"/>
      <c r="FA1052" s="224"/>
      <c r="FB1052" s="224"/>
      <c r="FC1052" s="224"/>
      <c r="FD1052" s="224"/>
      <c r="FE1052" s="224"/>
      <c r="FF1052" s="224"/>
      <c r="FG1052" s="224"/>
      <c r="FH1052" s="224"/>
      <c r="FI1052" s="224"/>
      <c r="FJ1052" s="224"/>
      <c r="FK1052" s="224"/>
      <c r="FL1052" s="224"/>
      <c r="FM1052" s="224"/>
      <c r="FN1052" s="224"/>
      <c r="FO1052" s="224"/>
      <c r="FP1052" s="224"/>
      <c r="FQ1052" s="224"/>
      <c r="FR1052" s="224"/>
      <c r="FS1052" s="224"/>
      <c r="FT1052" s="224"/>
      <c r="FU1052" s="224"/>
      <c r="FV1052" s="224"/>
      <c r="FW1052" s="224"/>
      <c r="FX1052" s="224"/>
      <c r="FY1052" s="224"/>
      <c r="FZ1052" s="224"/>
      <c r="GA1052" s="224"/>
      <c r="GB1052" s="224"/>
      <c r="GC1052" s="224"/>
      <c r="GD1052" s="224"/>
      <c r="GE1052" s="224"/>
      <c r="GF1052" s="224"/>
      <c r="GG1052" s="224"/>
      <c r="GH1052" s="224"/>
      <c r="GI1052" s="224"/>
      <c r="GJ1052" s="224"/>
      <c r="GK1052" s="224"/>
      <c r="GL1052" s="224"/>
      <c r="GM1052" s="224"/>
      <c r="GN1052" s="224"/>
      <c r="GO1052" s="224"/>
      <c r="GP1052" s="224"/>
      <c r="GQ1052" s="224"/>
      <c r="GR1052" s="224"/>
      <c r="GS1052" s="224"/>
      <c r="GT1052" s="224"/>
      <c r="GU1052" s="224"/>
      <c r="GV1052" s="224"/>
      <c r="GW1052" s="224"/>
      <c r="GX1052" s="224"/>
      <c r="GY1052" s="224"/>
      <c r="GZ1052" s="224"/>
      <c r="HA1052" s="224"/>
      <c r="HB1052" s="224"/>
      <c r="HC1052" s="224"/>
      <c r="HD1052" s="224"/>
      <c r="HE1052" s="224"/>
      <c r="HF1052" s="224"/>
      <c r="HG1052" s="224"/>
      <c r="HH1052" s="224"/>
      <c r="HI1052" s="224"/>
      <c r="HJ1052" s="224"/>
      <c r="HK1052" s="224"/>
      <c r="HL1052" s="224"/>
      <c r="HM1052" s="224"/>
      <c r="HN1052" s="224"/>
      <c r="HO1052" s="224"/>
      <c r="HP1052" s="224"/>
      <c r="HQ1052" s="224"/>
      <c r="HR1052" s="224"/>
      <c r="HS1052" s="224"/>
      <c r="HT1052" s="224"/>
      <c r="HU1052" s="224"/>
      <c r="HV1052" s="224"/>
      <c r="HW1052" s="224"/>
      <c r="HX1052" s="224"/>
      <c r="HY1052" s="224"/>
      <c r="HZ1052" s="224"/>
      <c r="IA1052" s="224"/>
      <c r="IB1052" s="224"/>
      <c r="IC1052" s="224"/>
      <c r="ID1052" s="224"/>
      <c r="IE1052" s="224"/>
      <c r="IF1052" s="224"/>
      <c r="IG1052" s="224"/>
      <c r="IH1052" s="224"/>
      <c r="II1052" s="224"/>
      <c r="IJ1052" s="224"/>
      <c r="IK1052" s="224"/>
      <c r="IL1052" s="224"/>
      <c r="IM1052" s="224"/>
      <c r="IN1052" s="224"/>
      <c r="IO1052" s="224"/>
      <c r="IP1052" s="224"/>
      <c r="IQ1052" s="224"/>
      <c r="IR1052" s="224"/>
      <c r="IS1052" s="224"/>
      <c r="IT1052" s="224"/>
      <c r="IU1052" s="224"/>
      <c r="IV1052" s="224"/>
      <c r="IW1052" s="224"/>
    </row>
    <row r="1053" spans="1:257" s="258" customFormat="1" ht="39" hidden="1" customHeight="1" x14ac:dyDescent="0.25">
      <c r="A1053" s="224"/>
      <c r="B1053" s="224"/>
      <c r="C1053" s="224"/>
      <c r="D1053" s="209"/>
      <c r="E1053" s="57"/>
      <c r="F1053" s="57"/>
      <c r="G1053" s="210"/>
      <c r="H1053" s="210"/>
      <c r="I1053" s="210"/>
      <c r="J1053" s="224"/>
      <c r="K1053" s="251"/>
      <c r="L1053" s="251"/>
      <c r="M1053" s="251"/>
      <c r="N1053" s="251"/>
      <c r="O1053" s="251"/>
      <c r="P1053" s="251"/>
      <c r="Q1053" s="251"/>
      <c r="R1053" s="251"/>
      <c r="S1053" s="251"/>
      <c r="T1053" s="251"/>
      <c r="U1053" s="251"/>
      <c r="V1053" s="251"/>
      <c r="W1053" s="251"/>
      <c r="X1053" s="251"/>
      <c r="Y1053" s="251"/>
      <c r="Z1053" s="251"/>
      <c r="AA1053" s="251"/>
      <c r="AB1053" s="251"/>
      <c r="AC1053" s="211"/>
      <c r="AD1053" s="252"/>
      <c r="AE1053" s="252"/>
      <c r="AF1053" s="253"/>
      <c r="AG1053" s="253"/>
      <c r="AH1053" s="254"/>
      <c r="AI1053" s="254"/>
      <c r="AJ1053" s="255"/>
      <c r="AK1053" s="255"/>
      <c r="AL1053" s="126"/>
      <c r="AM1053" s="224"/>
      <c r="AN1053" s="224"/>
      <c r="AO1053" s="224"/>
      <c r="AP1053" s="224"/>
      <c r="AQ1053" s="224"/>
      <c r="AR1053" s="224"/>
      <c r="AS1053" s="224"/>
      <c r="AT1053" s="224"/>
      <c r="AU1053" s="224"/>
      <c r="AV1053" s="224"/>
      <c r="AW1053" s="224"/>
      <c r="AX1053" s="224"/>
      <c r="AY1053" s="224"/>
      <c r="AZ1053" s="224"/>
      <c r="BA1053" s="224"/>
      <c r="BB1053" s="224"/>
      <c r="BC1053" s="224"/>
      <c r="BD1053" s="224"/>
      <c r="BE1053" s="224"/>
      <c r="BF1053" s="224"/>
      <c r="BG1053" s="224"/>
      <c r="BH1053" s="224"/>
      <c r="BI1053" s="224"/>
      <c r="BJ1053" s="224"/>
      <c r="BK1053" s="224"/>
      <c r="BL1053" s="224"/>
      <c r="BM1053" s="224"/>
      <c r="BN1053" s="224"/>
      <c r="BO1053" s="224"/>
      <c r="BP1053" s="224"/>
      <c r="BQ1053" s="224"/>
      <c r="BR1053" s="224"/>
      <c r="BS1053" s="224"/>
      <c r="BT1053" s="224"/>
      <c r="BU1053" s="224"/>
      <c r="BV1053" s="224"/>
      <c r="BW1053" s="224"/>
      <c r="BX1053" s="224"/>
      <c r="BY1053" s="224"/>
      <c r="BZ1053" s="224"/>
      <c r="CA1053" s="224"/>
      <c r="CB1053" s="224"/>
      <c r="CC1053" s="224"/>
      <c r="CD1053" s="224"/>
      <c r="CE1053" s="224"/>
      <c r="CF1053" s="224"/>
      <c r="CG1053" s="224"/>
      <c r="CH1053" s="224"/>
      <c r="CI1053" s="224"/>
      <c r="CJ1053" s="224"/>
      <c r="CK1053" s="224"/>
      <c r="CL1053" s="224"/>
      <c r="CM1053" s="224"/>
      <c r="CN1053" s="224"/>
      <c r="CO1053" s="224"/>
      <c r="CP1053" s="224"/>
      <c r="CQ1053" s="224"/>
      <c r="CR1053" s="224"/>
      <c r="CS1053" s="224"/>
      <c r="CT1053" s="224"/>
      <c r="CU1053" s="224"/>
      <c r="CV1053" s="224"/>
      <c r="CW1053" s="224"/>
      <c r="CX1053" s="224"/>
      <c r="CY1053" s="224"/>
      <c r="CZ1053" s="224"/>
      <c r="DA1053" s="224"/>
      <c r="DB1053" s="224"/>
      <c r="DC1053" s="224"/>
      <c r="DD1053" s="224"/>
      <c r="DE1053" s="224"/>
      <c r="DF1053" s="224"/>
      <c r="DG1053" s="224"/>
      <c r="DH1053" s="224"/>
      <c r="DI1053" s="224"/>
      <c r="DJ1053" s="224"/>
      <c r="DK1053" s="224"/>
      <c r="DL1053" s="224"/>
      <c r="DM1053" s="224"/>
      <c r="DN1053" s="224"/>
      <c r="DO1053" s="224"/>
      <c r="DP1053" s="224"/>
      <c r="DQ1053" s="224"/>
      <c r="DR1053" s="224"/>
      <c r="DS1053" s="224"/>
      <c r="DT1053" s="224"/>
      <c r="DU1053" s="224"/>
      <c r="DV1053" s="224"/>
      <c r="DW1053" s="224"/>
      <c r="DX1053" s="224"/>
      <c r="DY1053" s="224"/>
      <c r="DZ1053" s="224"/>
      <c r="EA1053" s="224"/>
      <c r="EB1053" s="224"/>
      <c r="EC1053" s="224"/>
      <c r="ED1053" s="224"/>
      <c r="EE1053" s="224"/>
      <c r="EF1053" s="224"/>
      <c r="EG1053" s="224"/>
      <c r="EH1053" s="224"/>
      <c r="EI1053" s="224"/>
      <c r="EJ1053" s="224"/>
      <c r="EK1053" s="224"/>
      <c r="EL1053" s="224"/>
      <c r="EM1053" s="224"/>
      <c r="EN1053" s="224"/>
      <c r="EO1053" s="224"/>
      <c r="EP1053" s="224"/>
      <c r="EQ1053" s="224"/>
      <c r="ER1053" s="224"/>
      <c r="ES1053" s="224"/>
      <c r="ET1053" s="224"/>
      <c r="EU1053" s="224"/>
      <c r="EV1053" s="224"/>
      <c r="EW1053" s="224"/>
      <c r="EX1053" s="224"/>
      <c r="EY1053" s="224"/>
      <c r="EZ1053" s="224"/>
      <c r="FA1053" s="224"/>
      <c r="FB1053" s="224"/>
      <c r="FC1053" s="224"/>
      <c r="FD1053" s="224"/>
      <c r="FE1053" s="224"/>
      <c r="FF1053" s="224"/>
      <c r="FG1053" s="224"/>
      <c r="FH1053" s="224"/>
      <c r="FI1053" s="224"/>
      <c r="FJ1053" s="224"/>
      <c r="FK1053" s="224"/>
      <c r="FL1053" s="224"/>
      <c r="FM1053" s="224"/>
      <c r="FN1053" s="224"/>
      <c r="FO1053" s="224"/>
      <c r="FP1053" s="224"/>
      <c r="FQ1053" s="224"/>
      <c r="FR1053" s="224"/>
      <c r="FS1053" s="224"/>
      <c r="FT1053" s="224"/>
      <c r="FU1053" s="224"/>
      <c r="FV1053" s="224"/>
      <c r="FW1053" s="224"/>
      <c r="FX1053" s="224"/>
      <c r="FY1053" s="224"/>
      <c r="FZ1053" s="224"/>
      <c r="GA1053" s="224"/>
      <c r="GB1053" s="224"/>
      <c r="GC1053" s="224"/>
      <c r="GD1053" s="224"/>
      <c r="GE1053" s="224"/>
      <c r="GF1053" s="224"/>
      <c r="GG1053" s="224"/>
      <c r="GH1053" s="224"/>
      <c r="GI1053" s="224"/>
      <c r="GJ1053" s="224"/>
      <c r="GK1053" s="224"/>
      <c r="GL1053" s="224"/>
      <c r="GM1053" s="224"/>
      <c r="GN1053" s="224"/>
      <c r="GO1053" s="224"/>
      <c r="GP1053" s="224"/>
      <c r="GQ1053" s="224"/>
      <c r="GR1053" s="224"/>
      <c r="GS1053" s="224"/>
      <c r="GT1053" s="224"/>
      <c r="GU1053" s="224"/>
      <c r="GV1053" s="224"/>
      <c r="GW1053" s="224"/>
      <c r="GX1053" s="224"/>
      <c r="GY1053" s="224"/>
      <c r="GZ1053" s="224"/>
      <c r="HA1053" s="224"/>
      <c r="HB1053" s="224"/>
      <c r="HC1053" s="224"/>
      <c r="HD1053" s="224"/>
      <c r="HE1053" s="224"/>
      <c r="HF1053" s="224"/>
      <c r="HG1053" s="224"/>
      <c r="HH1053" s="224"/>
      <c r="HI1053" s="224"/>
      <c r="HJ1053" s="224"/>
      <c r="HK1053" s="224"/>
      <c r="HL1053" s="224"/>
      <c r="HM1053" s="224"/>
      <c r="HN1053" s="224"/>
      <c r="HO1053" s="224"/>
      <c r="HP1053" s="224"/>
      <c r="HQ1053" s="224"/>
      <c r="HR1053" s="224"/>
      <c r="HS1053" s="224"/>
      <c r="HT1053" s="224"/>
      <c r="HU1053" s="224"/>
      <c r="HV1053" s="224"/>
      <c r="HW1053" s="224"/>
      <c r="HX1053" s="224"/>
      <c r="HY1053" s="224"/>
      <c r="HZ1053" s="224"/>
      <c r="IA1053" s="224"/>
      <c r="IB1053" s="224"/>
      <c r="IC1053" s="224"/>
      <c r="ID1053" s="224"/>
      <c r="IE1053" s="224"/>
      <c r="IF1053" s="224"/>
      <c r="IG1053" s="224"/>
      <c r="IH1053" s="224"/>
      <c r="II1053" s="224"/>
      <c r="IJ1053" s="224"/>
      <c r="IK1053" s="224"/>
      <c r="IL1053" s="224"/>
      <c r="IM1053" s="224"/>
      <c r="IN1053" s="224"/>
      <c r="IO1053" s="224"/>
      <c r="IP1053" s="224"/>
      <c r="IQ1053" s="224"/>
      <c r="IR1053" s="224"/>
      <c r="IS1053" s="224"/>
      <c r="IT1053" s="224"/>
      <c r="IU1053" s="224"/>
      <c r="IV1053" s="224"/>
      <c r="IW1053" s="224"/>
    </row>
    <row r="1054" spans="1:257" s="258" customFormat="1" ht="39" hidden="1" customHeight="1" x14ac:dyDescent="0.25">
      <c r="A1054" s="224"/>
      <c r="B1054" s="224"/>
      <c r="C1054" s="224"/>
      <c r="D1054" s="209"/>
      <c r="E1054" s="57"/>
      <c r="F1054" s="57"/>
      <c r="G1054" s="210"/>
      <c r="H1054" s="210"/>
      <c r="I1054" s="210"/>
      <c r="J1054" s="224"/>
      <c r="K1054" s="251"/>
      <c r="L1054" s="251"/>
      <c r="M1054" s="251"/>
      <c r="N1054" s="251"/>
      <c r="O1054" s="251"/>
      <c r="P1054" s="251"/>
      <c r="Q1054" s="251"/>
      <c r="R1054" s="251"/>
      <c r="S1054" s="251"/>
      <c r="T1054" s="251"/>
      <c r="U1054" s="251"/>
      <c r="V1054" s="251"/>
      <c r="W1054" s="251"/>
      <c r="X1054" s="251"/>
      <c r="Y1054" s="251"/>
      <c r="Z1054" s="251"/>
      <c r="AA1054" s="251"/>
      <c r="AB1054" s="251"/>
      <c r="AC1054" s="211"/>
      <c r="AD1054" s="252"/>
      <c r="AE1054" s="252"/>
      <c r="AF1054" s="253"/>
      <c r="AG1054" s="253"/>
      <c r="AH1054" s="254"/>
      <c r="AI1054" s="254"/>
      <c r="AJ1054" s="255"/>
      <c r="AK1054" s="255"/>
      <c r="AL1054" s="126"/>
      <c r="AM1054" s="224"/>
      <c r="AN1054" s="224"/>
      <c r="AO1054" s="224"/>
      <c r="AP1054" s="224"/>
      <c r="AQ1054" s="224"/>
      <c r="AR1054" s="224"/>
      <c r="AS1054" s="224"/>
      <c r="AT1054" s="224"/>
      <c r="AU1054" s="224"/>
      <c r="AV1054" s="224"/>
      <c r="AW1054" s="224"/>
      <c r="AX1054" s="224"/>
      <c r="AY1054" s="224"/>
      <c r="AZ1054" s="224"/>
      <c r="BA1054" s="224"/>
      <c r="BB1054" s="224"/>
      <c r="BC1054" s="224"/>
      <c r="BD1054" s="224"/>
      <c r="BE1054" s="224"/>
      <c r="BF1054" s="224"/>
      <c r="BG1054" s="224"/>
      <c r="BH1054" s="224"/>
      <c r="BI1054" s="224"/>
      <c r="BJ1054" s="224"/>
      <c r="BK1054" s="224"/>
      <c r="BL1054" s="224"/>
      <c r="BM1054" s="224"/>
      <c r="BN1054" s="224"/>
      <c r="BO1054" s="224"/>
      <c r="BP1054" s="224"/>
      <c r="BQ1054" s="224"/>
      <c r="BR1054" s="224"/>
      <c r="BS1054" s="224"/>
      <c r="BT1054" s="224"/>
      <c r="BU1054" s="224"/>
      <c r="BV1054" s="224"/>
      <c r="BW1054" s="224"/>
      <c r="BX1054" s="224"/>
      <c r="BY1054" s="224"/>
      <c r="BZ1054" s="224"/>
      <c r="CA1054" s="224"/>
      <c r="CB1054" s="224"/>
      <c r="CC1054" s="224"/>
      <c r="CD1054" s="224"/>
      <c r="CE1054" s="224"/>
      <c r="CF1054" s="224"/>
      <c r="CG1054" s="224"/>
      <c r="CH1054" s="224"/>
      <c r="CI1054" s="224"/>
      <c r="CJ1054" s="224"/>
      <c r="CK1054" s="224"/>
      <c r="CL1054" s="224"/>
      <c r="CM1054" s="224"/>
      <c r="CN1054" s="224"/>
      <c r="CO1054" s="224"/>
      <c r="CP1054" s="224"/>
      <c r="CQ1054" s="224"/>
      <c r="CR1054" s="224"/>
      <c r="CS1054" s="224"/>
      <c r="CT1054" s="224"/>
      <c r="CU1054" s="224"/>
      <c r="CV1054" s="224"/>
      <c r="CW1054" s="224"/>
      <c r="CX1054" s="224"/>
      <c r="CY1054" s="224"/>
      <c r="CZ1054" s="224"/>
      <c r="DA1054" s="224"/>
      <c r="DB1054" s="224"/>
      <c r="DC1054" s="224"/>
      <c r="DD1054" s="224"/>
      <c r="DE1054" s="224"/>
      <c r="DF1054" s="224"/>
      <c r="DG1054" s="224"/>
      <c r="DH1054" s="224"/>
      <c r="DI1054" s="224"/>
      <c r="DJ1054" s="224"/>
      <c r="DK1054" s="224"/>
      <c r="DL1054" s="224"/>
      <c r="DM1054" s="224"/>
      <c r="DN1054" s="224"/>
      <c r="DO1054" s="224"/>
      <c r="DP1054" s="224"/>
      <c r="DQ1054" s="224"/>
      <c r="DR1054" s="224"/>
      <c r="DS1054" s="224"/>
      <c r="DT1054" s="224"/>
      <c r="DU1054" s="224"/>
      <c r="DV1054" s="224"/>
      <c r="DW1054" s="224"/>
      <c r="DX1054" s="224"/>
      <c r="DY1054" s="224"/>
      <c r="DZ1054" s="224"/>
      <c r="EA1054" s="224"/>
      <c r="EB1054" s="224"/>
      <c r="EC1054" s="224"/>
      <c r="ED1054" s="224"/>
      <c r="EE1054" s="224"/>
      <c r="EF1054" s="224"/>
      <c r="EG1054" s="224"/>
      <c r="EH1054" s="224"/>
      <c r="EI1054" s="224"/>
      <c r="EJ1054" s="224"/>
      <c r="EK1054" s="224"/>
      <c r="EL1054" s="224"/>
      <c r="EM1054" s="224"/>
      <c r="EN1054" s="224"/>
      <c r="EO1054" s="224"/>
      <c r="EP1054" s="224"/>
      <c r="EQ1054" s="224"/>
      <c r="ER1054" s="224"/>
      <c r="ES1054" s="224"/>
      <c r="ET1054" s="224"/>
      <c r="EU1054" s="224"/>
      <c r="EV1054" s="224"/>
      <c r="EW1054" s="224"/>
      <c r="EX1054" s="224"/>
      <c r="EY1054" s="224"/>
      <c r="EZ1054" s="224"/>
      <c r="FA1054" s="224"/>
      <c r="FB1054" s="224"/>
      <c r="FC1054" s="224"/>
      <c r="FD1054" s="224"/>
      <c r="FE1054" s="224"/>
      <c r="FF1054" s="224"/>
      <c r="FG1054" s="224"/>
      <c r="FH1054" s="224"/>
      <c r="FI1054" s="224"/>
      <c r="FJ1054" s="224"/>
      <c r="FK1054" s="224"/>
      <c r="FL1054" s="224"/>
      <c r="FM1054" s="224"/>
      <c r="FN1054" s="224"/>
      <c r="FO1054" s="224"/>
      <c r="FP1054" s="224"/>
      <c r="FQ1054" s="224"/>
      <c r="FR1054" s="224"/>
      <c r="FS1054" s="224"/>
      <c r="FT1054" s="224"/>
      <c r="FU1054" s="224"/>
      <c r="FV1054" s="224"/>
      <c r="FW1054" s="224"/>
      <c r="FX1054" s="224"/>
      <c r="FY1054" s="224"/>
      <c r="FZ1054" s="224"/>
      <c r="GA1054" s="224"/>
      <c r="GB1054" s="224"/>
      <c r="GC1054" s="224"/>
      <c r="GD1054" s="224"/>
      <c r="GE1054" s="224"/>
      <c r="GF1054" s="224"/>
      <c r="GG1054" s="224"/>
      <c r="GH1054" s="224"/>
      <c r="GI1054" s="224"/>
      <c r="GJ1054" s="224"/>
      <c r="GK1054" s="224"/>
      <c r="GL1054" s="224"/>
      <c r="GM1054" s="224"/>
      <c r="GN1054" s="224"/>
      <c r="GO1054" s="224"/>
      <c r="GP1054" s="224"/>
      <c r="GQ1054" s="224"/>
      <c r="GR1054" s="224"/>
      <c r="GS1054" s="224"/>
      <c r="GT1054" s="224"/>
      <c r="GU1054" s="224"/>
      <c r="GV1054" s="224"/>
      <c r="GW1054" s="224"/>
      <c r="GX1054" s="224"/>
      <c r="GY1054" s="224"/>
      <c r="GZ1054" s="224"/>
      <c r="HA1054" s="224"/>
      <c r="HB1054" s="224"/>
      <c r="HC1054" s="224"/>
      <c r="HD1054" s="224"/>
      <c r="HE1054" s="224"/>
      <c r="HF1054" s="224"/>
      <c r="HG1054" s="224"/>
      <c r="HH1054" s="224"/>
      <c r="HI1054" s="224"/>
      <c r="HJ1054" s="224"/>
      <c r="HK1054" s="224"/>
      <c r="HL1054" s="224"/>
      <c r="HM1054" s="224"/>
      <c r="HN1054" s="224"/>
      <c r="HO1054" s="224"/>
      <c r="HP1054" s="224"/>
      <c r="HQ1054" s="224"/>
      <c r="HR1054" s="224"/>
      <c r="HS1054" s="224"/>
      <c r="HT1054" s="224"/>
      <c r="HU1054" s="224"/>
      <c r="HV1054" s="224"/>
      <c r="HW1054" s="224"/>
      <c r="HX1054" s="224"/>
      <c r="HY1054" s="224"/>
      <c r="HZ1054" s="224"/>
      <c r="IA1054" s="224"/>
      <c r="IB1054" s="224"/>
      <c r="IC1054" s="224"/>
      <c r="ID1054" s="224"/>
      <c r="IE1054" s="224"/>
      <c r="IF1054" s="224"/>
      <c r="IG1054" s="224"/>
      <c r="IH1054" s="224"/>
      <c r="II1054" s="224"/>
      <c r="IJ1054" s="224"/>
      <c r="IK1054" s="224"/>
      <c r="IL1054" s="224"/>
      <c r="IM1054" s="224"/>
      <c r="IN1054" s="224"/>
      <c r="IO1054" s="224"/>
      <c r="IP1054" s="224"/>
      <c r="IQ1054" s="224"/>
      <c r="IR1054" s="224"/>
      <c r="IS1054" s="224"/>
      <c r="IT1054" s="224"/>
      <c r="IU1054" s="224"/>
      <c r="IV1054" s="224"/>
      <c r="IW1054" s="224"/>
    </row>
    <row r="1055" spans="1:257" s="258" customFormat="1" ht="39" hidden="1" customHeight="1" x14ac:dyDescent="0.25">
      <c r="A1055" s="224"/>
      <c r="B1055" s="224"/>
      <c r="C1055" s="224"/>
      <c r="D1055" s="209"/>
      <c r="E1055" s="57"/>
      <c r="F1055" s="57"/>
      <c r="G1055" s="210"/>
      <c r="H1055" s="210"/>
      <c r="I1055" s="210"/>
      <c r="J1055" s="224"/>
      <c r="K1055" s="251"/>
      <c r="L1055" s="251"/>
      <c r="M1055" s="251"/>
      <c r="N1055" s="251"/>
      <c r="O1055" s="251"/>
      <c r="P1055" s="251"/>
      <c r="Q1055" s="251"/>
      <c r="R1055" s="251"/>
      <c r="S1055" s="251"/>
      <c r="T1055" s="251"/>
      <c r="U1055" s="251"/>
      <c r="V1055" s="251"/>
      <c r="W1055" s="251"/>
      <c r="X1055" s="251"/>
      <c r="Y1055" s="251"/>
      <c r="Z1055" s="251"/>
      <c r="AA1055" s="251"/>
      <c r="AB1055" s="251"/>
      <c r="AC1055" s="211"/>
      <c r="AD1055" s="252"/>
      <c r="AE1055" s="252"/>
      <c r="AF1055" s="253"/>
      <c r="AG1055" s="253"/>
      <c r="AH1055" s="254"/>
      <c r="AI1055" s="254"/>
      <c r="AJ1055" s="255"/>
      <c r="AK1055" s="255"/>
      <c r="AL1055" s="126"/>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4"/>
      <c r="BI1055" s="224"/>
      <c r="BJ1055" s="224"/>
      <c r="BK1055" s="224"/>
      <c r="BL1055" s="224"/>
      <c r="BM1055" s="224"/>
      <c r="BN1055" s="224"/>
      <c r="BO1055" s="224"/>
      <c r="BP1055" s="224"/>
      <c r="BQ1055" s="224"/>
      <c r="BR1055" s="224"/>
      <c r="BS1055" s="224"/>
      <c r="BT1055" s="224"/>
      <c r="BU1055" s="224"/>
      <c r="BV1055" s="224"/>
      <c r="BW1055" s="224"/>
      <c r="BX1055" s="224"/>
      <c r="BY1055" s="224"/>
      <c r="BZ1055" s="224"/>
      <c r="CA1055" s="224"/>
      <c r="CB1055" s="224"/>
      <c r="CC1055" s="224"/>
      <c r="CD1055" s="224"/>
      <c r="CE1055" s="224"/>
      <c r="CF1055" s="224"/>
      <c r="CG1055" s="224"/>
      <c r="CH1055" s="224"/>
      <c r="CI1055" s="224"/>
      <c r="CJ1055" s="224"/>
      <c r="CK1055" s="224"/>
      <c r="CL1055" s="224"/>
      <c r="CM1055" s="224"/>
      <c r="CN1055" s="224"/>
      <c r="CO1055" s="224"/>
      <c r="CP1055" s="224"/>
      <c r="CQ1055" s="224"/>
      <c r="CR1055" s="224"/>
      <c r="CS1055" s="224"/>
      <c r="CT1055" s="224"/>
      <c r="CU1055" s="224"/>
      <c r="CV1055" s="224"/>
      <c r="CW1055" s="224"/>
      <c r="CX1055" s="224"/>
      <c r="CY1055" s="224"/>
      <c r="CZ1055" s="224"/>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4"/>
      <c r="DW1055" s="224"/>
      <c r="DX1055" s="224"/>
      <c r="DY1055" s="224"/>
      <c r="DZ1055" s="224"/>
      <c r="EA1055" s="224"/>
      <c r="EB1055" s="224"/>
      <c r="EC1055" s="224"/>
      <c r="ED1055" s="224"/>
      <c r="EE1055" s="224"/>
      <c r="EF1055" s="224"/>
      <c r="EG1055" s="224"/>
      <c r="EH1055" s="224"/>
      <c r="EI1055" s="224"/>
      <c r="EJ1055" s="224"/>
      <c r="EK1055" s="224"/>
      <c r="EL1055" s="224"/>
      <c r="EM1055" s="224"/>
      <c r="EN1055" s="224"/>
      <c r="EO1055" s="224"/>
      <c r="EP1055" s="224"/>
      <c r="EQ1055" s="224"/>
      <c r="ER1055" s="224"/>
      <c r="ES1055" s="224"/>
      <c r="ET1055" s="224"/>
      <c r="EU1055" s="224"/>
      <c r="EV1055" s="224"/>
      <c r="EW1055" s="224"/>
      <c r="EX1055" s="224"/>
      <c r="EY1055" s="224"/>
      <c r="EZ1055" s="224"/>
      <c r="FA1055" s="224"/>
      <c r="FB1055" s="224"/>
      <c r="FC1055" s="224"/>
      <c r="FD1055" s="224"/>
      <c r="FE1055" s="224"/>
      <c r="FF1055" s="224"/>
      <c r="FG1055" s="224"/>
      <c r="FH1055" s="224"/>
      <c r="FI1055" s="224"/>
      <c r="FJ1055" s="224"/>
      <c r="FK1055" s="224"/>
      <c r="FL1055" s="224"/>
      <c r="FM1055" s="224"/>
      <c r="FN1055" s="224"/>
      <c r="FO1055" s="224"/>
      <c r="FP1055" s="224"/>
      <c r="FQ1055" s="224"/>
      <c r="FR1055" s="224"/>
      <c r="FS1055" s="224"/>
      <c r="FT1055" s="224"/>
      <c r="FU1055" s="224"/>
      <c r="FV1055" s="224"/>
      <c r="FW1055" s="224"/>
      <c r="FX1055" s="224"/>
      <c r="FY1055" s="224"/>
      <c r="FZ1055" s="224"/>
      <c r="GA1055" s="224"/>
      <c r="GB1055" s="224"/>
      <c r="GC1055" s="224"/>
      <c r="GD1055" s="224"/>
      <c r="GE1055" s="224"/>
      <c r="GF1055" s="224"/>
      <c r="GG1055" s="224"/>
      <c r="GH1055" s="224"/>
      <c r="GI1055" s="224"/>
      <c r="GJ1055" s="224"/>
      <c r="GK1055" s="224"/>
      <c r="GL1055" s="224"/>
      <c r="GM1055" s="224"/>
      <c r="GN1055" s="224"/>
      <c r="GO1055" s="224"/>
      <c r="GP1055" s="224"/>
      <c r="GQ1055" s="224"/>
      <c r="GR1055" s="224"/>
      <c r="GS1055" s="224"/>
      <c r="GT1055" s="224"/>
      <c r="GU1055" s="224"/>
      <c r="GV1055" s="224"/>
      <c r="GW1055" s="224"/>
      <c r="GX1055" s="224"/>
      <c r="GY1055" s="224"/>
      <c r="GZ1055" s="224"/>
      <c r="HA1055" s="224"/>
      <c r="HB1055" s="224"/>
      <c r="HC1055" s="224"/>
      <c r="HD1055" s="224"/>
      <c r="HE1055" s="224"/>
      <c r="HF1055" s="224"/>
      <c r="HG1055" s="224"/>
      <c r="HH1055" s="224"/>
      <c r="HI1055" s="224"/>
      <c r="HJ1055" s="224"/>
      <c r="HK1055" s="224"/>
      <c r="HL1055" s="224"/>
      <c r="HM1055" s="224"/>
      <c r="HN1055" s="224"/>
      <c r="HO1055" s="224"/>
      <c r="HP1055" s="224"/>
      <c r="HQ1055" s="224"/>
      <c r="HR1055" s="224"/>
      <c r="HS1055" s="224"/>
      <c r="HT1055" s="224"/>
      <c r="HU1055" s="224"/>
      <c r="HV1055" s="224"/>
      <c r="HW1055" s="224"/>
      <c r="HX1055" s="224"/>
      <c r="HY1055" s="224"/>
      <c r="HZ1055" s="224"/>
      <c r="IA1055" s="224"/>
      <c r="IB1055" s="224"/>
      <c r="IC1055" s="224"/>
      <c r="ID1055" s="224"/>
      <c r="IE1055" s="224"/>
      <c r="IF1055" s="224"/>
      <c r="IG1055" s="224"/>
      <c r="IH1055" s="224"/>
      <c r="II1055" s="224"/>
      <c r="IJ1055" s="224"/>
      <c r="IK1055" s="224"/>
      <c r="IL1055" s="224"/>
      <c r="IM1055" s="224"/>
      <c r="IN1055" s="224"/>
      <c r="IO1055" s="224"/>
      <c r="IP1055" s="224"/>
      <c r="IQ1055" s="224"/>
      <c r="IR1055" s="224"/>
      <c r="IS1055" s="224"/>
      <c r="IT1055" s="224"/>
      <c r="IU1055" s="224"/>
      <c r="IV1055" s="224"/>
      <c r="IW1055" s="224"/>
    </row>
    <row r="1056" spans="1:257" s="258" customFormat="1" ht="39" hidden="1" customHeight="1" x14ac:dyDescent="0.25">
      <c r="A1056" s="224"/>
      <c r="B1056" s="224"/>
      <c r="C1056" s="224"/>
      <c r="D1056" s="209"/>
      <c r="E1056" s="57"/>
      <c r="F1056" s="57"/>
      <c r="G1056" s="210"/>
      <c r="H1056" s="210"/>
      <c r="I1056" s="210"/>
      <c r="J1056" s="224"/>
      <c r="K1056" s="251"/>
      <c r="L1056" s="251"/>
      <c r="M1056" s="251"/>
      <c r="N1056" s="251"/>
      <c r="O1056" s="251"/>
      <c r="P1056" s="251"/>
      <c r="Q1056" s="251"/>
      <c r="R1056" s="251"/>
      <c r="S1056" s="251"/>
      <c r="T1056" s="251"/>
      <c r="U1056" s="251"/>
      <c r="V1056" s="251"/>
      <c r="W1056" s="251"/>
      <c r="X1056" s="251"/>
      <c r="Y1056" s="251"/>
      <c r="Z1056" s="251"/>
      <c r="AA1056" s="251"/>
      <c r="AB1056" s="251"/>
      <c r="AC1056" s="211"/>
      <c r="AD1056" s="252"/>
      <c r="AE1056" s="252"/>
      <c r="AF1056" s="253"/>
      <c r="AG1056" s="253"/>
      <c r="AH1056" s="254"/>
      <c r="AI1056" s="254"/>
      <c r="AJ1056" s="255"/>
      <c r="AK1056" s="255"/>
      <c r="AL1056" s="126"/>
      <c r="AM1056" s="224"/>
      <c r="AN1056" s="224"/>
      <c r="AO1056" s="224"/>
      <c r="AP1056" s="224"/>
      <c r="AQ1056" s="224"/>
      <c r="AR1056" s="224"/>
      <c r="AS1056" s="224"/>
      <c r="AT1056" s="224"/>
      <c r="AU1056" s="224"/>
      <c r="AV1056" s="224"/>
      <c r="AW1056" s="224"/>
      <c r="AX1056" s="224"/>
      <c r="AY1056" s="224"/>
      <c r="AZ1056" s="224"/>
      <c r="BA1056" s="224"/>
      <c r="BB1056" s="224"/>
      <c r="BC1056" s="224"/>
      <c r="BD1056" s="224"/>
      <c r="BE1056" s="224"/>
      <c r="BF1056" s="224"/>
      <c r="BG1056" s="224"/>
      <c r="BH1056" s="224"/>
      <c r="BI1056" s="224"/>
      <c r="BJ1056" s="224"/>
      <c r="BK1056" s="224"/>
      <c r="BL1056" s="224"/>
      <c r="BM1056" s="224"/>
      <c r="BN1056" s="224"/>
      <c r="BO1056" s="224"/>
      <c r="BP1056" s="224"/>
      <c r="BQ1056" s="224"/>
      <c r="BR1056" s="224"/>
      <c r="BS1056" s="224"/>
      <c r="BT1056" s="224"/>
      <c r="BU1056" s="224"/>
      <c r="BV1056" s="224"/>
      <c r="BW1056" s="224"/>
      <c r="BX1056" s="224"/>
      <c r="BY1056" s="224"/>
      <c r="BZ1056" s="224"/>
      <c r="CA1056" s="224"/>
      <c r="CB1056" s="224"/>
      <c r="CC1056" s="224"/>
      <c r="CD1056" s="224"/>
      <c r="CE1056" s="224"/>
      <c r="CF1056" s="224"/>
      <c r="CG1056" s="224"/>
      <c r="CH1056" s="224"/>
      <c r="CI1056" s="224"/>
      <c r="CJ1056" s="224"/>
      <c r="CK1056" s="224"/>
      <c r="CL1056" s="224"/>
      <c r="CM1056" s="224"/>
      <c r="CN1056" s="224"/>
      <c r="CO1056" s="224"/>
      <c r="CP1056" s="224"/>
      <c r="CQ1056" s="224"/>
      <c r="CR1056" s="224"/>
      <c r="CS1056" s="224"/>
      <c r="CT1056" s="224"/>
      <c r="CU1056" s="224"/>
      <c r="CV1056" s="224"/>
      <c r="CW1056" s="224"/>
      <c r="CX1056" s="224"/>
      <c r="CY1056" s="224"/>
      <c r="CZ1056" s="224"/>
      <c r="DA1056" s="224"/>
      <c r="DB1056" s="224"/>
      <c r="DC1056" s="224"/>
      <c r="DD1056" s="224"/>
      <c r="DE1056" s="224"/>
      <c r="DF1056" s="224"/>
      <c r="DG1056" s="224"/>
      <c r="DH1056" s="224"/>
      <c r="DI1056" s="224"/>
      <c r="DJ1056" s="224"/>
      <c r="DK1056" s="224"/>
      <c r="DL1056" s="224"/>
      <c r="DM1056" s="224"/>
      <c r="DN1056" s="224"/>
      <c r="DO1056" s="224"/>
      <c r="DP1056" s="224"/>
      <c r="DQ1056" s="224"/>
      <c r="DR1056" s="224"/>
      <c r="DS1056" s="224"/>
      <c r="DT1056" s="224"/>
      <c r="DU1056" s="224"/>
      <c r="DV1056" s="224"/>
      <c r="DW1056" s="224"/>
      <c r="DX1056" s="224"/>
      <c r="DY1056" s="224"/>
      <c r="DZ1056" s="224"/>
      <c r="EA1056" s="224"/>
      <c r="EB1056" s="224"/>
      <c r="EC1056" s="224"/>
      <c r="ED1056" s="224"/>
      <c r="EE1056" s="224"/>
      <c r="EF1056" s="224"/>
      <c r="EG1056" s="224"/>
      <c r="EH1056" s="224"/>
      <c r="EI1056" s="224"/>
      <c r="EJ1056" s="224"/>
      <c r="EK1056" s="224"/>
      <c r="EL1056" s="224"/>
      <c r="EM1056" s="224"/>
      <c r="EN1056" s="224"/>
      <c r="EO1056" s="224"/>
      <c r="EP1056" s="224"/>
      <c r="EQ1056" s="224"/>
      <c r="ER1056" s="224"/>
      <c r="ES1056" s="224"/>
      <c r="ET1056" s="224"/>
      <c r="EU1056" s="224"/>
      <c r="EV1056" s="224"/>
      <c r="EW1056" s="224"/>
      <c r="EX1056" s="224"/>
      <c r="EY1056" s="224"/>
      <c r="EZ1056" s="224"/>
      <c r="FA1056" s="224"/>
      <c r="FB1056" s="224"/>
      <c r="FC1056" s="224"/>
      <c r="FD1056" s="224"/>
      <c r="FE1056" s="224"/>
      <c r="FF1056" s="224"/>
      <c r="FG1056" s="224"/>
      <c r="FH1056" s="224"/>
      <c r="FI1056" s="224"/>
      <c r="FJ1056" s="224"/>
      <c r="FK1056" s="224"/>
      <c r="FL1056" s="224"/>
      <c r="FM1056" s="224"/>
      <c r="FN1056" s="224"/>
      <c r="FO1056" s="224"/>
      <c r="FP1056" s="224"/>
      <c r="FQ1056" s="224"/>
      <c r="FR1056" s="224"/>
      <c r="FS1056" s="224"/>
      <c r="FT1056" s="224"/>
      <c r="FU1056" s="224"/>
      <c r="FV1056" s="224"/>
      <c r="FW1056" s="224"/>
      <c r="FX1056" s="224"/>
      <c r="FY1056" s="224"/>
      <c r="FZ1056" s="224"/>
      <c r="GA1056" s="224"/>
      <c r="GB1056" s="224"/>
      <c r="GC1056" s="224"/>
      <c r="GD1056" s="224"/>
      <c r="GE1056" s="224"/>
      <c r="GF1056" s="224"/>
      <c r="GG1056" s="224"/>
      <c r="GH1056" s="224"/>
      <c r="GI1056" s="224"/>
      <c r="GJ1056" s="224"/>
      <c r="GK1056" s="224"/>
      <c r="GL1056" s="224"/>
      <c r="GM1056" s="224"/>
      <c r="GN1056" s="224"/>
      <c r="GO1056" s="224"/>
      <c r="GP1056" s="224"/>
      <c r="GQ1056" s="224"/>
      <c r="GR1056" s="224"/>
      <c r="GS1056" s="224"/>
      <c r="GT1056" s="224"/>
      <c r="GU1056" s="224"/>
      <c r="GV1056" s="224"/>
      <c r="GW1056" s="224"/>
      <c r="GX1056" s="224"/>
      <c r="GY1056" s="224"/>
      <c r="GZ1056" s="224"/>
      <c r="HA1056" s="224"/>
      <c r="HB1056" s="224"/>
      <c r="HC1056" s="224"/>
      <c r="HD1056" s="224"/>
      <c r="HE1056" s="224"/>
      <c r="HF1056" s="224"/>
      <c r="HG1056" s="224"/>
      <c r="HH1056" s="224"/>
      <c r="HI1056" s="224"/>
      <c r="HJ1056" s="224"/>
      <c r="HK1056" s="224"/>
      <c r="HL1056" s="224"/>
      <c r="HM1056" s="224"/>
      <c r="HN1056" s="224"/>
      <c r="HO1056" s="224"/>
      <c r="HP1056" s="224"/>
      <c r="HQ1056" s="224"/>
      <c r="HR1056" s="224"/>
      <c r="HS1056" s="224"/>
      <c r="HT1056" s="224"/>
      <c r="HU1056" s="224"/>
      <c r="HV1056" s="224"/>
      <c r="HW1056" s="224"/>
      <c r="HX1056" s="224"/>
      <c r="HY1056" s="224"/>
      <c r="HZ1056" s="224"/>
      <c r="IA1056" s="224"/>
      <c r="IB1056" s="224"/>
      <c r="IC1056" s="224"/>
      <c r="ID1056" s="224"/>
      <c r="IE1056" s="224"/>
      <c r="IF1056" s="224"/>
      <c r="IG1056" s="224"/>
      <c r="IH1056" s="224"/>
      <c r="II1056" s="224"/>
      <c r="IJ1056" s="224"/>
      <c r="IK1056" s="224"/>
      <c r="IL1056" s="224"/>
      <c r="IM1056" s="224"/>
      <c r="IN1056" s="224"/>
      <c r="IO1056" s="224"/>
      <c r="IP1056" s="224"/>
      <c r="IQ1056" s="224"/>
      <c r="IR1056" s="224"/>
      <c r="IS1056" s="224"/>
      <c r="IT1056" s="224"/>
      <c r="IU1056" s="224"/>
      <c r="IV1056" s="224"/>
      <c r="IW1056" s="224"/>
    </row>
    <row r="1057" spans="1:257" s="258" customFormat="1" ht="39" hidden="1" customHeight="1" x14ac:dyDescent="0.25">
      <c r="A1057" s="224"/>
      <c r="B1057" s="224"/>
      <c r="C1057" s="224"/>
      <c r="D1057" s="209"/>
      <c r="E1057" s="57"/>
      <c r="F1057" s="57"/>
      <c r="G1057" s="210"/>
      <c r="H1057" s="210"/>
      <c r="I1057" s="210"/>
      <c r="J1057" s="224"/>
      <c r="K1057" s="251"/>
      <c r="L1057" s="251"/>
      <c r="M1057" s="251"/>
      <c r="N1057" s="251"/>
      <c r="O1057" s="251"/>
      <c r="P1057" s="251"/>
      <c r="Q1057" s="251"/>
      <c r="R1057" s="251"/>
      <c r="S1057" s="251"/>
      <c r="T1057" s="251"/>
      <c r="U1057" s="251"/>
      <c r="V1057" s="251"/>
      <c r="W1057" s="251"/>
      <c r="X1057" s="251"/>
      <c r="Y1057" s="251"/>
      <c r="Z1057" s="251"/>
      <c r="AA1057" s="251"/>
      <c r="AB1057" s="251"/>
      <c r="AC1057" s="211"/>
      <c r="AD1057" s="252"/>
      <c r="AE1057" s="252"/>
      <c r="AF1057" s="253"/>
      <c r="AG1057" s="253"/>
      <c r="AH1057" s="254"/>
      <c r="AI1057" s="254"/>
      <c r="AJ1057" s="255"/>
      <c r="AK1057" s="255"/>
      <c r="AL1057" s="126"/>
      <c r="AM1057" s="224"/>
      <c r="AN1057" s="224"/>
      <c r="AO1057" s="224"/>
      <c r="AP1057" s="224"/>
      <c r="AQ1057" s="224"/>
      <c r="AR1057" s="224"/>
      <c r="AS1057" s="224"/>
      <c r="AT1057" s="224"/>
      <c r="AU1057" s="224"/>
      <c r="AV1057" s="224"/>
      <c r="AW1057" s="224"/>
      <c r="AX1057" s="224"/>
      <c r="AY1057" s="224"/>
      <c r="AZ1057" s="224"/>
      <c r="BA1057" s="224"/>
      <c r="BB1057" s="224"/>
      <c r="BC1057" s="224"/>
      <c r="BD1057" s="224"/>
      <c r="BE1057" s="224"/>
      <c r="BF1057" s="224"/>
      <c r="BG1057" s="224"/>
      <c r="BH1057" s="224"/>
      <c r="BI1057" s="224"/>
      <c r="BJ1057" s="224"/>
      <c r="BK1057" s="224"/>
      <c r="BL1057" s="224"/>
      <c r="BM1057" s="224"/>
      <c r="BN1057" s="224"/>
      <c r="BO1057" s="224"/>
      <c r="BP1057" s="224"/>
      <c r="BQ1057" s="224"/>
      <c r="BR1057" s="224"/>
      <c r="BS1057" s="224"/>
      <c r="BT1057" s="224"/>
      <c r="BU1057" s="224"/>
      <c r="BV1057" s="224"/>
      <c r="BW1057" s="224"/>
      <c r="BX1057" s="224"/>
      <c r="BY1057" s="224"/>
      <c r="BZ1057" s="224"/>
      <c r="CA1057" s="224"/>
      <c r="CB1057" s="224"/>
      <c r="CC1057" s="224"/>
      <c r="CD1057" s="224"/>
      <c r="CE1057" s="224"/>
      <c r="CF1057" s="224"/>
      <c r="CG1057" s="224"/>
      <c r="CH1057" s="224"/>
      <c r="CI1057" s="224"/>
      <c r="CJ1057" s="224"/>
      <c r="CK1057" s="224"/>
      <c r="CL1057" s="224"/>
      <c r="CM1057" s="224"/>
      <c r="CN1057" s="224"/>
      <c r="CO1057" s="224"/>
      <c r="CP1057" s="224"/>
      <c r="CQ1057" s="224"/>
      <c r="CR1057" s="224"/>
      <c r="CS1057" s="224"/>
      <c r="CT1057" s="224"/>
      <c r="CU1057" s="224"/>
      <c r="CV1057" s="224"/>
      <c r="CW1057" s="224"/>
      <c r="CX1057" s="224"/>
      <c r="CY1057" s="224"/>
      <c r="CZ1057" s="224"/>
      <c r="DA1057" s="224"/>
      <c r="DB1057" s="224"/>
      <c r="DC1057" s="224"/>
      <c r="DD1057" s="224"/>
      <c r="DE1057" s="224"/>
      <c r="DF1057" s="224"/>
      <c r="DG1057" s="224"/>
      <c r="DH1057" s="224"/>
      <c r="DI1057" s="224"/>
      <c r="DJ1057" s="224"/>
      <c r="DK1057" s="224"/>
      <c r="DL1057" s="224"/>
      <c r="DM1057" s="224"/>
      <c r="DN1057" s="224"/>
      <c r="DO1057" s="224"/>
      <c r="DP1057" s="224"/>
      <c r="DQ1057" s="224"/>
      <c r="DR1057" s="224"/>
      <c r="DS1057" s="224"/>
      <c r="DT1057" s="224"/>
      <c r="DU1057" s="224"/>
      <c r="DV1057" s="224"/>
      <c r="DW1057" s="224"/>
      <c r="DX1057" s="224"/>
      <c r="DY1057" s="224"/>
      <c r="DZ1057" s="224"/>
      <c r="EA1057" s="224"/>
      <c r="EB1057" s="224"/>
      <c r="EC1057" s="224"/>
      <c r="ED1057" s="224"/>
      <c r="EE1057" s="224"/>
      <c r="EF1057" s="224"/>
      <c r="EG1057" s="224"/>
      <c r="EH1057" s="224"/>
      <c r="EI1057" s="224"/>
      <c r="EJ1057" s="224"/>
      <c r="EK1057" s="224"/>
      <c r="EL1057" s="224"/>
      <c r="EM1057" s="224"/>
      <c r="EN1057" s="224"/>
      <c r="EO1057" s="224"/>
      <c r="EP1057" s="224"/>
      <c r="EQ1057" s="224"/>
      <c r="ER1057" s="224"/>
      <c r="ES1057" s="224"/>
      <c r="ET1057" s="224"/>
      <c r="EU1057" s="224"/>
      <c r="EV1057" s="224"/>
      <c r="EW1057" s="224"/>
      <c r="EX1057" s="224"/>
      <c r="EY1057" s="224"/>
      <c r="EZ1057" s="224"/>
      <c r="FA1057" s="224"/>
      <c r="FB1057" s="224"/>
      <c r="FC1057" s="224"/>
      <c r="FD1057" s="224"/>
      <c r="FE1057" s="224"/>
      <c r="FF1057" s="224"/>
      <c r="FG1057" s="224"/>
      <c r="FH1057" s="224"/>
      <c r="FI1057" s="224"/>
      <c r="FJ1057" s="224"/>
      <c r="FK1057" s="224"/>
      <c r="FL1057" s="224"/>
      <c r="FM1057" s="224"/>
      <c r="FN1057" s="224"/>
      <c r="FO1057" s="224"/>
      <c r="FP1057" s="224"/>
      <c r="FQ1057" s="224"/>
      <c r="FR1057" s="224"/>
      <c r="FS1057" s="224"/>
      <c r="FT1057" s="224"/>
      <c r="FU1057" s="224"/>
      <c r="FV1057" s="224"/>
      <c r="FW1057" s="224"/>
      <c r="FX1057" s="224"/>
      <c r="FY1057" s="224"/>
      <c r="FZ1057" s="224"/>
      <c r="GA1057" s="224"/>
      <c r="GB1057" s="224"/>
      <c r="GC1057" s="224"/>
      <c r="GD1057" s="224"/>
      <c r="GE1057" s="224"/>
      <c r="GF1057" s="224"/>
      <c r="GG1057" s="224"/>
      <c r="GH1057" s="224"/>
      <c r="GI1057" s="224"/>
      <c r="GJ1057" s="224"/>
      <c r="GK1057" s="224"/>
      <c r="GL1057" s="224"/>
      <c r="GM1057" s="224"/>
      <c r="GN1057" s="224"/>
      <c r="GO1057" s="224"/>
      <c r="GP1057" s="224"/>
      <c r="GQ1057" s="224"/>
      <c r="GR1057" s="224"/>
      <c r="GS1057" s="224"/>
      <c r="GT1057" s="224"/>
      <c r="GU1057" s="224"/>
      <c r="GV1057" s="224"/>
      <c r="GW1057" s="224"/>
      <c r="GX1057" s="224"/>
      <c r="GY1057" s="224"/>
      <c r="GZ1057" s="224"/>
      <c r="HA1057" s="224"/>
      <c r="HB1057" s="224"/>
      <c r="HC1057" s="224"/>
      <c r="HD1057" s="224"/>
      <c r="HE1057" s="224"/>
      <c r="HF1057" s="224"/>
      <c r="HG1057" s="224"/>
      <c r="HH1057" s="224"/>
      <c r="HI1057" s="224"/>
      <c r="HJ1057" s="224"/>
      <c r="HK1057" s="224"/>
      <c r="HL1057" s="224"/>
      <c r="HM1057" s="224"/>
      <c r="HN1057" s="224"/>
      <c r="HO1057" s="224"/>
      <c r="HP1057" s="224"/>
      <c r="HQ1057" s="224"/>
      <c r="HR1057" s="224"/>
      <c r="HS1057" s="224"/>
      <c r="HT1057" s="224"/>
      <c r="HU1057" s="224"/>
      <c r="HV1057" s="224"/>
      <c r="HW1057" s="224"/>
      <c r="HX1057" s="224"/>
      <c r="HY1057" s="224"/>
      <c r="HZ1057" s="224"/>
      <c r="IA1057" s="224"/>
      <c r="IB1057" s="224"/>
      <c r="IC1057" s="224"/>
      <c r="ID1057" s="224"/>
      <c r="IE1057" s="224"/>
      <c r="IF1057" s="224"/>
      <c r="IG1057" s="224"/>
      <c r="IH1057" s="224"/>
      <c r="II1057" s="224"/>
      <c r="IJ1057" s="224"/>
      <c r="IK1057" s="224"/>
      <c r="IL1057" s="224"/>
      <c r="IM1057" s="224"/>
      <c r="IN1057" s="224"/>
      <c r="IO1057" s="224"/>
      <c r="IP1057" s="224"/>
      <c r="IQ1057" s="224"/>
      <c r="IR1057" s="224"/>
      <c r="IS1057" s="224"/>
      <c r="IT1057" s="224"/>
      <c r="IU1057" s="224"/>
      <c r="IV1057" s="224"/>
      <c r="IW1057" s="224"/>
    </row>
    <row r="1058" spans="1:257" s="258" customFormat="1" ht="39" hidden="1" customHeight="1" x14ac:dyDescent="0.25">
      <c r="A1058" s="224"/>
      <c r="B1058" s="224"/>
      <c r="C1058" s="224"/>
      <c r="D1058" s="209"/>
      <c r="E1058" s="57"/>
      <c r="F1058" s="57"/>
      <c r="G1058" s="210"/>
      <c r="H1058" s="210"/>
      <c r="I1058" s="210"/>
      <c r="J1058" s="224"/>
      <c r="K1058" s="251"/>
      <c r="L1058" s="251"/>
      <c r="M1058" s="251"/>
      <c r="N1058" s="251"/>
      <c r="O1058" s="251"/>
      <c r="P1058" s="251"/>
      <c r="Q1058" s="251"/>
      <c r="R1058" s="251"/>
      <c r="S1058" s="251"/>
      <c r="T1058" s="251"/>
      <c r="U1058" s="251"/>
      <c r="V1058" s="251"/>
      <c r="W1058" s="251"/>
      <c r="X1058" s="251"/>
      <c r="Y1058" s="251"/>
      <c r="Z1058" s="251"/>
      <c r="AA1058" s="251"/>
      <c r="AB1058" s="251"/>
      <c r="AC1058" s="211"/>
      <c r="AD1058" s="252"/>
      <c r="AE1058" s="252"/>
      <c r="AF1058" s="253"/>
      <c r="AG1058" s="253"/>
      <c r="AH1058" s="254"/>
      <c r="AI1058" s="254"/>
      <c r="AJ1058" s="255"/>
      <c r="AK1058" s="255"/>
      <c r="AL1058" s="126"/>
      <c r="AM1058" s="224"/>
      <c r="AN1058" s="224"/>
      <c r="AO1058" s="224"/>
      <c r="AP1058" s="224"/>
      <c r="AQ1058" s="224"/>
      <c r="AR1058" s="224"/>
      <c r="AS1058" s="224"/>
      <c r="AT1058" s="224"/>
      <c r="AU1058" s="224"/>
      <c r="AV1058" s="224"/>
      <c r="AW1058" s="224"/>
      <c r="AX1058" s="224"/>
      <c r="AY1058" s="224"/>
      <c r="AZ1058" s="224"/>
      <c r="BA1058" s="224"/>
      <c r="BB1058" s="224"/>
      <c r="BC1058" s="224"/>
      <c r="BD1058" s="224"/>
      <c r="BE1058" s="224"/>
      <c r="BF1058" s="224"/>
      <c r="BG1058" s="224"/>
      <c r="BH1058" s="224"/>
      <c r="BI1058" s="224"/>
      <c r="BJ1058" s="224"/>
      <c r="BK1058" s="224"/>
      <c r="BL1058" s="224"/>
      <c r="BM1058" s="224"/>
      <c r="BN1058" s="224"/>
      <c r="BO1058" s="224"/>
      <c r="BP1058" s="224"/>
      <c r="BQ1058" s="224"/>
      <c r="BR1058" s="224"/>
      <c r="BS1058" s="224"/>
      <c r="BT1058" s="224"/>
      <c r="BU1058" s="224"/>
      <c r="BV1058" s="224"/>
      <c r="BW1058" s="224"/>
      <c r="BX1058" s="224"/>
      <c r="BY1058" s="224"/>
      <c r="BZ1058" s="224"/>
      <c r="CA1058" s="224"/>
      <c r="CB1058" s="224"/>
      <c r="CC1058" s="224"/>
      <c r="CD1058" s="224"/>
      <c r="CE1058" s="224"/>
      <c r="CF1058" s="224"/>
      <c r="CG1058" s="224"/>
      <c r="CH1058" s="224"/>
      <c r="CI1058" s="224"/>
      <c r="CJ1058" s="224"/>
      <c r="CK1058" s="224"/>
      <c r="CL1058" s="224"/>
      <c r="CM1058" s="224"/>
      <c r="CN1058" s="224"/>
      <c r="CO1058" s="224"/>
      <c r="CP1058" s="224"/>
      <c r="CQ1058" s="224"/>
      <c r="CR1058" s="224"/>
      <c r="CS1058" s="224"/>
      <c r="CT1058" s="224"/>
      <c r="CU1058" s="224"/>
      <c r="CV1058" s="224"/>
      <c r="CW1058" s="224"/>
      <c r="CX1058" s="224"/>
      <c r="CY1058" s="224"/>
      <c r="CZ1058" s="224"/>
      <c r="DA1058" s="224"/>
      <c r="DB1058" s="224"/>
      <c r="DC1058" s="224"/>
      <c r="DD1058" s="224"/>
      <c r="DE1058" s="224"/>
      <c r="DF1058" s="224"/>
      <c r="DG1058" s="224"/>
      <c r="DH1058" s="224"/>
      <c r="DI1058" s="224"/>
      <c r="DJ1058" s="224"/>
      <c r="DK1058" s="224"/>
      <c r="DL1058" s="224"/>
      <c r="DM1058" s="224"/>
      <c r="DN1058" s="224"/>
      <c r="DO1058" s="224"/>
      <c r="DP1058" s="224"/>
      <c r="DQ1058" s="224"/>
      <c r="DR1058" s="224"/>
      <c r="DS1058" s="224"/>
      <c r="DT1058" s="224"/>
      <c r="DU1058" s="224"/>
      <c r="DV1058" s="224"/>
      <c r="DW1058" s="224"/>
      <c r="DX1058" s="224"/>
      <c r="DY1058" s="224"/>
      <c r="DZ1058" s="224"/>
      <c r="EA1058" s="224"/>
      <c r="EB1058" s="224"/>
      <c r="EC1058" s="224"/>
      <c r="ED1058" s="224"/>
      <c r="EE1058" s="224"/>
      <c r="EF1058" s="224"/>
      <c r="EG1058" s="224"/>
      <c r="EH1058" s="224"/>
      <c r="EI1058" s="224"/>
      <c r="EJ1058" s="224"/>
      <c r="EK1058" s="224"/>
      <c r="EL1058" s="224"/>
      <c r="EM1058" s="224"/>
      <c r="EN1058" s="224"/>
      <c r="EO1058" s="224"/>
      <c r="EP1058" s="224"/>
      <c r="EQ1058" s="224"/>
      <c r="ER1058" s="224"/>
      <c r="ES1058" s="224"/>
      <c r="ET1058" s="224"/>
      <c r="EU1058" s="224"/>
      <c r="EV1058" s="224"/>
      <c r="EW1058" s="224"/>
      <c r="EX1058" s="224"/>
      <c r="EY1058" s="224"/>
      <c r="EZ1058" s="224"/>
      <c r="FA1058" s="224"/>
      <c r="FB1058" s="224"/>
      <c r="FC1058" s="224"/>
      <c r="FD1058" s="224"/>
      <c r="FE1058" s="224"/>
      <c r="FF1058" s="224"/>
      <c r="FG1058" s="224"/>
      <c r="FH1058" s="224"/>
      <c r="FI1058" s="224"/>
      <c r="FJ1058" s="224"/>
      <c r="FK1058" s="224"/>
      <c r="FL1058" s="224"/>
      <c r="FM1058" s="224"/>
      <c r="FN1058" s="224"/>
      <c r="FO1058" s="224"/>
      <c r="FP1058" s="224"/>
      <c r="FQ1058" s="224"/>
      <c r="FR1058" s="224"/>
      <c r="FS1058" s="224"/>
      <c r="FT1058" s="224"/>
      <c r="FU1058" s="224"/>
      <c r="FV1058" s="224"/>
      <c r="FW1058" s="224"/>
      <c r="FX1058" s="224"/>
      <c r="FY1058" s="224"/>
      <c r="FZ1058" s="224"/>
      <c r="GA1058" s="224"/>
      <c r="GB1058" s="224"/>
      <c r="GC1058" s="224"/>
      <c r="GD1058" s="224"/>
      <c r="GE1058" s="224"/>
      <c r="GF1058" s="224"/>
      <c r="GG1058" s="224"/>
      <c r="GH1058" s="224"/>
      <c r="GI1058" s="224"/>
      <c r="GJ1058" s="224"/>
      <c r="GK1058" s="224"/>
      <c r="GL1058" s="224"/>
      <c r="GM1058" s="224"/>
      <c r="GN1058" s="224"/>
      <c r="GO1058" s="224"/>
      <c r="GP1058" s="224"/>
      <c r="GQ1058" s="224"/>
      <c r="GR1058" s="224"/>
      <c r="GS1058" s="224"/>
      <c r="GT1058" s="224"/>
      <c r="GU1058" s="224"/>
      <c r="GV1058" s="224"/>
      <c r="GW1058" s="224"/>
      <c r="GX1058" s="224"/>
      <c r="GY1058" s="224"/>
      <c r="GZ1058" s="224"/>
      <c r="HA1058" s="224"/>
      <c r="HB1058" s="224"/>
      <c r="HC1058" s="224"/>
      <c r="HD1058" s="224"/>
      <c r="HE1058" s="224"/>
      <c r="HF1058" s="224"/>
      <c r="HG1058" s="224"/>
      <c r="HH1058" s="224"/>
      <c r="HI1058" s="224"/>
      <c r="HJ1058" s="224"/>
      <c r="HK1058" s="224"/>
      <c r="HL1058" s="224"/>
      <c r="HM1058" s="224"/>
      <c r="HN1058" s="224"/>
      <c r="HO1058" s="224"/>
      <c r="HP1058" s="224"/>
      <c r="HQ1058" s="224"/>
      <c r="HR1058" s="224"/>
      <c r="HS1058" s="224"/>
      <c r="HT1058" s="224"/>
      <c r="HU1058" s="224"/>
      <c r="HV1058" s="224"/>
      <c r="HW1058" s="224"/>
      <c r="HX1058" s="224"/>
      <c r="HY1058" s="224"/>
      <c r="HZ1058" s="224"/>
      <c r="IA1058" s="224"/>
      <c r="IB1058" s="224"/>
      <c r="IC1058" s="224"/>
      <c r="ID1058" s="224"/>
      <c r="IE1058" s="224"/>
      <c r="IF1058" s="224"/>
      <c r="IG1058" s="224"/>
      <c r="IH1058" s="224"/>
      <c r="II1058" s="224"/>
      <c r="IJ1058" s="224"/>
      <c r="IK1058" s="224"/>
      <c r="IL1058" s="224"/>
      <c r="IM1058" s="224"/>
      <c r="IN1058" s="224"/>
      <c r="IO1058" s="224"/>
      <c r="IP1058" s="224"/>
      <c r="IQ1058" s="224"/>
      <c r="IR1058" s="224"/>
      <c r="IS1058" s="224"/>
      <c r="IT1058" s="224"/>
      <c r="IU1058" s="224"/>
      <c r="IV1058" s="224"/>
      <c r="IW1058" s="224"/>
    </row>
    <row r="1059" spans="1:257" s="258" customFormat="1" ht="39" hidden="1" customHeight="1" x14ac:dyDescent="0.25">
      <c r="A1059" s="224"/>
      <c r="B1059" s="224"/>
      <c r="C1059" s="224"/>
      <c r="D1059" s="209"/>
      <c r="E1059" s="57"/>
      <c r="F1059" s="57"/>
      <c r="G1059" s="210"/>
      <c r="H1059" s="210"/>
      <c r="I1059" s="210"/>
      <c r="J1059" s="224"/>
      <c r="K1059" s="251"/>
      <c r="L1059" s="251"/>
      <c r="M1059" s="251"/>
      <c r="N1059" s="251"/>
      <c r="O1059" s="251"/>
      <c r="P1059" s="251"/>
      <c r="Q1059" s="251"/>
      <c r="R1059" s="251"/>
      <c r="S1059" s="251"/>
      <c r="T1059" s="251"/>
      <c r="U1059" s="251"/>
      <c r="V1059" s="251"/>
      <c r="W1059" s="251"/>
      <c r="X1059" s="251"/>
      <c r="Y1059" s="251"/>
      <c r="Z1059" s="251"/>
      <c r="AA1059" s="251"/>
      <c r="AB1059" s="251"/>
      <c r="AC1059" s="211"/>
      <c r="AD1059" s="252"/>
      <c r="AE1059" s="252"/>
      <c r="AF1059" s="253"/>
      <c r="AG1059" s="253"/>
      <c r="AH1059" s="254"/>
      <c r="AI1059" s="254"/>
      <c r="AJ1059" s="255"/>
      <c r="AK1059" s="255"/>
      <c r="AL1059" s="126"/>
      <c r="AM1059" s="224"/>
      <c r="AN1059" s="224"/>
      <c r="AO1059" s="224"/>
      <c r="AP1059" s="224"/>
      <c r="AQ1059" s="224"/>
      <c r="AR1059" s="224"/>
      <c r="AS1059" s="224"/>
      <c r="AT1059" s="224"/>
      <c r="AU1059" s="224"/>
      <c r="AV1059" s="224"/>
      <c r="AW1059" s="224"/>
      <c r="AX1059" s="224"/>
      <c r="AY1059" s="224"/>
      <c r="AZ1059" s="224"/>
      <c r="BA1059" s="224"/>
      <c r="BB1059" s="224"/>
      <c r="BC1059" s="224"/>
      <c r="BD1059" s="224"/>
      <c r="BE1059" s="224"/>
      <c r="BF1059" s="224"/>
      <c r="BG1059" s="224"/>
      <c r="BH1059" s="224"/>
      <c r="BI1059" s="224"/>
      <c r="BJ1059" s="224"/>
      <c r="BK1059" s="224"/>
      <c r="BL1059" s="224"/>
      <c r="BM1059" s="224"/>
      <c r="BN1059" s="224"/>
      <c r="BO1059" s="224"/>
      <c r="BP1059" s="224"/>
      <c r="BQ1059" s="224"/>
      <c r="BR1059" s="224"/>
      <c r="BS1059" s="224"/>
      <c r="BT1059" s="224"/>
      <c r="BU1059" s="224"/>
      <c r="BV1059" s="224"/>
      <c r="BW1059" s="224"/>
      <c r="BX1059" s="224"/>
      <c r="BY1059" s="224"/>
      <c r="BZ1059" s="224"/>
      <c r="CA1059" s="224"/>
      <c r="CB1059" s="224"/>
      <c r="CC1059" s="224"/>
      <c r="CD1059" s="224"/>
      <c r="CE1059" s="224"/>
      <c r="CF1059" s="224"/>
      <c r="CG1059" s="224"/>
      <c r="CH1059" s="224"/>
      <c r="CI1059" s="224"/>
      <c r="CJ1059" s="224"/>
      <c r="CK1059" s="224"/>
      <c r="CL1059" s="224"/>
      <c r="CM1059" s="224"/>
      <c r="CN1059" s="224"/>
      <c r="CO1059" s="224"/>
      <c r="CP1059" s="224"/>
      <c r="CQ1059" s="224"/>
      <c r="CR1059" s="224"/>
      <c r="CS1059" s="224"/>
      <c r="CT1059" s="224"/>
      <c r="CU1059" s="224"/>
      <c r="CV1059" s="224"/>
      <c r="CW1059" s="224"/>
      <c r="CX1059" s="224"/>
      <c r="CY1059" s="224"/>
      <c r="CZ1059" s="224"/>
      <c r="DA1059" s="224"/>
      <c r="DB1059" s="224"/>
      <c r="DC1059" s="224"/>
      <c r="DD1059" s="224"/>
      <c r="DE1059" s="224"/>
      <c r="DF1059" s="224"/>
      <c r="DG1059" s="224"/>
      <c r="DH1059" s="224"/>
      <c r="DI1059" s="224"/>
      <c r="DJ1059" s="224"/>
      <c r="DK1059" s="224"/>
      <c r="DL1059" s="224"/>
      <c r="DM1059" s="224"/>
      <c r="DN1059" s="224"/>
      <c r="DO1059" s="224"/>
      <c r="DP1059" s="224"/>
      <c r="DQ1059" s="224"/>
      <c r="DR1059" s="224"/>
      <c r="DS1059" s="224"/>
      <c r="DT1059" s="224"/>
      <c r="DU1059" s="224"/>
      <c r="DV1059" s="224"/>
      <c r="DW1059" s="224"/>
      <c r="DX1059" s="224"/>
      <c r="DY1059" s="224"/>
      <c r="DZ1059" s="224"/>
      <c r="EA1059" s="224"/>
      <c r="EB1059" s="224"/>
      <c r="EC1059" s="224"/>
      <c r="ED1059" s="224"/>
      <c r="EE1059" s="224"/>
      <c r="EF1059" s="224"/>
      <c r="EG1059" s="224"/>
      <c r="EH1059" s="224"/>
      <c r="EI1059" s="224"/>
      <c r="EJ1059" s="224"/>
      <c r="EK1059" s="224"/>
      <c r="EL1059" s="224"/>
      <c r="EM1059" s="224"/>
      <c r="EN1059" s="224"/>
      <c r="EO1059" s="224"/>
      <c r="EP1059" s="224"/>
      <c r="EQ1059" s="224"/>
      <c r="ER1059" s="224"/>
      <c r="ES1059" s="224"/>
      <c r="ET1059" s="224"/>
      <c r="EU1059" s="224"/>
      <c r="EV1059" s="224"/>
      <c r="EW1059" s="224"/>
      <c r="EX1059" s="224"/>
      <c r="EY1059" s="224"/>
      <c r="EZ1059" s="224"/>
      <c r="FA1059" s="224"/>
      <c r="FB1059" s="224"/>
      <c r="FC1059" s="224"/>
      <c r="FD1059" s="224"/>
      <c r="FE1059" s="224"/>
      <c r="FF1059" s="224"/>
      <c r="FG1059" s="224"/>
      <c r="FH1059" s="224"/>
      <c r="FI1059" s="224"/>
      <c r="FJ1059" s="224"/>
      <c r="FK1059" s="224"/>
      <c r="FL1059" s="224"/>
      <c r="FM1059" s="224"/>
      <c r="FN1059" s="224"/>
      <c r="FO1059" s="224"/>
      <c r="FP1059" s="224"/>
      <c r="FQ1059" s="224"/>
      <c r="FR1059" s="224"/>
      <c r="FS1059" s="224"/>
      <c r="FT1059" s="224"/>
      <c r="FU1059" s="224"/>
      <c r="FV1059" s="224"/>
      <c r="FW1059" s="224"/>
      <c r="FX1059" s="224"/>
      <c r="FY1059" s="224"/>
      <c r="FZ1059" s="224"/>
      <c r="GA1059" s="224"/>
      <c r="GB1059" s="224"/>
      <c r="GC1059" s="224"/>
      <c r="GD1059" s="224"/>
      <c r="GE1059" s="224"/>
      <c r="GF1059" s="224"/>
      <c r="GG1059" s="224"/>
      <c r="GH1059" s="224"/>
      <c r="GI1059" s="224"/>
      <c r="GJ1059" s="224"/>
      <c r="GK1059" s="224"/>
      <c r="GL1059" s="224"/>
      <c r="GM1059" s="224"/>
      <c r="GN1059" s="224"/>
      <c r="GO1059" s="224"/>
      <c r="GP1059" s="224"/>
      <c r="GQ1059" s="224"/>
      <c r="GR1059" s="224"/>
      <c r="GS1059" s="224"/>
      <c r="GT1059" s="224"/>
      <c r="GU1059" s="224"/>
      <c r="GV1059" s="224"/>
      <c r="GW1059" s="224"/>
      <c r="GX1059" s="224"/>
      <c r="GY1059" s="224"/>
      <c r="GZ1059" s="224"/>
      <c r="HA1059" s="224"/>
      <c r="HB1059" s="224"/>
      <c r="HC1059" s="224"/>
      <c r="HD1059" s="224"/>
      <c r="HE1059" s="224"/>
      <c r="HF1059" s="224"/>
      <c r="HG1059" s="224"/>
      <c r="HH1059" s="224"/>
      <c r="HI1059" s="224"/>
      <c r="HJ1059" s="224"/>
      <c r="HK1059" s="224"/>
      <c r="HL1059" s="224"/>
      <c r="HM1059" s="224"/>
      <c r="HN1059" s="224"/>
      <c r="HO1059" s="224"/>
      <c r="HP1059" s="224"/>
      <c r="HQ1059" s="224"/>
      <c r="HR1059" s="224"/>
      <c r="HS1059" s="224"/>
      <c r="HT1059" s="224"/>
      <c r="HU1059" s="224"/>
      <c r="HV1059" s="224"/>
      <c r="HW1059" s="224"/>
      <c r="HX1059" s="224"/>
      <c r="HY1059" s="224"/>
      <c r="HZ1059" s="224"/>
      <c r="IA1059" s="224"/>
      <c r="IB1059" s="224"/>
      <c r="IC1059" s="224"/>
      <c r="ID1059" s="224"/>
      <c r="IE1059" s="224"/>
      <c r="IF1059" s="224"/>
      <c r="IG1059" s="224"/>
      <c r="IH1059" s="224"/>
      <c r="II1059" s="224"/>
      <c r="IJ1059" s="224"/>
      <c r="IK1059" s="224"/>
      <c r="IL1059" s="224"/>
      <c r="IM1059" s="224"/>
      <c r="IN1059" s="224"/>
      <c r="IO1059" s="224"/>
      <c r="IP1059" s="224"/>
      <c r="IQ1059" s="224"/>
      <c r="IR1059" s="224"/>
      <c r="IS1059" s="224"/>
      <c r="IT1059" s="224"/>
      <c r="IU1059" s="224"/>
      <c r="IV1059" s="224"/>
      <c r="IW1059" s="224"/>
    </row>
    <row r="1060" spans="1:257" s="258" customFormat="1" ht="39" hidden="1" customHeight="1" x14ac:dyDescent="0.25">
      <c r="A1060" s="224"/>
      <c r="B1060" s="224"/>
      <c r="C1060" s="224"/>
      <c r="D1060" s="209"/>
      <c r="E1060" s="57"/>
      <c r="F1060" s="57"/>
      <c r="G1060" s="210"/>
      <c r="H1060" s="210"/>
      <c r="I1060" s="210"/>
      <c r="J1060" s="224"/>
      <c r="K1060" s="251"/>
      <c r="L1060" s="251"/>
      <c r="M1060" s="251"/>
      <c r="N1060" s="251"/>
      <c r="O1060" s="251"/>
      <c r="P1060" s="251"/>
      <c r="Q1060" s="251"/>
      <c r="R1060" s="251"/>
      <c r="S1060" s="251"/>
      <c r="T1060" s="251"/>
      <c r="U1060" s="251"/>
      <c r="V1060" s="251"/>
      <c r="W1060" s="251"/>
      <c r="X1060" s="251"/>
      <c r="Y1060" s="251"/>
      <c r="Z1060" s="251"/>
      <c r="AA1060" s="251"/>
      <c r="AB1060" s="251"/>
      <c r="AC1060" s="211"/>
      <c r="AD1060" s="252"/>
      <c r="AE1060" s="252"/>
      <c r="AF1060" s="253"/>
      <c r="AG1060" s="253"/>
      <c r="AH1060" s="254"/>
      <c r="AI1060" s="254"/>
      <c r="AJ1060" s="255"/>
      <c r="AK1060" s="255"/>
      <c r="AL1060" s="126"/>
      <c r="AM1060" s="224"/>
      <c r="AN1060" s="224"/>
      <c r="AO1060" s="224"/>
      <c r="AP1060" s="224"/>
      <c r="AQ1060" s="224"/>
      <c r="AR1060" s="224"/>
      <c r="AS1060" s="224"/>
      <c r="AT1060" s="224"/>
      <c r="AU1060" s="224"/>
      <c r="AV1060" s="224"/>
      <c r="AW1060" s="224"/>
      <c r="AX1060" s="224"/>
      <c r="AY1060" s="224"/>
      <c r="AZ1060" s="224"/>
      <c r="BA1060" s="224"/>
      <c r="BB1060" s="224"/>
      <c r="BC1060" s="224"/>
      <c r="BD1060" s="224"/>
      <c r="BE1060" s="224"/>
      <c r="BF1060" s="224"/>
      <c r="BG1060" s="224"/>
      <c r="BH1060" s="224"/>
      <c r="BI1060" s="224"/>
      <c r="BJ1060" s="224"/>
      <c r="BK1060" s="224"/>
      <c r="BL1060" s="224"/>
      <c r="BM1060" s="224"/>
      <c r="BN1060" s="224"/>
      <c r="BO1060" s="224"/>
      <c r="BP1060" s="224"/>
      <c r="BQ1060" s="224"/>
      <c r="BR1060" s="224"/>
      <c r="BS1060" s="224"/>
      <c r="BT1060" s="224"/>
      <c r="BU1060" s="224"/>
      <c r="BV1060" s="224"/>
      <c r="BW1060" s="224"/>
      <c r="BX1060" s="224"/>
      <c r="BY1060" s="224"/>
      <c r="BZ1060" s="224"/>
      <c r="CA1060" s="224"/>
      <c r="CB1060" s="224"/>
      <c r="CC1060" s="224"/>
      <c r="CD1060" s="224"/>
      <c r="CE1060" s="224"/>
      <c r="CF1060" s="224"/>
      <c r="CG1060" s="224"/>
      <c r="CH1060" s="224"/>
      <c r="CI1060" s="224"/>
      <c r="CJ1060" s="224"/>
      <c r="CK1060" s="224"/>
      <c r="CL1060" s="224"/>
      <c r="CM1060" s="224"/>
      <c r="CN1060" s="224"/>
      <c r="CO1060" s="224"/>
      <c r="CP1060" s="224"/>
      <c r="CQ1060" s="224"/>
      <c r="CR1060" s="224"/>
      <c r="CS1060" s="224"/>
      <c r="CT1060" s="224"/>
      <c r="CU1060" s="224"/>
      <c r="CV1060" s="224"/>
      <c r="CW1060" s="224"/>
      <c r="CX1060" s="224"/>
      <c r="CY1060" s="224"/>
      <c r="CZ1060" s="224"/>
      <c r="DA1060" s="224"/>
      <c r="DB1060" s="224"/>
      <c r="DC1060" s="224"/>
      <c r="DD1060" s="224"/>
      <c r="DE1060" s="224"/>
      <c r="DF1060" s="224"/>
      <c r="DG1060" s="224"/>
      <c r="DH1060" s="224"/>
      <c r="DI1060" s="224"/>
      <c r="DJ1060" s="224"/>
      <c r="DK1060" s="224"/>
      <c r="DL1060" s="224"/>
      <c r="DM1060" s="224"/>
      <c r="DN1060" s="224"/>
      <c r="DO1060" s="224"/>
      <c r="DP1060" s="224"/>
      <c r="DQ1060" s="224"/>
      <c r="DR1060" s="224"/>
      <c r="DS1060" s="224"/>
      <c r="DT1060" s="224"/>
      <c r="DU1060" s="224"/>
      <c r="DV1060" s="224"/>
      <c r="DW1060" s="224"/>
      <c r="DX1060" s="224"/>
      <c r="DY1060" s="224"/>
      <c r="DZ1060" s="224"/>
      <c r="EA1060" s="224"/>
      <c r="EB1060" s="224"/>
      <c r="EC1060" s="224"/>
      <c r="ED1060" s="224"/>
      <c r="EE1060" s="224"/>
      <c r="EF1060" s="224"/>
      <c r="EG1060" s="224"/>
      <c r="EH1060" s="224"/>
      <c r="EI1060" s="224"/>
      <c r="EJ1060" s="224"/>
      <c r="EK1060" s="224"/>
      <c r="EL1060" s="224"/>
      <c r="EM1060" s="224"/>
      <c r="EN1060" s="224"/>
      <c r="EO1060" s="224"/>
      <c r="EP1060" s="224"/>
      <c r="EQ1060" s="224"/>
      <c r="ER1060" s="224"/>
      <c r="ES1060" s="224"/>
      <c r="ET1060" s="224"/>
      <c r="EU1060" s="224"/>
      <c r="EV1060" s="224"/>
      <c r="EW1060" s="224"/>
      <c r="EX1060" s="224"/>
      <c r="EY1060" s="224"/>
      <c r="EZ1060" s="224"/>
      <c r="FA1060" s="224"/>
      <c r="FB1060" s="224"/>
      <c r="FC1060" s="224"/>
      <c r="FD1060" s="224"/>
      <c r="FE1060" s="224"/>
      <c r="FF1060" s="224"/>
      <c r="FG1060" s="224"/>
      <c r="FH1060" s="224"/>
      <c r="FI1060" s="224"/>
      <c r="FJ1060" s="224"/>
      <c r="FK1060" s="224"/>
      <c r="FL1060" s="224"/>
      <c r="FM1060" s="224"/>
      <c r="FN1060" s="224"/>
      <c r="FO1060" s="224"/>
      <c r="FP1060" s="224"/>
      <c r="FQ1060" s="224"/>
      <c r="FR1060" s="224"/>
      <c r="FS1060" s="224"/>
      <c r="FT1060" s="224"/>
      <c r="FU1060" s="224"/>
      <c r="FV1060" s="224"/>
      <c r="FW1060" s="224"/>
      <c r="FX1060" s="224"/>
      <c r="FY1060" s="224"/>
      <c r="FZ1060" s="224"/>
      <c r="GA1060" s="224"/>
      <c r="GB1060" s="224"/>
      <c r="GC1060" s="224"/>
      <c r="GD1060" s="224"/>
      <c r="GE1060" s="224"/>
      <c r="GF1060" s="224"/>
      <c r="GG1060" s="224"/>
      <c r="GH1060" s="224"/>
      <c r="GI1060" s="224"/>
      <c r="GJ1060" s="224"/>
      <c r="GK1060" s="224"/>
      <c r="GL1060" s="224"/>
      <c r="GM1060" s="224"/>
      <c r="GN1060" s="224"/>
      <c r="GO1060" s="224"/>
      <c r="GP1060" s="224"/>
      <c r="GQ1060" s="224"/>
      <c r="GR1060" s="224"/>
      <c r="GS1060" s="224"/>
      <c r="GT1060" s="224"/>
      <c r="GU1060" s="224"/>
      <c r="GV1060" s="224"/>
      <c r="GW1060" s="224"/>
      <c r="GX1060" s="224"/>
      <c r="GY1060" s="224"/>
      <c r="GZ1060" s="224"/>
      <c r="HA1060" s="224"/>
      <c r="HB1060" s="224"/>
      <c r="HC1060" s="224"/>
      <c r="HD1060" s="224"/>
      <c r="HE1060" s="224"/>
      <c r="HF1060" s="224"/>
      <c r="HG1060" s="224"/>
      <c r="HH1060" s="224"/>
      <c r="HI1060" s="224"/>
      <c r="HJ1060" s="224"/>
      <c r="HK1060" s="224"/>
      <c r="HL1060" s="224"/>
      <c r="HM1060" s="224"/>
      <c r="HN1060" s="224"/>
      <c r="HO1060" s="224"/>
      <c r="HP1060" s="224"/>
      <c r="HQ1060" s="224"/>
      <c r="HR1060" s="224"/>
      <c r="HS1060" s="224"/>
      <c r="HT1060" s="224"/>
      <c r="HU1060" s="224"/>
      <c r="HV1060" s="224"/>
      <c r="HW1060" s="224"/>
      <c r="HX1060" s="224"/>
      <c r="HY1060" s="224"/>
      <c r="HZ1060" s="224"/>
      <c r="IA1060" s="224"/>
      <c r="IB1060" s="224"/>
      <c r="IC1060" s="224"/>
      <c r="ID1060" s="224"/>
      <c r="IE1060" s="224"/>
      <c r="IF1060" s="224"/>
      <c r="IG1060" s="224"/>
      <c r="IH1060" s="224"/>
      <c r="II1060" s="224"/>
      <c r="IJ1060" s="224"/>
      <c r="IK1060" s="224"/>
      <c r="IL1060" s="224"/>
      <c r="IM1060" s="224"/>
      <c r="IN1060" s="224"/>
      <c r="IO1060" s="224"/>
      <c r="IP1060" s="224"/>
      <c r="IQ1060" s="224"/>
      <c r="IR1060" s="224"/>
      <c r="IS1060" s="224"/>
      <c r="IT1060" s="224"/>
      <c r="IU1060" s="224"/>
      <c r="IV1060" s="224"/>
      <c r="IW1060" s="224"/>
    </row>
    <row r="1061" spans="1:257" s="258" customFormat="1" ht="39" hidden="1" customHeight="1" x14ac:dyDescent="0.25">
      <c r="A1061" s="224"/>
      <c r="B1061" s="224"/>
      <c r="C1061" s="224"/>
      <c r="D1061" s="209"/>
      <c r="E1061" s="57"/>
      <c r="F1061" s="57"/>
      <c r="G1061" s="210"/>
      <c r="H1061" s="210"/>
      <c r="I1061" s="210"/>
      <c r="J1061" s="224"/>
      <c r="K1061" s="251"/>
      <c r="L1061" s="251"/>
      <c r="M1061" s="251"/>
      <c r="N1061" s="251"/>
      <c r="O1061" s="251"/>
      <c r="P1061" s="251"/>
      <c r="Q1061" s="251"/>
      <c r="R1061" s="251"/>
      <c r="S1061" s="251"/>
      <c r="T1061" s="251"/>
      <c r="U1061" s="251"/>
      <c r="V1061" s="251"/>
      <c r="W1061" s="251"/>
      <c r="X1061" s="251"/>
      <c r="Y1061" s="251"/>
      <c r="Z1061" s="251"/>
      <c r="AA1061" s="251"/>
      <c r="AB1061" s="251"/>
      <c r="AC1061" s="211"/>
      <c r="AD1061" s="252"/>
      <c r="AE1061" s="252"/>
      <c r="AF1061" s="253"/>
      <c r="AG1061" s="253"/>
      <c r="AH1061" s="254"/>
      <c r="AI1061" s="254"/>
      <c r="AJ1061" s="255"/>
      <c r="AK1061" s="255"/>
      <c r="AL1061" s="126"/>
      <c r="AM1061" s="224"/>
      <c r="AN1061" s="224"/>
      <c r="AO1061" s="224"/>
      <c r="AP1061" s="224"/>
      <c r="AQ1061" s="224"/>
      <c r="AR1061" s="224"/>
      <c r="AS1061" s="224"/>
      <c r="AT1061" s="224"/>
      <c r="AU1061" s="224"/>
      <c r="AV1061" s="224"/>
      <c r="AW1061" s="224"/>
      <c r="AX1061" s="224"/>
      <c r="AY1061" s="224"/>
      <c r="AZ1061" s="224"/>
      <c r="BA1061" s="224"/>
      <c r="BB1061" s="224"/>
      <c r="BC1061" s="224"/>
      <c r="BD1061" s="224"/>
      <c r="BE1061" s="224"/>
      <c r="BF1061" s="224"/>
      <c r="BG1061" s="224"/>
      <c r="BH1061" s="224"/>
      <c r="BI1061" s="224"/>
      <c r="BJ1061" s="224"/>
      <c r="BK1061" s="224"/>
      <c r="BL1061" s="224"/>
      <c r="BM1061" s="224"/>
      <c r="BN1061" s="224"/>
      <c r="BO1061" s="224"/>
      <c r="BP1061" s="224"/>
      <c r="BQ1061" s="224"/>
      <c r="BR1061" s="224"/>
      <c r="BS1061" s="224"/>
      <c r="BT1061" s="224"/>
      <c r="BU1061" s="224"/>
      <c r="BV1061" s="224"/>
      <c r="BW1061" s="224"/>
      <c r="BX1061" s="224"/>
      <c r="BY1061" s="224"/>
      <c r="BZ1061" s="224"/>
      <c r="CA1061" s="224"/>
      <c r="CB1061" s="224"/>
      <c r="CC1061" s="224"/>
      <c r="CD1061" s="224"/>
      <c r="CE1061" s="224"/>
      <c r="CF1061" s="224"/>
      <c r="CG1061" s="224"/>
      <c r="CH1061" s="224"/>
      <c r="CI1061" s="224"/>
      <c r="CJ1061" s="224"/>
      <c r="CK1061" s="224"/>
      <c r="CL1061" s="224"/>
      <c r="CM1061" s="224"/>
      <c r="CN1061" s="224"/>
      <c r="CO1061" s="224"/>
      <c r="CP1061" s="224"/>
      <c r="CQ1061" s="224"/>
      <c r="CR1061" s="224"/>
      <c r="CS1061" s="224"/>
      <c r="CT1061" s="224"/>
      <c r="CU1061" s="224"/>
      <c r="CV1061" s="224"/>
      <c r="CW1061" s="224"/>
      <c r="CX1061" s="224"/>
      <c r="CY1061" s="224"/>
      <c r="CZ1061" s="224"/>
      <c r="DA1061" s="224"/>
      <c r="DB1061" s="224"/>
      <c r="DC1061" s="224"/>
      <c r="DD1061" s="224"/>
      <c r="DE1061" s="224"/>
      <c r="DF1061" s="224"/>
      <c r="DG1061" s="224"/>
      <c r="DH1061" s="224"/>
      <c r="DI1061" s="224"/>
      <c r="DJ1061" s="224"/>
      <c r="DK1061" s="224"/>
      <c r="DL1061" s="224"/>
      <c r="DM1061" s="224"/>
      <c r="DN1061" s="224"/>
      <c r="DO1061" s="224"/>
      <c r="DP1061" s="224"/>
      <c r="DQ1061" s="224"/>
      <c r="DR1061" s="224"/>
      <c r="DS1061" s="224"/>
      <c r="DT1061" s="224"/>
      <c r="DU1061" s="224"/>
      <c r="DV1061" s="224"/>
      <c r="DW1061" s="224"/>
      <c r="DX1061" s="224"/>
      <c r="DY1061" s="224"/>
      <c r="DZ1061" s="224"/>
      <c r="EA1061" s="224"/>
      <c r="EB1061" s="224"/>
      <c r="EC1061" s="224"/>
      <c r="ED1061" s="224"/>
      <c r="EE1061" s="224"/>
      <c r="EF1061" s="224"/>
      <c r="EG1061" s="224"/>
      <c r="EH1061" s="224"/>
      <c r="EI1061" s="224"/>
      <c r="EJ1061" s="224"/>
      <c r="EK1061" s="224"/>
      <c r="EL1061" s="224"/>
      <c r="EM1061" s="224"/>
      <c r="EN1061" s="224"/>
      <c r="EO1061" s="224"/>
      <c r="EP1061" s="224"/>
      <c r="EQ1061" s="224"/>
      <c r="ER1061" s="224"/>
      <c r="ES1061" s="224"/>
      <c r="ET1061" s="224"/>
      <c r="EU1061" s="224"/>
      <c r="EV1061" s="224"/>
      <c r="EW1061" s="224"/>
      <c r="EX1061" s="224"/>
      <c r="EY1061" s="224"/>
      <c r="EZ1061" s="224"/>
      <c r="FA1061" s="224"/>
      <c r="FB1061" s="224"/>
      <c r="FC1061" s="224"/>
      <c r="FD1061" s="224"/>
      <c r="FE1061" s="224"/>
      <c r="FF1061" s="224"/>
      <c r="FG1061" s="224"/>
      <c r="FH1061" s="224"/>
      <c r="FI1061" s="224"/>
      <c r="FJ1061" s="224"/>
      <c r="FK1061" s="224"/>
      <c r="FL1061" s="224"/>
      <c r="FM1061" s="224"/>
      <c r="FN1061" s="224"/>
      <c r="FO1061" s="224"/>
      <c r="FP1061" s="224"/>
      <c r="FQ1061" s="224"/>
      <c r="FR1061" s="224"/>
      <c r="FS1061" s="224"/>
      <c r="FT1061" s="224"/>
      <c r="FU1061" s="224"/>
      <c r="FV1061" s="224"/>
      <c r="FW1061" s="224"/>
      <c r="FX1061" s="224"/>
      <c r="FY1061" s="224"/>
      <c r="FZ1061" s="224"/>
      <c r="GA1061" s="224"/>
      <c r="GB1061" s="224"/>
      <c r="GC1061" s="224"/>
      <c r="GD1061" s="224"/>
      <c r="GE1061" s="224"/>
      <c r="GF1061" s="224"/>
      <c r="GG1061" s="224"/>
      <c r="GH1061" s="224"/>
      <c r="GI1061" s="224"/>
      <c r="GJ1061" s="224"/>
      <c r="GK1061" s="224"/>
      <c r="GL1061" s="224"/>
      <c r="GM1061" s="224"/>
      <c r="GN1061" s="224"/>
      <c r="GO1061" s="224"/>
      <c r="GP1061" s="224"/>
      <c r="GQ1061" s="224"/>
      <c r="GR1061" s="224"/>
      <c r="GS1061" s="224"/>
      <c r="GT1061" s="224"/>
      <c r="GU1061" s="224"/>
      <c r="GV1061" s="224"/>
      <c r="GW1061" s="224"/>
      <c r="GX1061" s="224"/>
      <c r="GY1061" s="224"/>
      <c r="GZ1061" s="224"/>
      <c r="HA1061" s="224"/>
      <c r="HB1061" s="224"/>
      <c r="HC1061" s="224"/>
      <c r="HD1061" s="224"/>
      <c r="HE1061" s="224"/>
      <c r="HF1061" s="224"/>
      <c r="HG1061" s="224"/>
      <c r="HH1061" s="224"/>
      <c r="HI1061" s="224"/>
      <c r="HJ1061" s="224"/>
      <c r="HK1061" s="224"/>
      <c r="HL1061" s="224"/>
      <c r="HM1061" s="224"/>
      <c r="HN1061" s="224"/>
      <c r="HO1061" s="224"/>
      <c r="HP1061" s="224"/>
      <c r="HQ1061" s="224"/>
      <c r="HR1061" s="224"/>
      <c r="HS1061" s="224"/>
      <c r="HT1061" s="224"/>
      <c r="HU1061" s="224"/>
      <c r="HV1061" s="224"/>
      <c r="HW1061" s="224"/>
      <c r="HX1061" s="224"/>
      <c r="HY1061" s="224"/>
      <c r="HZ1061" s="224"/>
      <c r="IA1061" s="224"/>
      <c r="IB1061" s="224"/>
      <c r="IC1061" s="224"/>
      <c r="ID1061" s="224"/>
      <c r="IE1061" s="224"/>
      <c r="IF1061" s="224"/>
      <c r="IG1061" s="224"/>
      <c r="IH1061" s="224"/>
      <c r="II1061" s="224"/>
      <c r="IJ1061" s="224"/>
      <c r="IK1061" s="224"/>
      <c r="IL1061" s="224"/>
      <c r="IM1061" s="224"/>
      <c r="IN1061" s="224"/>
      <c r="IO1061" s="224"/>
      <c r="IP1061" s="224"/>
      <c r="IQ1061" s="224"/>
      <c r="IR1061" s="224"/>
      <c r="IS1061" s="224"/>
      <c r="IT1061" s="224"/>
      <c r="IU1061" s="224"/>
      <c r="IV1061" s="224"/>
      <c r="IW1061" s="224"/>
    </row>
    <row r="1062" spans="1:257" s="258" customFormat="1" ht="39" hidden="1" customHeight="1" x14ac:dyDescent="0.25">
      <c r="A1062" s="224"/>
      <c r="B1062" s="224"/>
      <c r="C1062" s="224"/>
      <c r="D1062" s="209"/>
      <c r="E1062" s="57"/>
      <c r="F1062" s="57"/>
      <c r="G1062" s="210"/>
      <c r="H1062" s="210"/>
      <c r="I1062" s="210"/>
      <c r="J1062" s="224"/>
      <c r="K1062" s="251"/>
      <c r="L1062" s="251"/>
      <c r="M1062" s="251"/>
      <c r="N1062" s="251"/>
      <c r="O1062" s="251"/>
      <c r="P1062" s="251"/>
      <c r="Q1062" s="251"/>
      <c r="R1062" s="251"/>
      <c r="S1062" s="251"/>
      <c r="T1062" s="251"/>
      <c r="U1062" s="251"/>
      <c r="V1062" s="251"/>
      <c r="W1062" s="251"/>
      <c r="X1062" s="251"/>
      <c r="Y1062" s="251"/>
      <c r="Z1062" s="251"/>
      <c r="AA1062" s="251"/>
      <c r="AB1062" s="251"/>
      <c r="AC1062" s="211"/>
      <c r="AD1062" s="252"/>
      <c r="AE1062" s="252"/>
      <c r="AF1062" s="253"/>
      <c r="AG1062" s="253"/>
      <c r="AH1062" s="254"/>
      <c r="AI1062" s="254"/>
      <c r="AJ1062" s="255"/>
      <c r="AK1062" s="255"/>
      <c r="AL1062" s="126"/>
      <c r="AM1062" s="224"/>
      <c r="AN1062" s="224"/>
      <c r="AO1062" s="224"/>
      <c r="AP1062" s="224"/>
      <c r="AQ1062" s="224"/>
      <c r="AR1062" s="224"/>
      <c r="AS1062" s="224"/>
      <c r="AT1062" s="224"/>
      <c r="AU1062" s="224"/>
      <c r="AV1062" s="224"/>
      <c r="AW1062" s="224"/>
      <c r="AX1062" s="224"/>
      <c r="AY1062" s="224"/>
      <c r="AZ1062" s="224"/>
      <c r="BA1062" s="224"/>
      <c r="BB1062" s="224"/>
      <c r="BC1062" s="224"/>
      <c r="BD1062" s="224"/>
      <c r="BE1062" s="224"/>
      <c r="BF1062" s="224"/>
      <c r="BG1062" s="224"/>
      <c r="BH1062" s="224"/>
      <c r="BI1062" s="224"/>
      <c r="BJ1062" s="224"/>
      <c r="BK1062" s="224"/>
      <c r="BL1062" s="224"/>
      <c r="BM1062" s="224"/>
      <c r="BN1062" s="224"/>
      <c r="BO1062" s="224"/>
      <c r="BP1062" s="224"/>
      <c r="BQ1062" s="224"/>
      <c r="BR1062" s="224"/>
      <c r="BS1062" s="224"/>
      <c r="BT1062" s="224"/>
      <c r="BU1062" s="224"/>
      <c r="BV1062" s="224"/>
      <c r="BW1062" s="224"/>
      <c r="BX1062" s="224"/>
      <c r="BY1062" s="224"/>
      <c r="BZ1062" s="224"/>
      <c r="CA1062" s="224"/>
      <c r="CB1062" s="224"/>
      <c r="CC1062" s="224"/>
      <c r="CD1062" s="224"/>
      <c r="CE1062" s="224"/>
      <c r="CF1062" s="224"/>
      <c r="CG1062" s="224"/>
      <c r="CH1062" s="224"/>
      <c r="CI1062" s="224"/>
      <c r="CJ1062" s="224"/>
      <c r="CK1062" s="224"/>
      <c r="CL1062" s="224"/>
      <c r="CM1062" s="224"/>
      <c r="CN1062" s="224"/>
      <c r="CO1062" s="224"/>
      <c r="CP1062" s="224"/>
      <c r="CQ1062" s="224"/>
      <c r="CR1062" s="224"/>
      <c r="CS1062" s="224"/>
      <c r="CT1062" s="224"/>
      <c r="CU1062" s="224"/>
      <c r="CV1062" s="224"/>
      <c r="CW1062" s="224"/>
      <c r="CX1062" s="224"/>
      <c r="CY1062" s="224"/>
      <c r="CZ1062" s="224"/>
      <c r="DA1062" s="224"/>
      <c r="DB1062" s="224"/>
      <c r="DC1062" s="224"/>
      <c r="DD1062" s="224"/>
      <c r="DE1062" s="224"/>
      <c r="DF1062" s="224"/>
      <c r="DG1062" s="224"/>
      <c r="DH1062" s="224"/>
      <c r="DI1062" s="224"/>
      <c r="DJ1062" s="224"/>
      <c r="DK1062" s="224"/>
      <c r="DL1062" s="224"/>
      <c r="DM1062" s="224"/>
      <c r="DN1062" s="224"/>
      <c r="DO1062" s="224"/>
      <c r="DP1062" s="224"/>
      <c r="DQ1062" s="224"/>
      <c r="DR1062" s="224"/>
      <c r="DS1062" s="224"/>
      <c r="DT1062" s="224"/>
      <c r="DU1062" s="224"/>
      <c r="DV1062" s="224"/>
      <c r="DW1062" s="224"/>
      <c r="DX1062" s="224"/>
      <c r="DY1062" s="224"/>
      <c r="DZ1062" s="224"/>
      <c r="EA1062" s="224"/>
      <c r="EB1062" s="224"/>
      <c r="EC1062" s="224"/>
      <c r="ED1062" s="224"/>
      <c r="EE1062" s="224"/>
      <c r="EF1062" s="224"/>
      <c r="EG1062" s="224"/>
      <c r="EH1062" s="224"/>
      <c r="EI1062" s="224"/>
      <c r="EJ1062" s="224"/>
      <c r="EK1062" s="224"/>
      <c r="EL1062" s="224"/>
      <c r="EM1062" s="224"/>
      <c r="EN1062" s="224"/>
      <c r="EO1062" s="224"/>
      <c r="EP1062" s="224"/>
      <c r="EQ1062" s="224"/>
      <c r="ER1062" s="224"/>
      <c r="ES1062" s="224"/>
      <c r="ET1062" s="224"/>
      <c r="EU1062" s="224"/>
      <c r="EV1062" s="224"/>
      <c r="EW1062" s="224"/>
      <c r="EX1062" s="224"/>
      <c r="EY1062" s="224"/>
      <c r="EZ1062" s="224"/>
      <c r="FA1062" s="224"/>
      <c r="FB1062" s="224"/>
      <c r="FC1062" s="224"/>
      <c r="FD1062" s="224"/>
      <c r="FE1062" s="224"/>
      <c r="FF1062" s="224"/>
      <c r="FG1062" s="224"/>
      <c r="FH1062" s="224"/>
      <c r="FI1062" s="224"/>
      <c r="FJ1062" s="224"/>
      <c r="FK1062" s="224"/>
      <c r="FL1062" s="224"/>
      <c r="FM1062" s="224"/>
      <c r="FN1062" s="224"/>
      <c r="FO1062" s="224"/>
      <c r="FP1062" s="224"/>
      <c r="FQ1062" s="224"/>
      <c r="FR1062" s="224"/>
      <c r="FS1062" s="224"/>
      <c r="FT1062" s="224"/>
      <c r="FU1062" s="224"/>
      <c r="FV1062" s="224"/>
      <c r="FW1062" s="224"/>
      <c r="FX1062" s="224"/>
      <c r="FY1062" s="224"/>
      <c r="FZ1062" s="224"/>
      <c r="GA1062" s="224"/>
      <c r="GB1062" s="224"/>
      <c r="GC1062" s="224"/>
      <c r="GD1062" s="224"/>
      <c r="GE1062" s="224"/>
      <c r="GF1062" s="224"/>
      <c r="GG1062" s="224"/>
      <c r="GH1062" s="224"/>
      <c r="GI1062" s="224"/>
      <c r="GJ1062" s="224"/>
      <c r="GK1062" s="224"/>
      <c r="GL1062" s="224"/>
      <c r="GM1062" s="224"/>
      <c r="GN1062" s="224"/>
      <c r="GO1062" s="224"/>
      <c r="GP1062" s="224"/>
      <c r="GQ1062" s="224"/>
      <c r="GR1062" s="224"/>
      <c r="GS1062" s="224"/>
      <c r="GT1062" s="224"/>
      <c r="GU1062" s="224"/>
      <c r="GV1062" s="224"/>
      <c r="GW1062" s="224"/>
      <c r="GX1062" s="224"/>
      <c r="GY1062" s="224"/>
      <c r="GZ1062" s="224"/>
      <c r="HA1062" s="224"/>
      <c r="HB1062" s="224"/>
      <c r="HC1062" s="224"/>
      <c r="HD1062" s="224"/>
      <c r="HE1062" s="224"/>
      <c r="HF1062" s="224"/>
      <c r="HG1062" s="224"/>
      <c r="HH1062" s="224"/>
      <c r="HI1062" s="224"/>
      <c r="HJ1062" s="224"/>
      <c r="HK1062" s="224"/>
      <c r="HL1062" s="224"/>
      <c r="HM1062" s="224"/>
      <c r="HN1062" s="224"/>
      <c r="HO1062" s="224"/>
      <c r="HP1062" s="224"/>
      <c r="HQ1062" s="224"/>
      <c r="HR1062" s="224"/>
      <c r="HS1062" s="224"/>
      <c r="HT1062" s="224"/>
      <c r="HU1062" s="224"/>
      <c r="HV1062" s="224"/>
      <c r="HW1062" s="224"/>
      <c r="HX1062" s="224"/>
      <c r="HY1062" s="224"/>
      <c r="HZ1062" s="224"/>
      <c r="IA1062" s="224"/>
      <c r="IB1062" s="224"/>
      <c r="IC1062" s="224"/>
      <c r="ID1062" s="224"/>
      <c r="IE1062" s="224"/>
      <c r="IF1062" s="224"/>
      <c r="IG1062" s="224"/>
      <c r="IH1062" s="224"/>
      <c r="II1062" s="224"/>
      <c r="IJ1062" s="224"/>
      <c r="IK1062" s="224"/>
      <c r="IL1062" s="224"/>
      <c r="IM1062" s="224"/>
      <c r="IN1062" s="224"/>
      <c r="IO1062" s="224"/>
      <c r="IP1062" s="224"/>
      <c r="IQ1062" s="224"/>
      <c r="IR1062" s="224"/>
      <c r="IS1062" s="224"/>
      <c r="IT1062" s="224"/>
      <c r="IU1062" s="224"/>
      <c r="IV1062" s="224"/>
      <c r="IW1062" s="224"/>
    </row>
    <row r="1063" spans="1:257" s="258" customFormat="1" ht="39" hidden="1" customHeight="1" x14ac:dyDescent="0.25">
      <c r="A1063" s="224"/>
      <c r="B1063" s="224"/>
      <c r="C1063" s="224"/>
      <c r="D1063" s="209"/>
      <c r="E1063" s="57"/>
      <c r="F1063" s="57"/>
      <c r="G1063" s="210"/>
      <c r="H1063" s="210"/>
      <c r="I1063" s="210"/>
      <c r="J1063" s="224"/>
      <c r="K1063" s="251"/>
      <c r="L1063" s="251"/>
      <c r="M1063" s="251"/>
      <c r="N1063" s="251"/>
      <c r="O1063" s="251"/>
      <c r="P1063" s="251"/>
      <c r="Q1063" s="251"/>
      <c r="R1063" s="251"/>
      <c r="S1063" s="251"/>
      <c r="T1063" s="251"/>
      <c r="U1063" s="251"/>
      <c r="V1063" s="251"/>
      <c r="W1063" s="251"/>
      <c r="X1063" s="251"/>
      <c r="Y1063" s="251"/>
      <c r="Z1063" s="251"/>
      <c r="AA1063" s="251"/>
      <c r="AB1063" s="251"/>
      <c r="AC1063" s="211"/>
      <c r="AD1063" s="252"/>
      <c r="AE1063" s="252"/>
      <c r="AF1063" s="253"/>
      <c r="AG1063" s="253"/>
      <c r="AH1063" s="254"/>
      <c r="AI1063" s="254"/>
      <c r="AJ1063" s="255"/>
      <c r="AK1063" s="255"/>
      <c r="AL1063" s="126"/>
      <c r="AM1063" s="224"/>
      <c r="AN1063" s="224"/>
      <c r="AO1063" s="224"/>
      <c r="AP1063" s="224"/>
      <c r="AQ1063" s="224"/>
      <c r="AR1063" s="224"/>
      <c r="AS1063" s="224"/>
      <c r="AT1063" s="224"/>
      <c r="AU1063" s="224"/>
      <c r="AV1063" s="224"/>
      <c r="AW1063" s="224"/>
      <c r="AX1063" s="224"/>
      <c r="AY1063" s="224"/>
      <c r="AZ1063" s="224"/>
      <c r="BA1063" s="224"/>
      <c r="BB1063" s="224"/>
      <c r="BC1063" s="224"/>
      <c r="BD1063" s="224"/>
      <c r="BE1063" s="224"/>
      <c r="BF1063" s="224"/>
      <c r="BG1063" s="224"/>
      <c r="BH1063" s="224"/>
      <c r="BI1063" s="224"/>
      <c r="BJ1063" s="224"/>
      <c r="BK1063" s="224"/>
      <c r="BL1063" s="224"/>
      <c r="BM1063" s="224"/>
      <c r="BN1063" s="224"/>
      <c r="BO1063" s="224"/>
      <c r="BP1063" s="224"/>
      <c r="BQ1063" s="224"/>
      <c r="BR1063" s="224"/>
      <c r="BS1063" s="224"/>
      <c r="BT1063" s="224"/>
      <c r="BU1063" s="224"/>
      <c r="BV1063" s="224"/>
      <c r="BW1063" s="224"/>
      <c r="BX1063" s="224"/>
      <c r="BY1063" s="224"/>
      <c r="BZ1063" s="224"/>
      <c r="CA1063" s="224"/>
      <c r="CB1063" s="224"/>
      <c r="CC1063" s="224"/>
      <c r="CD1063" s="224"/>
      <c r="CE1063" s="224"/>
      <c r="CF1063" s="224"/>
      <c r="CG1063" s="224"/>
      <c r="CH1063" s="224"/>
      <c r="CI1063" s="224"/>
      <c r="CJ1063" s="224"/>
      <c r="CK1063" s="224"/>
      <c r="CL1063" s="224"/>
      <c r="CM1063" s="224"/>
      <c r="CN1063" s="224"/>
      <c r="CO1063" s="224"/>
      <c r="CP1063" s="224"/>
      <c r="CQ1063" s="224"/>
      <c r="CR1063" s="224"/>
      <c r="CS1063" s="224"/>
      <c r="CT1063" s="224"/>
      <c r="CU1063" s="224"/>
      <c r="CV1063" s="224"/>
      <c r="CW1063" s="224"/>
      <c r="CX1063" s="224"/>
      <c r="CY1063" s="224"/>
      <c r="CZ1063" s="224"/>
      <c r="DA1063" s="224"/>
      <c r="DB1063" s="224"/>
      <c r="DC1063" s="224"/>
      <c r="DD1063" s="224"/>
      <c r="DE1063" s="224"/>
      <c r="DF1063" s="224"/>
      <c r="DG1063" s="224"/>
      <c r="DH1063" s="224"/>
      <c r="DI1063" s="224"/>
      <c r="DJ1063" s="224"/>
      <c r="DK1063" s="224"/>
      <c r="DL1063" s="224"/>
      <c r="DM1063" s="224"/>
      <c r="DN1063" s="224"/>
      <c r="DO1063" s="224"/>
      <c r="DP1063" s="224"/>
      <c r="DQ1063" s="224"/>
      <c r="DR1063" s="224"/>
      <c r="DS1063" s="224"/>
      <c r="DT1063" s="224"/>
      <c r="DU1063" s="224"/>
      <c r="DV1063" s="224"/>
      <c r="DW1063" s="224"/>
      <c r="DX1063" s="224"/>
      <c r="DY1063" s="224"/>
      <c r="DZ1063" s="224"/>
      <c r="EA1063" s="224"/>
      <c r="EB1063" s="224"/>
      <c r="EC1063" s="224"/>
      <c r="ED1063" s="224"/>
      <c r="EE1063" s="224"/>
      <c r="EF1063" s="224"/>
      <c r="EG1063" s="224"/>
      <c r="EH1063" s="224"/>
      <c r="EI1063" s="224"/>
      <c r="EJ1063" s="224"/>
      <c r="EK1063" s="224"/>
      <c r="EL1063" s="224"/>
      <c r="EM1063" s="224"/>
      <c r="EN1063" s="224"/>
      <c r="EO1063" s="224"/>
      <c r="EP1063" s="224"/>
      <c r="EQ1063" s="224"/>
      <c r="ER1063" s="224"/>
      <c r="ES1063" s="224"/>
      <c r="ET1063" s="224"/>
      <c r="EU1063" s="224"/>
      <c r="EV1063" s="224"/>
      <c r="EW1063" s="224"/>
      <c r="EX1063" s="224"/>
      <c r="EY1063" s="224"/>
      <c r="EZ1063" s="224"/>
      <c r="FA1063" s="224"/>
      <c r="FB1063" s="224"/>
      <c r="FC1063" s="224"/>
      <c r="FD1063" s="224"/>
      <c r="FE1063" s="224"/>
      <c r="FF1063" s="224"/>
      <c r="FG1063" s="224"/>
      <c r="FH1063" s="224"/>
      <c r="FI1063" s="224"/>
      <c r="FJ1063" s="224"/>
      <c r="FK1063" s="224"/>
      <c r="FL1063" s="224"/>
      <c r="FM1063" s="224"/>
      <c r="FN1063" s="224"/>
      <c r="FO1063" s="224"/>
      <c r="FP1063" s="224"/>
      <c r="FQ1063" s="224"/>
      <c r="FR1063" s="224"/>
      <c r="FS1063" s="224"/>
      <c r="FT1063" s="224"/>
      <c r="FU1063" s="224"/>
      <c r="FV1063" s="224"/>
      <c r="FW1063" s="224"/>
      <c r="FX1063" s="224"/>
      <c r="FY1063" s="224"/>
      <c r="FZ1063" s="224"/>
      <c r="GA1063" s="224"/>
      <c r="GB1063" s="224"/>
      <c r="GC1063" s="224"/>
      <c r="GD1063" s="224"/>
      <c r="GE1063" s="224"/>
      <c r="GF1063" s="224"/>
      <c r="GG1063" s="224"/>
      <c r="GH1063" s="224"/>
      <c r="GI1063" s="224"/>
      <c r="GJ1063" s="224"/>
      <c r="GK1063" s="224"/>
      <c r="GL1063" s="224"/>
      <c r="GM1063" s="224"/>
      <c r="GN1063" s="224"/>
      <c r="GO1063" s="224"/>
      <c r="GP1063" s="224"/>
      <c r="GQ1063" s="224"/>
      <c r="GR1063" s="224"/>
      <c r="GS1063" s="224"/>
      <c r="GT1063" s="224"/>
      <c r="GU1063" s="224"/>
      <c r="GV1063" s="224"/>
      <c r="GW1063" s="224"/>
      <c r="GX1063" s="224"/>
      <c r="GY1063" s="224"/>
      <c r="GZ1063" s="224"/>
      <c r="HA1063" s="224"/>
      <c r="HB1063" s="224"/>
      <c r="HC1063" s="224"/>
      <c r="HD1063" s="224"/>
      <c r="HE1063" s="224"/>
      <c r="HF1063" s="224"/>
      <c r="HG1063" s="224"/>
      <c r="HH1063" s="224"/>
      <c r="HI1063" s="224"/>
      <c r="HJ1063" s="224"/>
      <c r="HK1063" s="224"/>
      <c r="HL1063" s="224"/>
      <c r="HM1063" s="224"/>
      <c r="HN1063" s="224"/>
      <c r="HO1063" s="224"/>
      <c r="HP1063" s="224"/>
      <c r="HQ1063" s="224"/>
      <c r="HR1063" s="224"/>
      <c r="HS1063" s="224"/>
      <c r="HT1063" s="224"/>
      <c r="HU1063" s="224"/>
      <c r="HV1063" s="224"/>
      <c r="HW1063" s="224"/>
      <c r="HX1063" s="224"/>
      <c r="HY1063" s="224"/>
      <c r="HZ1063" s="224"/>
      <c r="IA1063" s="224"/>
      <c r="IB1063" s="224"/>
      <c r="IC1063" s="224"/>
      <c r="ID1063" s="224"/>
      <c r="IE1063" s="224"/>
      <c r="IF1063" s="224"/>
      <c r="IG1063" s="224"/>
      <c r="IH1063" s="224"/>
      <c r="II1063" s="224"/>
      <c r="IJ1063" s="224"/>
      <c r="IK1063" s="224"/>
      <c r="IL1063" s="224"/>
      <c r="IM1063" s="224"/>
      <c r="IN1063" s="224"/>
      <c r="IO1063" s="224"/>
      <c r="IP1063" s="224"/>
      <c r="IQ1063" s="224"/>
      <c r="IR1063" s="224"/>
      <c r="IS1063" s="224"/>
      <c r="IT1063" s="224"/>
      <c r="IU1063" s="224"/>
      <c r="IV1063" s="224"/>
      <c r="IW1063" s="224"/>
    </row>
    <row r="1064" spans="1:257" s="258" customFormat="1" ht="39" hidden="1" customHeight="1" x14ac:dyDescent="0.25">
      <c r="A1064" s="224"/>
      <c r="B1064" s="224"/>
      <c r="C1064" s="224"/>
      <c r="D1064" s="209"/>
      <c r="E1064" s="57"/>
      <c r="F1064" s="57"/>
      <c r="G1064" s="210"/>
      <c r="H1064" s="210"/>
      <c r="I1064" s="210"/>
      <c r="J1064" s="224"/>
      <c r="K1064" s="251"/>
      <c r="L1064" s="251"/>
      <c r="M1064" s="251"/>
      <c r="N1064" s="251"/>
      <c r="O1064" s="251"/>
      <c r="P1064" s="251"/>
      <c r="Q1064" s="251"/>
      <c r="R1064" s="251"/>
      <c r="S1064" s="251"/>
      <c r="T1064" s="251"/>
      <c r="U1064" s="251"/>
      <c r="V1064" s="251"/>
      <c r="W1064" s="251"/>
      <c r="X1064" s="251"/>
      <c r="Y1064" s="251"/>
      <c r="Z1064" s="251"/>
      <c r="AA1064" s="251"/>
      <c r="AB1064" s="251"/>
      <c r="AC1064" s="211"/>
      <c r="AD1064" s="252"/>
      <c r="AE1064" s="252"/>
      <c r="AF1064" s="253"/>
      <c r="AG1064" s="253"/>
      <c r="AH1064" s="254"/>
      <c r="AI1064" s="254"/>
      <c r="AJ1064" s="255"/>
      <c r="AK1064" s="255"/>
      <c r="AL1064" s="126"/>
      <c r="AM1064" s="224"/>
      <c r="AN1064" s="224"/>
      <c r="AO1064" s="224"/>
      <c r="AP1064" s="224"/>
      <c r="AQ1064" s="224"/>
      <c r="AR1064" s="224"/>
      <c r="AS1064" s="224"/>
      <c r="AT1064" s="224"/>
      <c r="AU1064" s="224"/>
      <c r="AV1064" s="224"/>
      <c r="AW1064" s="224"/>
      <c r="AX1064" s="224"/>
      <c r="AY1064" s="224"/>
      <c r="AZ1064" s="224"/>
      <c r="BA1064" s="224"/>
      <c r="BB1064" s="224"/>
      <c r="BC1064" s="224"/>
      <c r="BD1064" s="224"/>
      <c r="BE1064" s="224"/>
      <c r="BF1064" s="224"/>
      <c r="BG1064" s="224"/>
      <c r="BH1064" s="224"/>
      <c r="BI1064" s="224"/>
      <c r="BJ1064" s="224"/>
      <c r="BK1064" s="224"/>
      <c r="BL1064" s="224"/>
      <c r="BM1064" s="224"/>
      <c r="BN1064" s="224"/>
      <c r="BO1064" s="224"/>
      <c r="BP1064" s="224"/>
      <c r="BQ1064" s="224"/>
      <c r="BR1064" s="224"/>
      <c r="BS1064" s="224"/>
      <c r="BT1064" s="224"/>
      <c r="BU1064" s="224"/>
      <c r="BV1064" s="224"/>
      <c r="BW1064" s="224"/>
      <c r="BX1064" s="224"/>
      <c r="BY1064" s="224"/>
      <c r="BZ1064" s="224"/>
      <c r="CA1064" s="224"/>
      <c r="CB1064" s="224"/>
      <c r="CC1064" s="224"/>
      <c r="CD1064" s="224"/>
      <c r="CE1064" s="224"/>
      <c r="CF1064" s="224"/>
      <c r="CG1064" s="224"/>
      <c r="CH1064" s="224"/>
      <c r="CI1064" s="224"/>
      <c r="CJ1064" s="224"/>
      <c r="CK1064" s="224"/>
      <c r="CL1064" s="224"/>
      <c r="CM1064" s="224"/>
      <c r="CN1064" s="224"/>
      <c r="CO1064" s="224"/>
      <c r="CP1064" s="224"/>
      <c r="CQ1064" s="224"/>
      <c r="CR1064" s="224"/>
      <c r="CS1064" s="224"/>
      <c r="CT1064" s="224"/>
      <c r="CU1064" s="224"/>
      <c r="CV1064" s="224"/>
      <c r="CW1064" s="224"/>
      <c r="CX1064" s="224"/>
      <c r="CY1064" s="224"/>
      <c r="CZ1064" s="224"/>
      <c r="DA1064" s="224"/>
      <c r="DB1064" s="224"/>
      <c r="DC1064" s="224"/>
      <c r="DD1064" s="224"/>
      <c r="DE1064" s="224"/>
      <c r="DF1064" s="224"/>
      <c r="DG1064" s="224"/>
      <c r="DH1064" s="224"/>
      <c r="DI1064" s="224"/>
      <c r="DJ1064" s="224"/>
      <c r="DK1064" s="224"/>
      <c r="DL1064" s="224"/>
      <c r="DM1064" s="224"/>
      <c r="DN1064" s="224"/>
      <c r="DO1064" s="224"/>
      <c r="DP1064" s="224"/>
      <c r="DQ1064" s="224"/>
      <c r="DR1064" s="224"/>
      <c r="DS1064" s="224"/>
      <c r="DT1064" s="224"/>
      <c r="DU1064" s="224"/>
      <c r="DV1064" s="224"/>
      <c r="DW1064" s="224"/>
      <c r="DX1064" s="224"/>
      <c r="DY1064" s="224"/>
      <c r="DZ1064" s="224"/>
      <c r="EA1064" s="224"/>
      <c r="EB1064" s="224"/>
      <c r="EC1064" s="224"/>
      <c r="ED1064" s="224"/>
      <c r="EE1064" s="224"/>
      <c r="EF1064" s="224"/>
      <c r="EG1064" s="224"/>
      <c r="EH1064" s="224"/>
      <c r="EI1064" s="224"/>
      <c r="EJ1064" s="224"/>
      <c r="EK1064" s="224"/>
      <c r="EL1064" s="224"/>
      <c r="EM1064" s="224"/>
      <c r="EN1064" s="224"/>
      <c r="EO1064" s="224"/>
      <c r="EP1064" s="224"/>
      <c r="EQ1064" s="224"/>
      <c r="ER1064" s="224"/>
      <c r="ES1064" s="224"/>
      <c r="ET1064" s="224"/>
      <c r="EU1064" s="224"/>
      <c r="EV1064" s="224"/>
      <c r="EW1064" s="224"/>
      <c r="EX1064" s="224"/>
      <c r="EY1064" s="224"/>
      <c r="EZ1064" s="224"/>
      <c r="FA1064" s="224"/>
      <c r="FB1064" s="224"/>
      <c r="FC1064" s="224"/>
      <c r="FD1064" s="224"/>
      <c r="FE1064" s="224"/>
      <c r="FF1064" s="224"/>
      <c r="FG1064" s="224"/>
      <c r="FH1064" s="224"/>
      <c r="FI1064" s="224"/>
      <c r="FJ1064" s="224"/>
      <c r="FK1064" s="224"/>
      <c r="FL1064" s="224"/>
      <c r="FM1064" s="224"/>
      <c r="FN1064" s="224"/>
      <c r="FO1064" s="224"/>
      <c r="FP1064" s="224"/>
      <c r="FQ1064" s="224"/>
      <c r="FR1064" s="224"/>
      <c r="FS1064" s="224"/>
      <c r="FT1064" s="224"/>
      <c r="FU1064" s="224"/>
      <c r="FV1064" s="224"/>
      <c r="FW1064" s="224"/>
      <c r="FX1064" s="224"/>
      <c r="FY1064" s="224"/>
      <c r="FZ1064" s="224"/>
      <c r="GA1064" s="224"/>
      <c r="GB1064" s="224"/>
      <c r="GC1064" s="224"/>
      <c r="GD1064" s="224"/>
      <c r="GE1064" s="224"/>
      <c r="GF1064" s="224"/>
      <c r="GG1064" s="224"/>
      <c r="GH1064" s="224"/>
      <c r="GI1064" s="224"/>
      <c r="GJ1064" s="224"/>
      <c r="GK1064" s="224"/>
      <c r="GL1064" s="224"/>
      <c r="GM1064" s="224"/>
      <c r="GN1064" s="224"/>
      <c r="GO1064" s="224"/>
      <c r="GP1064" s="224"/>
      <c r="GQ1064" s="224"/>
      <c r="GR1064" s="224"/>
      <c r="GS1064" s="224"/>
      <c r="GT1064" s="224"/>
      <c r="GU1064" s="224"/>
      <c r="GV1064" s="224"/>
      <c r="GW1064" s="224"/>
      <c r="GX1064" s="224"/>
      <c r="GY1064" s="224"/>
      <c r="GZ1064" s="224"/>
      <c r="HA1064" s="224"/>
      <c r="HB1064" s="224"/>
      <c r="HC1064" s="224"/>
      <c r="HD1064" s="224"/>
      <c r="HE1064" s="224"/>
      <c r="HF1064" s="224"/>
      <c r="HG1064" s="224"/>
      <c r="HH1064" s="224"/>
      <c r="HI1064" s="224"/>
      <c r="HJ1064" s="224"/>
      <c r="HK1064" s="224"/>
      <c r="HL1064" s="224"/>
      <c r="HM1064" s="224"/>
      <c r="HN1064" s="224"/>
      <c r="HO1064" s="224"/>
      <c r="HP1064" s="224"/>
      <c r="HQ1064" s="224"/>
      <c r="HR1064" s="224"/>
      <c r="HS1064" s="224"/>
      <c r="HT1064" s="224"/>
      <c r="HU1064" s="224"/>
      <c r="HV1064" s="224"/>
      <c r="HW1064" s="224"/>
      <c r="HX1064" s="224"/>
      <c r="HY1064" s="224"/>
      <c r="HZ1064" s="224"/>
      <c r="IA1064" s="224"/>
      <c r="IB1064" s="224"/>
      <c r="IC1064" s="224"/>
      <c r="ID1064" s="224"/>
      <c r="IE1064" s="224"/>
      <c r="IF1064" s="224"/>
      <c r="IG1064" s="224"/>
      <c r="IH1064" s="224"/>
      <c r="II1064" s="224"/>
      <c r="IJ1064" s="224"/>
      <c r="IK1064" s="224"/>
      <c r="IL1064" s="224"/>
      <c r="IM1064" s="224"/>
      <c r="IN1064" s="224"/>
      <c r="IO1064" s="224"/>
      <c r="IP1064" s="224"/>
      <c r="IQ1064" s="224"/>
      <c r="IR1064" s="224"/>
      <c r="IS1064" s="224"/>
      <c r="IT1064" s="224"/>
      <c r="IU1064" s="224"/>
      <c r="IV1064" s="224"/>
      <c r="IW1064" s="224"/>
    </row>
    <row r="1065" spans="1:257" s="258" customFormat="1" ht="39" hidden="1" customHeight="1" x14ac:dyDescent="0.25">
      <c r="A1065" s="224"/>
      <c r="B1065" s="224"/>
      <c r="C1065" s="224"/>
      <c r="D1065" s="209"/>
      <c r="E1065" s="57"/>
      <c r="F1065" s="57"/>
      <c r="G1065" s="210"/>
      <c r="H1065" s="210"/>
      <c r="I1065" s="210"/>
      <c r="J1065" s="224"/>
      <c r="K1065" s="251"/>
      <c r="L1065" s="251"/>
      <c r="M1065" s="251"/>
      <c r="N1065" s="251"/>
      <c r="O1065" s="251"/>
      <c r="P1065" s="251"/>
      <c r="Q1065" s="251"/>
      <c r="R1065" s="251"/>
      <c r="S1065" s="251"/>
      <c r="T1065" s="251"/>
      <c r="U1065" s="251"/>
      <c r="V1065" s="251"/>
      <c r="W1065" s="251"/>
      <c r="X1065" s="251"/>
      <c r="Y1065" s="251"/>
      <c r="Z1065" s="251"/>
      <c r="AA1065" s="251"/>
      <c r="AB1065" s="251"/>
      <c r="AC1065" s="211"/>
      <c r="AD1065" s="252"/>
      <c r="AE1065" s="252"/>
      <c r="AF1065" s="253"/>
      <c r="AG1065" s="253"/>
      <c r="AH1065" s="254"/>
      <c r="AI1065" s="254"/>
      <c r="AJ1065" s="255"/>
      <c r="AK1065" s="255"/>
      <c r="AL1065" s="126"/>
      <c r="AM1065" s="224"/>
      <c r="AN1065" s="224"/>
      <c r="AO1065" s="224"/>
      <c r="AP1065" s="224"/>
      <c r="AQ1065" s="224"/>
      <c r="AR1065" s="224"/>
      <c r="AS1065" s="224"/>
      <c r="AT1065" s="224"/>
      <c r="AU1065" s="224"/>
      <c r="AV1065" s="224"/>
      <c r="AW1065" s="224"/>
      <c r="AX1065" s="224"/>
      <c r="AY1065" s="224"/>
      <c r="AZ1065" s="224"/>
      <c r="BA1065" s="224"/>
      <c r="BB1065" s="224"/>
      <c r="BC1065" s="224"/>
      <c r="BD1065" s="224"/>
      <c r="BE1065" s="224"/>
      <c r="BF1065" s="224"/>
      <c r="BG1065" s="224"/>
      <c r="BH1065" s="224"/>
      <c r="BI1065" s="224"/>
      <c r="BJ1065" s="224"/>
      <c r="BK1065" s="224"/>
      <c r="BL1065" s="224"/>
      <c r="BM1065" s="224"/>
      <c r="BN1065" s="224"/>
      <c r="BO1065" s="224"/>
      <c r="BP1065" s="224"/>
      <c r="BQ1065" s="224"/>
      <c r="BR1065" s="224"/>
      <c r="BS1065" s="224"/>
      <c r="BT1065" s="224"/>
      <c r="BU1065" s="224"/>
      <c r="BV1065" s="224"/>
      <c r="BW1065" s="224"/>
      <c r="BX1065" s="224"/>
      <c r="BY1065" s="224"/>
      <c r="BZ1065" s="224"/>
      <c r="CA1065" s="224"/>
      <c r="CB1065" s="224"/>
      <c r="CC1065" s="224"/>
      <c r="CD1065" s="224"/>
      <c r="CE1065" s="224"/>
      <c r="CF1065" s="224"/>
      <c r="CG1065" s="224"/>
      <c r="CH1065" s="224"/>
      <c r="CI1065" s="224"/>
      <c r="CJ1065" s="224"/>
      <c r="CK1065" s="224"/>
      <c r="CL1065" s="224"/>
      <c r="CM1065" s="224"/>
      <c r="CN1065" s="224"/>
      <c r="CO1065" s="224"/>
      <c r="CP1065" s="224"/>
      <c r="CQ1065" s="224"/>
      <c r="CR1065" s="224"/>
      <c r="CS1065" s="224"/>
      <c r="CT1065" s="224"/>
      <c r="CU1065" s="224"/>
      <c r="CV1065" s="224"/>
      <c r="CW1065" s="224"/>
      <c r="CX1065" s="224"/>
      <c r="CY1065" s="224"/>
      <c r="CZ1065" s="224"/>
      <c r="DA1065" s="224"/>
      <c r="DB1065" s="224"/>
      <c r="DC1065" s="224"/>
      <c r="DD1065" s="224"/>
      <c r="DE1065" s="224"/>
      <c r="DF1065" s="224"/>
      <c r="DG1065" s="224"/>
      <c r="DH1065" s="224"/>
      <c r="DI1065" s="224"/>
      <c r="DJ1065" s="224"/>
      <c r="DK1065" s="224"/>
      <c r="DL1065" s="224"/>
      <c r="DM1065" s="224"/>
      <c r="DN1065" s="224"/>
      <c r="DO1065" s="224"/>
      <c r="DP1065" s="224"/>
      <c r="DQ1065" s="224"/>
      <c r="DR1065" s="224"/>
      <c r="DS1065" s="224"/>
      <c r="DT1065" s="224"/>
      <c r="DU1065" s="224"/>
      <c r="DV1065" s="224"/>
      <c r="DW1065" s="224"/>
      <c r="DX1065" s="224"/>
      <c r="DY1065" s="224"/>
      <c r="DZ1065" s="224"/>
      <c r="EA1065" s="224"/>
      <c r="EB1065" s="224"/>
      <c r="EC1065" s="224"/>
      <c r="ED1065" s="224"/>
      <c r="EE1065" s="224"/>
      <c r="EF1065" s="224"/>
      <c r="EG1065" s="224"/>
      <c r="EH1065" s="224"/>
      <c r="EI1065" s="224"/>
      <c r="EJ1065" s="224"/>
      <c r="EK1065" s="224"/>
      <c r="EL1065" s="224"/>
      <c r="EM1065" s="224"/>
      <c r="EN1065" s="224"/>
      <c r="EO1065" s="224"/>
      <c r="EP1065" s="224"/>
      <c r="EQ1065" s="224"/>
      <c r="ER1065" s="224"/>
      <c r="ES1065" s="224"/>
      <c r="ET1065" s="224"/>
      <c r="EU1065" s="224"/>
      <c r="EV1065" s="224"/>
      <c r="EW1065" s="224"/>
      <c r="EX1065" s="224"/>
      <c r="EY1065" s="224"/>
      <c r="EZ1065" s="224"/>
      <c r="FA1065" s="224"/>
      <c r="FB1065" s="224"/>
      <c r="FC1065" s="224"/>
      <c r="FD1065" s="224"/>
      <c r="FE1065" s="224"/>
      <c r="FF1065" s="224"/>
      <c r="FG1065" s="224"/>
      <c r="FH1065" s="224"/>
      <c r="FI1065" s="224"/>
      <c r="FJ1065" s="224"/>
      <c r="FK1065" s="224"/>
      <c r="FL1065" s="224"/>
      <c r="FM1065" s="224"/>
      <c r="FN1065" s="224"/>
      <c r="FO1065" s="224"/>
      <c r="FP1065" s="224"/>
      <c r="FQ1065" s="224"/>
      <c r="FR1065" s="224"/>
      <c r="FS1065" s="224"/>
      <c r="FT1065" s="224"/>
      <c r="FU1065" s="224"/>
      <c r="FV1065" s="224"/>
      <c r="FW1065" s="224"/>
      <c r="FX1065" s="224"/>
      <c r="FY1065" s="224"/>
      <c r="FZ1065" s="224"/>
      <c r="GA1065" s="224"/>
      <c r="GB1065" s="224"/>
      <c r="GC1065" s="224"/>
      <c r="GD1065" s="224"/>
      <c r="GE1065" s="224"/>
      <c r="GF1065" s="224"/>
      <c r="GG1065" s="224"/>
      <c r="GH1065" s="224"/>
      <c r="GI1065" s="224"/>
      <c r="GJ1065" s="224"/>
      <c r="GK1065" s="224"/>
      <c r="GL1065" s="224"/>
      <c r="GM1065" s="224"/>
      <c r="GN1065" s="224"/>
      <c r="GO1065" s="224"/>
      <c r="GP1065" s="224"/>
      <c r="GQ1065" s="224"/>
      <c r="GR1065" s="224"/>
      <c r="GS1065" s="224"/>
      <c r="GT1065" s="224"/>
      <c r="GU1065" s="224"/>
      <c r="GV1065" s="224"/>
      <c r="GW1065" s="224"/>
      <c r="GX1065" s="224"/>
      <c r="GY1065" s="224"/>
      <c r="GZ1065" s="224"/>
      <c r="HA1065" s="224"/>
      <c r="HB1065" s="224"/>
      <c r="HC1065" s="224"/>
      <c r="HD1065" s="224"/>
      <c r="HE1065" s="224"/>
      <c r="HF1065" s="224"/>
      <c r="HG1065" s="224"/>
      <c r="HH1065" s="224"/>
      <c r="HI1065" s="224"/>
      <c r="HJ1065" s="224"/>
      <c r="HK1065" s="224"/>
      <c r="HL1065" s="224"/>
      <c r="HM1065" s="224"/>
      <c r="HN1065" s="224"/>
      <c r="HO1065" s="224"/>
      <c r="HP1065" s="224"/>
      <c r="HQ1065" s="224"/>
      <c r="HR1065" s="224"/>
      <c r="HS1065" s="224"/>
      <c r="HT1065" s="224"/>
      <c r="HU1065" s="224"/>
      <c r="HV1065" s="224"/>
      <c r="HW1065" s="224"/>
      <c r="HX1065" s="224"/>
      <c r="HY1065" s="224"/>
      <c r="HZ1065" s="224"/>
      <c r="IA1065" s="224"/>
      <c r="IB1065" s="224"/>
      <c r="IC1065" s="224"/>
      <c r="ID1065" s="224"/>
      <c r="IE1065" s="224"/>
      <c r="IF1065" s="224"/>
      <c r="IG1065" s="224"/>
      <c r="IH1065" s="224"/>
      <c r="II1065" s="224"/>
      <c r="IJ1065" s="224"/>
      <c r="IK1065" s="224"/>
      <c r="IL1065" s="224"/>
      <c r="IM1065" s="224"/>
      <c r="IN1065" s="224"/>
      <c r="IO1065" s="224"/>
      <c r="IP1065" s="224"/>
      <c r="IQ1065" s="224"/>
      <c r="IR1065" s="224"/>
      <c r="IS1065" s="224"/>
      <c r="IT1065" s="224"/>
      <c r="IU1065" s="224"/>
      <c r="IV1065" s="224"/>
      <c r="IW1065" s="224"/>
    </row>
    <row r="1066" spans="1:257" s="258" customFormat="1" ht="39" hidden="1" customHeight="1" x14ac:dyDescent="0.25">
      <c r="A1066" s="224"/>
      <c r="B1066" s="224"/>
      <c r="C1066" s="224"/>
      <c r="D1066" s="209"/>
      <c r="E1066" s="57"/>
      <c r="F1066" s="57"/>
      <c r="G1066" s="210"/>
      <c r="H1066" s="210"/>
      <c r="I1066" s="210"/>
      <c r="J1066" s="224"/>
      <c r="K1066" s="251"/>
      <c r="L1066" s="251"/>
      <c r="M1066" s="251"/>
      <c r="N1066" s="251"/>
      <c r="O1066" s="251"/>
      <c r="P1066" s="251"/>
      <c r="Q1066" s="251"/>
      <c r="R1066" s="251"/>
      <c r="S1066" s="251"/>
      <c r="T1066" s="251"/>
      <c r="U1066" s="251"/>
      <c r="V1066" s="251"/>
      <c r="W1066" s="251"/>
      <c r="X1066" s="251"/>
      <c r="Y1066" s="251"/>
      <c r="Z1066" s="251"/>
      <c r="AA1066" s="251"/>
      <c r="AB1066" s="251"/>
      <c r="AC1066" s="211"/>
      <c r="AD1066" s="252"/>
      <c r="AE1066" s="252"/>
      <c r="AF1066" s="253"/>
      <c r="AG1066" s="253"/>
      <c r="AH1066" s="254"/>
      <c r="AI1066" s="254"/>
      <c r="AJ1066" s="255"/>
      <c r="AK1066" s="255"/>
      <c r="AL1066" s="126"/>
      <c r="AM1066" s="224"/>
      <c r="AN1066" s="224"/>
      <c r="AO1066" s="224"/>
      <c r="AP1066" s="224"/>
      <c r="AQ1066" s="224"/>
      <c r="AR1066" s="224"/>
      <c r="AS1066" s="224"/>
      <c r="AT1066" s="224"/>
      <c r="AU1066" s="224"/>
      <c r="AV1066" s="224"/>
      <c r="AW1066" s="224"/>
      <c r="AX1066" s="224"/>
      <c r="AY1066" s="224"/>
      <c r="AZ1066" s="224"/>
      <c r="BA1066" s="224"/>
      <c r="BB1066" s="224"/>
      <c r="BC1066" s="224"/>
      <c r="BD1066" s="224"/>
      <c r="BE1066" s="224"/>
      <c r="BF1066" s="224"/>
      <c r="BG1066" s="224"/>
      <c r="BH1066" s="224"/>
      <c r="BI1066" s="224"/>
      <c r="BJ1066" s="224"/>
      <c r="BK1066" s="224"/>
      <c r="BL1066" s="224"/>
      <c r="BM1066" s="224"/>
      <c r="BN1066" s="224"/>
      <c r="BO1066" s="224"/>
      <c r="BP1066" s="224"/>
      <c r="BQ1066" s="224"/>
      <c r="BR1066" s="224"/>
      <c r="BS1066" s="224"/>
      <c r="BT1066" s="224"/>
      <c r="BU1066" s="224"/>
      <c r="BV1066" s="224"/>
      <c r="BW1066" s="224"/>
      <c r="BX1066" s="224"/>
      <c r="BY1066" s="224"/>
      <c r="BZ1066" s="224"/>
      <c r="CA1066" s="224"/>
      <c r="CB1066" s="224"/>
      <c r="CC1066" s="224"/>
      <c r="CD1066" s="224"/>
      <c r="CE1066" s="224"/>
      <c r="CF1066" s="224"/>
      <c r="CG1066" s="224"/>
      <c r="CH1066" s="224"/>
      <c r="CI1066" s="224"/>
      <c r="CJ1066" s="224"/>
      <c r="CK1066" s="224"/>
      <c r="CL1066" s="224"/>
      <c r="CM1066" s="224"/>
      <c r="CN1066" s="224"/>
      <c r="CO1066" s="224"/>
      <c r="CP1066" s="224"/>
      <c r="CQ1066" s="224"/>
      <c r="CR1066" s="224"/>
      <c r="CS1066" s="224"/>
      <c r="CT1066" s="224"/>
      <c r="CU1066" s="224"/>
      <c r="CV1066" s="224"/>
      <c r="CW1066" s="224"/>
      <c r="CX1066" s="224"/>
      <c r="CY1066" s="224"/>
      <c r="CZ1066" s="224"/>
      <c r="DA1066" s="224"/>
      <c r="DB1066" s="224"/>
      <c r="DC1066" s="224"/>
      <c r="DD1066" s="224"/>
      <c r="DE1066" s="224"/>
      <c r="DF1066" s="224"/>
      <c r="DG1066" s="224"/>
      <c r="DH1066" s="224"/>
      <c r="DI1066" s="224"/>
      <c r="DJ1066" s="224"/>
      <c r="DK1066" s="224"/>
      <c r="DL1066" s="224"/>
      <c r="DM1066" s="224"/>
      <c r="DN1066" s="224"/>
      <c r="DO1066" s="224"/>
      <c r="DP1066" s="224"/>
      <c r="DQ1066" s="224"/>
      <c r="DR1066" s="224"/>
      <c r="DS1066" s="224"/>
      <c r="DT1066" s="224"/>
      <c r="DU1066" s="224"/>
      <c r="DV1066" s="224"/>
      <c r="DW1066" s="224"/>
      <c r="DX1066" s="224"/>
      <c r="DY1066" s="224"/>
      <c r="DZ1066" s="224"/>
      <c r="EA1066" s="224"/>
      <c r="EB1066" s="224"/>
      <c r="EC1066" s="224"/>
      <c r="ED1066" s="224"/>
      <c r="EE1066" s="224"/>
      <c r="EF1066" s="224"/>
      <c r="EG1066" s="224"/>
      <c r="EH1066" s="224"/>
      <c r="EI1066" s="224"/>
      <c r="EJ1066" s="224"/>
      <c r="EK1066" s="224"/>
      <c r="EL1066" s="224"/>
      <c r="EM1066" s="224"/>
      <c r="EN1066" s="224"/>
      <c r="EO1066" s="224"/>
      <c r="EP1066" s="224"/>
      <c r="EQ1066" s="224"/>
      <c r="ER1066" s="224"/>
      <c r="ES1066" s="224"/>
      <c r="ET1066" s="224"/>
      <c r="EU1066" s="224"/>
      <c r="EV1066" s="224"/>
      <c r="EW1066" s="224"/>
      <c r="EX1066" s="224"/>
      <c r="EY1066" s="224"/>
      <c r="EZ1066" s="224"/>
      <c r="FA1066" s="224"/>
      <c r="FB1066" s="224"/>
      <c r="FC1066" s="224"/>
      <c r="FD1066" s="224"/>
      <c r="FE1066" s="224"/>
      <c r="FF1066" s="224"/>
      <c r="FG1066" s="224"/>
      <c r="FH1066" s="224"/>
      <c r="FI1066" s="224"/>
      <c r="FJ1066" s="224"/>
      <c r="FK1066" s="224"/>
      <c r="FL1066" s="224"/>
      <c r="FM1066" s="224"/>
      <c r="FN1066" s="224"/>
      <c r="FO1066" s="224"/>
      <c r="FP1066" s="224"/>
      <c r="FQ1066" s="224"/>
      <c r="FR1066" s="224"/>
      <c r="FS1066" s="224"/>
      <c r="FT1066" s="224"/>
      <c r="FU1066" s="224"/>
      <c r="FV1066" s="224"/>
      <c r="FW1066" s="224"/>
      <c r="FX1066" s="224"/>
      <c r="FY1066" s="224"/>
      <c r="FZ1066" s="224"/>
      <c r="GA1066" s="224"/>
      <c r="GB1066" s="224"/>
      <c r="GC1066" s="224"/>
      <c r="GD1066" s="224"/>
      <c r="GE1066" s="224"/>
      <c r="GF1066" s="224"/>
      <c r="GG1066" s="224"/>
      <c r="GH1066" s="224"/>
      <c r="GI1066" s="224"/>
      <c r="GJ1066" s="224"/>
      <c r="GK1066" s="224"/>
      <c r="GL1066" s="224"/>
      <c r="GM1066" s="224"/>
      <c r="GN1066" s="224"/>
      <c r="GO1066" s="224"/>
      <c r="GP1066" s="224"/>
      <c r="GQ1066" s="224"/>
      <c r="GR1066" s="224"/>
      <c r="GS1066" s="224"/>
      <c r="GT1066" s="224"/>
      <c r="GU1066" s="224"/>
      <c r="GV1066" s="224"/>
      <c r="GW1066" s="224"/>
      <c r="GX1066" s="224"/>
      <c r="GY1066" s="224"/>
      <c r="GZ1066" s="224"/>
      <c r="HA1066" s="224"/>
      <c r="HB1066" s="224"/>
      <c r="HC1066" s="224"/>
      <c r="HD1066" s="224"/>
      <c r="HE1066" s="224"/>
      <c r="HF1066" s="224"/>
      <c r="HG1066" s="224"/>
      <c r="HH1066" s="224"/>
      <c r="HI1066" s="224"/>
      <c r="HJ1066" s="224"/>
      <c r="HK1066" s="224"/>
      <c r="HL1066" s="224"/>
      <c r="HM1066" s="224"/>
      <c r="HN1066" s="224"/>
      <c r="HO1066" s="224"/>
      <c r="HP1066" s="224"/>
      <c r="HQ1066" s="224"/>
      <c r="HR1066" s="224"/>
      <c r="HS1066" s="224"/>
      <c r="HT1066" s="224"/>
      <c r="HU1066" s="224"/>
      <c r="HV1066" s="224"/>
      <c r="HW1066" s="224"/>
      <c r="HX1066" s="224"/>
      <c r="HY1066" s="224"/>
      <c r="HZ1066" s="224"/>
      <c r="IA1066" s="224"/>
      <c r="IB1066" s="224"/>
      <c r="IC1066" s="224"/>
      <c r="ID1066" s="224"/>
      <c r="IE1066" s="224"/>
      <c r="IF1066" s="224"/>
      <c r="IG1066" s="224"/>
      <c r="IH1066" s="224"/>
      <c r="II1066" s="224"/>
      <c r="IJ1066" s="224"/>
      <c r="IK1066" s="224"/>
      <c r="IL1066" s="224"/>
      <c r="IM1066" s="224"/>
      <c r="IN1066" s="224"/>
      <c r="IO1066" s="224"/>
      <c r="IP1066" s="224"/>
      <c r="IQ1066" s="224"/>
      <c r="IR1066" s="224"/>
      <c r="IS1066" s="224"/>
      <c r="IT1066" s="224"/>
      <c r="IU1066" s="224"/>
      <c r="IV1066" s="224"/>
      <c r="IW1066" s="224"/>
    </row>
    <row r="1067" spans="1:257" s="258" customFormat="1" ht="39" hidden="1" customHeight="1" x14ac:dyDescent="0.25">
      <c r="A1067" s="224"/>
      <c r="B1067" s="224"/>
      <c r="C1067" s="224"/>
      <c r="D1067" s="209"/>
      <c r="E1067" s="57"/>
      <c r="F1067" s="57"/>
      <c r="G1067" s="210"/>
      <c r="H1067" s="210"/>
      <c r="I1067" s="210"/>
      <c r="J1067" s="224"/>
      <c r="K1067" s="251"/>
      <c r="L1067" s="251"/>
      <c r="M1067" s="251"/>
      <c r="N1067" s="251"/>
      <c r="O1067" s="251"/>
      <c r="P1067" s="251"/>
      <c r="Q1067" s="251"/>
      <c r="R1067" s="251"/>
      <c r="S1067" s="251"/>
      <c r="T1067" s="251"/>
      <c r="U1067" s="251"/>
      <c r="V1067" s="251"/>
      <c r="W1067" s="251"/>
      <c r="X1067" s="251"/>
      <c r="Y1067" s="251"/>
      <c r="Z1067" s="251"/>
      <c r="AA1067" s="251"/>
      <c r="AB1067" s="251"/>
      <c r="AC1067" s="211"/>
      <c r="AD1067" s="252"/>
      <c r="AE1067" s="252"/>
      <c r="AF1067" s="253"/>
      <c r="AG1067" s="253"/>
      <c r="AH1067" s="254"/>
      <c r="AI1067" s="254"/>
      <c r="AJ1067" s="255"/>
      <c r="AK1067" s="255"/>
      <c r="AL1067" s="126"/>
      <c r="AM1067" s="224"/>
      <c r="AN1067" s="224"/>
      <c r="AO1067" s="224"/>
      <c r="AP1067" s="224"/>
      <c r="AQ1067" s="224"/>
      <c r="AR1067" s="224"/>
      <c r="AS1067" s="224"/>
      <c r="AT1067" s="224"/>
      <c r="AU1067" s="224"/>
      <c r="AV1067" s="224"/>
      <c r="AW1067" s="224"/>
      <c r="AX1067" s="224"/>
      <c r="AY1067" s="224"/>
      <c r="AZ1067" s="224"/>
      <c r="BA1067" s="224"/>
      <c r="BB1067" s="224"/>
      <c r="BC1067" s="224"/>
      <c r="BD1067" s="224"/>
      <c r="BE1067" s="224"/>
      <c r="BF1067" s="224"/>
      <c r="BG1067" s="224"/>
      <c r="BH1067" s="224"/>
      <c r="BI1067" s="224"/>
      <c r="BJ1067" s="224"/>
      <c r="BK1067" s="224"/>
      <c r="BL1067" s="224"/>
      <c r="BM1067" s="224"/>
      <c r="BN1067" s="224"/>
      <c r="BO1067" s="224"/>
      <c r="BP1067" s="224"/>
      <c r="BQ1067" s="224"/>
      <c r="BR1067" s="224"/>
      <c r="BS1067" s="224"/>
      <c r="BT1067" s="224"/>
      <c r="BU1067" s="224"/>
      <c r="BV1067" s="224"/>
      <c r="BW1067" s="224"/>
      <c r="BX1067" s="224"/>
      <c r="BY1067" s="224"/>
      <c r="BZ1067" s="224"/>
      <c r="CA1067" s="224"/>
      <c r="CB1067" s="224"/>
      <c r="CC1067" s="224"/>
      <c r="CD1067" s="224"/>
      <c r="CE1067" s="224"/>
      <c r="CF1067" s="224"/>
      <c r="CG1067" s="224"/>
      <c r="CH1067" s="224"/>
      <c r="CI1067" s="224"/>
      <c r="CJ1067" s="224"/>
      <c r="CK1067" s="224"/>
      <c r="CL1067" s="224"/>
      <c r="CM1067" s="224"/>
      <c r="CN1067" s="224"/>
      <c r="CO1067" s="224"/>
      <c r="CP1067" s="224"/>
      <c r="CQ1067" s="224"/>
      <c r="CR1067" s="224"/>
      <c r="CS1067" s="224"/>
      <c r="CT1067" s="224"/>
      <c r="CU1067" s="224"/>
      <c r="CV1067" s="224"/>
      <c r="CW1067" s="224"/>
      <c r="CX1067" s="224"/>
      <c r="CY1067" s="224"/>
      <c r="CZ1067" s="224"/>
      <c r="DA1067" s="224"/>
      <c r="DB1067" s="224"/>
      <c r="DC1067" s="224"/>
      <c r="DD1067" s="224"/>
      <c r="DE1067" s="224"/>
      <c r="DF1067" s="224"/>
      <c r="DG1067" s="224"/>
      <c r="DH1067" s="224"/>
      <c r="DI1067" s="224"/>
      <c r="DJ1067" s="224"/>
      <c r="DK1067" s="224"/>
      <c r="DL1067" s="224"/>
      <c r="DM1067" s="224"/>
      <c r="DN1067" s="224"/>
      <c r="DO1067" s="224"/>
      <c r="DP1067" s="224"/>
      <c r="DQ1067" s="224"/>
      <c r="DR1067" s="224"/>
      <c r="DS1067" s="224"/>
      <c r="DT1067" s="224"/>
      <c r="DU1067" s="224"/>
      <c r="DV1067" s="224"/>
      <c r="DW1067" s="224"/>
      <c r="DX1067" s="224"/>
      <c r="DY1067" s="224"/>
      <c r="DZ1067" s="224"/>
      <c r="EA1067" s="224"/>
      <c r="EB1067" s="224"/>
      <c r="EC1067" s="224"/>
      <c r="ED1067" s="224"/>
      <c r="EE1067" s="224"/>
      <c r="EF1067" s="224"/>
      <c r="EG1067" s="224"/>
      <c r="EH1067" s="224"/>
      <c r="EI1067" s="224"/>
      <c r="EJ1067" s="224"/>
      <c r="EK1067" s="224"/>
      <c r="EL1067" s="224"/>
      <c r="EM1067" s="224"/>
      <c r="EN1067" s="224"/>
      <c r="EO1067" s="224"/>
      <c r="EP1067" s="224"/>
      <c r="EQ1067" s="224"/>
      <c r="ER1067" s="224"/>
      <c r="ES1067" s="224"/>
      <c r="ET1067" s="224"/>
      <c r="EU1067" s="224"/>
      <c r="EV1067" s="224"/>
      <c r="EW1067" s="224"/>
      <c r="EX1067" s="224"/>
      <c r="EY1067" s="224"/>
      <c r="EZ1067" s="224"/>
      <c r="FA1067" s="224"/>
      <c r="FB1067" s="224"/>
      <c r="FC1067" s="224"/>
      <c r="FD1067" s="224"/>
      <c r="FE1067" s="224"/>
      <c r="FF1067" s="224"/>
      <c r="FG1067" s="224"/>
      <c r="FH1067" s="224"/>
      <c r="FI1067" s="224"/>
      <c r="FJ1067" s="224"/>
      <c r="FK1067" s="224"/>
      <c r="FL1067" s="224"/>
      <c r="FM1067" s="224"/>
      <c r="FN1067" s="224"/>
      <c r="FO1067" s="224"/>
      <c r="FP1067" s="224"/>
      <c r="FQ1067" s="224"/>
      <c r="FR1067" s="224"/>
      <c r="FS1067" s="224"/>
      <c r="FT1067" s="224"/>
      <c r="FU1067" s="224"/>
      <c r="FV1067" s="224"/>
      <c r="FW1067" s="224"/>
      <c r="FX1067" s="224"/>
      <c r="FY1067" s="224"/>
      <c r="FZ1067" s="224"/>
      <c r="GA1067" s="224"/>
      <c r="GB1067" s="224"/>
      <c r="GC1067" s="224"/>
      <c r="GD1067" s="224"/>
      <c r="GE1067" s="224"/>
      <c r="GF1067" s="224"/>
      <c r="GG1067" s="224"/>
      <c r="GH1067" s="224"/>
      <c r="GI1067" s="224"/>
      <c r="GJ1067" s="224"/>
      <c r="GK1067" s="224"/>
      <c r="GL1067" s="224"/>
      <c r="GM1067" s="224"/>
      <c r="GN1067" s="224"/>
      <c r="GO1067" s="224"/>
      <c r="GP1067" s="224"/>
      <c r="GQ1067" s="224"/>
      <c r="GR1067" s="224"/>
      <c r="GS1067" s="224"/>
      <c r="GT1067" s="224"/>
      <c r="GU1067" s="224"/>
      <c r="GV1067" s="224"/>
      <c r="GW1067" s="224"/>
      <c r="GX1067" s="224"/>
      <c r="GY1067" s="224"/>
      <c r="GZ1067" s="224"/>
      <c r="HA1067" s="224"/>
      <c r="HB1067" s="224"/>
      <c r="HC1067" s="224"/>
      <c r="HD1067" s="224"/>
      <c r="HE1067" s="224"/>
      <c r="HF1067" s="224"/>
      <c r="HG1067" s="224"/>
      <c r="HH1067" s="224"/>
      <c r="HI1067" s="224"/>
      <c r="HJ1067" s="224"/>
      <c r="HK1067" s="224"/>
      <c r="HL1067" s="224"/>
      <c r="HM1067" s="224"/>
      <c r="HN1067" s="224"/>
      <c r="HO1067" s="224"/>
      <c r="HP1067" s="224"/>
      <c r="HQ1067" s="224"/>
      <c r="HR1067" s="224"/>
      <c r="HS1067" s="224"/>
      <c r="HT1067" s="224"/>
      <c r="HU1067" s="224"/>
      <c r="HV1067" s="224"/>
      <c r="HW1067" s="224"/>
      <c r="HX1067" s="224"/>
      <c r="HY1067" s="224"/>
      <c r="HZ1067" s="224"/>
      <c r="IA1067" s="224"/>
      <c r="IB1067" s="224"/>
      <c r="IC1067" s="224"/>
      <c r="ID1067" s="224"/>
      <c r="IE1067" s="224"/>
      <c r="IF1067" s="224"/>
      <c r="IG1067" s="224"/>
      <c r="IH1067" s="224"/>
      <c r="II1067" s="224"/>
      <c r="IJ1067" s="224"/>
      <c r="IK1067" s="224"/>
      <c r="IL1067" s="224"/>
      <c r="IM1067" s="224"/>
      <c r="IN1067" s="224"/>
      <c r="IO1067" s="224"/>
      <c r="IP1067" s="224"/>
      <c r="IQ1067" s="224"/>
      <c r="IR1067" s="224"/>
      <c r="IS1067" s="224"/>
      <c r="IT1067" s="224"/>
      <c r="IU1067" s="224"/>
      <c r="IV1067" s="224"/>
      <c r="IW1067" s="224"/>
    </row>
    <row r="1068" spans="1:257" s="258" customFormat="1" ht="39" hidden="1" customHeight="1" x14ac:dyDescent="0.25">
      <c r="A1068" s="224"/>
      <c r="B1068" s="224"/>
      <c r="C1068" s="224"/>
      <c r="D1068" s="209"/>
      <c r="E1068" s="57"/>
      <c r="F1068" s="57"/>
      <c r="G1068" s="210"/>
      <c r="H1068" s="210"/>
      <c r="I1068" s="210"/>
      <c r="J1068" s="224"/>
      <c r="K1068" s="251"/>
      <c r="L1068" s="251"/>
      <c r="M1068" s="251"/>
      <c r="N1068" s="251"/>
      <c r="O1068" s="251"/>
      <c r="P1068" s="251"/>
      <c r="Q1068" s="251"/>
      <c r="R1068" s="251"/>
      <c r="S1068" s="251"/>
      <c r="T1068" s="251"/>
      <c r="U1068" s="251"/>
      <c r="V1068" s="251"/>
      <c r="W1068" s="251"/>
      <c r="X1068" s="251"/>
      <c r="Y1068" s="251"/>
      <c r="Z1068" s="251"/>
      <c r="AA1068" s="251"/>
      <c r="AB1068" s="251"/>
      <c r="AC1068" s="211"/>
      <c r="AD1068" s="252"/>
      <c r="AE1068" s="252"/>
      <c r="AF1068" s="253"/>
      <c r="AG1068" s="253"/>
      <c r="AH1068" s="254"/>
      <c r="AI1068" s="254"/>
      <c r="AJ1068" s="255"/>
      <c r="AK1068" s="255"/>
      <c r="AL1068" s="126"/>
      <c r="AM1068" s="224"/>
      <c r="AN1068" s="224"/>
      <c r="AO1068" s="224"/>
      <c r="AP1068" s="224"/>
      <c r="AQ1068" s="224"/>
      <c r="AR1068" s="224"/>
      <c r="AS1068" s="224"/>
      <c r="AT1068" s="224"/>
      <c r="AU1068" s="224"/>
      <c r="AV1068" s="224"/>
      <c r="AW1068" s="224"/>
      <c r="AX1068" s="224"/>
      <c r="AY1068" s="224"/>
      <c r="AZ1068" s="224"/>
      <c r="BA1068" s="224"/>
      <c r="BB1068" s="224"/>
      <c r="BC1068" s="224"/>
      <c r="BD1068" s="224"/>
      <c r="BE1068" s="224"/>
      <c r="BF1068" s="224"/>
      <c r="BG1068" s="224"/>
      <c r="BH1068" s="224"/>
      <c r="BI1068" s="224"/>
      <c r="BJ1068" s="224"/>
      <c r="BK1068" s="224"/>
      <c r="BL1068" s="224"/>
      <c r="BM1068" s="224"/>
      <c r="BN1068" s="224"/>
      <c r="BO1068" s="224"/>
      <c r="BP1068" s="224"/>
      <c r="BQ1068" s="224"/>
      <c r="BR1068" s="224"/>
      <c r="BS1068" s="224"/>
      <c r="BT1068" s="224"/>
      <c r="BU1068" s="224"/>
      <c r="BV1068" s="224"/>
      <c r="BW1068" s="224"/>
      <c r="BX1068" s="224"/>
      <c r="BY1068" s="224"/>
      <c r="BZ1068" s="224"/>
      <c r="CA1068" s="224"/>
      <c r="CB1068" s="224"/>
      <c r="CC1068" s="224"/>
      <c r="CD1068" s="224"/>
      <c r="CE1068" s="224"/>
      <c r="CF1068" s="224"/>
      <c r="CG1068" s="224"/>
      <c r="CH1068" s="224"/>
      <c r="CI1068" s="224"/>
      <c r="CJ1068" s="224"/>
      <c r="CK1068" s="224"/>
      <c r="CL1068" s="224"/>
      <c r="CM1068" s="224"/>
      <c r="CN1068" s="224"/>
      <c r="CO1068" s="224"/>
      <c r="CP1068" s="224"/>
      <c r="CQ1068" s="224"/>
      <c r="CR1068" s="224"/>
      <c r="CS1068" s="224"/>
      <c r="CT1068" s="224"/>
      <c r="CU1068" s="224"/>
      <c r="CV1068" s="224"/>
      <c r="CW1068" s="224"/>
      <c r="CX1068" s="224"/>
      <c r="CY1068" s="224"/>
      <c r="CZ1068" s="224"/>
      <c r="DA1068" s="224"/>
      <c r="DB1068" s="224"/>
      <c r="DC1068" s="224"/>
      <c r="DD1068" s="224"/>
      <c r="DE1068" s="224"/>
      <c r="DF1068" s="224"/>
      <c r="DG1068" s="224"/>
      <c r="DH1068" s="224"/>
      <c r="DI1068" s="224"/>
      <c r="DJ1068" s="224"/>
      <c r="DK1068" s="224"/>
      <c r="DL1068" s="224"/>
      <c r="DM1068" s="224"/>
      <c r="DN1068" s="224"/>
      <c r="DO1068" s="224"/>
      <c r="DP1068" s="224"/>
      <c r="DQ1068" s="224"/>
      <c r="DR1068" s="224"/>
      <c r="DS1068" s="224"/>
      <c r="DT1068" s="224"/>
      <c r="DU1068" s="224"/>
      <c r="DV1068" s="224"/>
      <c r="DW1068" s="224"/>
      <c r="DX1068" s="224"/>
      <c r="DY1068" s="224"/>
      <c r="DZ1068" s="224"/>
      <c r="EA1068" s="224"/>
      <c r="EB1068" s="224"/>
      <c r="EC1068" s="224"/>
      <c r="ED1068" s="224"/>
      <c r="EE1068" s="224"/>
      <c r="EF1068" s="224"/>
      <c r="EG1068" s="224"/>
      <c r="EH1068" s="224"/>
      <c r="EI1068" s="224"/>
      <c r="EJ1068" s="224"/>
      <c r="EK1068" s="224"/>
      <c r="EL1068" s="224"/>
      <c r="EM1068" s="224"/>
      <c r="EN1068" s="224"/>
      <c r="EO1068" s="224"/>
      <c r="EP1068" s="224"/>
      <c r="EQ1068" s="224"/>
      <c r="ER1068" s="224"/>
      <c r="ES1068" s="224"/>
      <c r="ET1068" s="224"/>
      <c r="EU1068" s="224"/>
      <c r="EV1068" s="224"/>
      <c r="EW1068" s="224"/>
      <c r="EX1068" s="224"/>
      <c r="EY1068" s="224"/>
      <c r="EZ1068" s="224"/>
      <c r="FA1068" s="224"/>
      <c r="FB1068" s="224"/>
      <c r="FC1068" s="224"/>
      <c r="FD1068" s="224"/>
      <c r="FE1068" s="224"/>
      <c r="FF1068" s="224"/>
      <c r="FG1068" s="224"/>
      <c r="FH1068" s="224"/>
      <c r="FI1068" s="224"/>
      <c r="FJ1068" s="224"/>
      <c r="FK1068" s="224"/>
      <c r="FL1068" s="224"/>
      <c r="FM1068" s="224"/>
      <c r="FN1068" s="224"/>
      <c r="FO1068" s="224"/>
      <c r="FP1068" s="224"/>
      <c r="FQ1068" s="224"/>
      <c r="FR1068" s="224"/>
      <c r="FS1068" s="224"/>
      <c r="FT1068" s="224"/>
      <c r="FU1068" s="224"/>
      <c r="FV1068" s="224"/>
      <c r="FW1068" s="224"/>
      <c r="FX1068" s="224"/>
      <c r="FY1068" s="224"/>
      <c r="FZ1068" s="224"/>
      <c r="GA1068" s="224"/>
      <c r="GB1068" s="224"/>
      <c r="GC1068" s="224"/>
      <c r="GD1068" s="224"/>
      <c r="GE1068" s="224"/>
      <c r="GF1068" s="224"/>
      <c r="GG1068" s="224"/>
      <c r="GH1068" s="224"/>
      <c r="GI1068" s="224"/>
      <c r="GJ1068" s="224"/>
      <c r="GK1068" s="224"/>
      <c r="GL1068" s="224"/>
      <c r="GM1068" s="224"/>
      <c r="GN1068" s="224"/>
      <c r="GO1068" s="224"/>
      <c r="GP1068" s="224"/>
      <c r="GQ1068" s="224"/>
      <c r="GR1068" s="224"/>
      <c r="GS1068" s="224"/>
      <c r="GT1068" s="224"/>
      <c r="GU1068" s="224"/>
      <c r="GV1068" s="224"/>
      <c r="GW1068" s="224"/>
      <c r="GX1068" s="224"/>
      <c r="GY1068" s="224"/>
      <c r="GZ1068" s="224"/>
      <c r="HA1068" s="224"/>
      <c r="HB1068" s="224"/>
      <c r="HC1068" s="224"/>
      <c r="HD1068" s="224"/>
      <c r="HE1068" s="224"/>
      <c r="HF1068" s="224"/>
      <c r="HG1068" s="224"/>
      <c r="HH1068" s="224"/>
      <c r="HI1068" s="224"/>
      <c r="HJ1068" s="224"/>
      <c r="HK1068" s="224"/>
      <c r="HL1068" s="224"/>
      <c r="HM1068" s="224"/>
      <c r="HN1068" s="224"/>
      <c r="HO1068" s="224"/>
      <c r="HP1068" s="224"/>
      <c r="HQ1068" s="224"/>
      <c r="HR1068" s="224"/>
      <c r="HS1068" s="224"/>
      <c r="HT1068" s="224"/>
      <c r="HU1068" s="224"/>
      <c r="HV1068" s="224"/>
      <c r="HW1068" s="224"/>
      <c r="HX1068" s="224"/>
      <c r="HY1068" s="224"/>
      <c r="HZ1068" s="224"/>
      <c r="IA1068" s="224"/>
      <c r="IB1068" s="224"/>
      <c r="IC1068" s="224"/>
      <c r="ID1068" s="224"/>
      <c r="IE1068" s="224"/>
      <c r="IF1068" s="224"/>
      <c r="IG1068" s="224"/>
      <c r="IH1068" s="224"/>
      <c r="II1068" s="224"/>
      <c r="IJ1068" s="224"/>
      <c r="IK1068" s="224"/>
      <c r="IL1068" s="224"/>
      <c r="IM1068" s="224"/>
      <c r="IN1068" s="224"/>
      <c r="IO1068" s="224"/>
      <c r="IP1068" s="224"/>
      <c r="IQ1068" s="224"/>
      <c r="IR1068" s="224"/>
      <c r="IS1068" s="224"/>
      <c r="IT1068" s="224"/>
      <c r="IU1068" s="224"/>
      <c r="IV1068" s="224"/>
      <c r="IW1068" s="224"/>
    </row>
    <row r="1069" spans="1:257" s="258" customFormat="1" ht="39" hidden="1" customHeight="1" x14ac:dyDescent="0.25">
      <c r="A1069" s="224"/>
      <c r="B1069" s="224"/>
      <c r="C1069" s="224"/>
      <c r="D1069" s="209"/>
      <c r="E1069" s="57"/>
      <c r="F1069" s="57"/>
      <c r="G1069" s="210"/>
      <c r="H1069" s="210"/>
      <c r="I1069" s="210"/>
      <c r="J1069" s="224"/>
      <c r="K1069" s="251"/>
      <c r="L1069" s="251"/>
      <c r="M1069" s="251"/>
      <c r="N1069" s="251"/>
      <c r="O1069" s="251"/>
      <c r="P1069" s="251"/>
      <c r="Q1069" s="251"/>
      <c r="R1069" s="251"/>
      <c r="S1069" s="251"/>
      <c r="T1069" s="251"/>
      <c r="U1069" s="251"/>
      <c r="V1069" s="251"/>
      <c r="W1069" s="251"/>
      <c r="X1069" s="251"/>
      <c r="Y1069" s="251"/>
      <c r="Z1069" s="251"/>
      <c r="AA1069" s="251"/>
      <c r="AB1069" s="251"/>
      <c r="AC1069" s="211"/>
      <c r="AD1069" s="252"/>
      <c r="AE1069" s="252"/>
      <c r="AF1069" s="253"/>
      <c r="AG1069" s="253"/>
      <c r="AH1069" s="254"/>
      <c r="AI1069" s="254"/>
      <c r="AJ1069" s="255"/>
      <c r="AK1069" s="255"/>
      <c r="AL1069" s="126"/>
      <c r="AM1069" s="224"/>
      <c r="AN1069" s="224"/>
      <c r="AO1069" s="224"/>
      <c r="AP1069" s="224"/>
      <c r="AQ1069" s="224"/>
      <c r="AR1069" s="224"/>
      <c r="AS1069" s="224"/>
      <c r="AT1069" s="224"/>
      <c r="AU1069" s="224"/>
      <c r="AV1069" s="224"/>
      <c r="AW1069" s="224"/>
      <c r="AX1069" s="224"/>
      <c r="AY1069" s="224"/>
      <c r="AZ1069" s="224"/>
      <c r="BA1069" s="224"/>
      <c r="BB1069" s="224"/>
      <c r="BC1069" s="224"/>
      <c r="BD1069" s="224"/>
      <c r="BE1069" s="224"/>
      <c r="BF1069" s="224"/>
      <c r="BG1069" s="224"/>
      <c r="BH1069" s="224"/>
      <c r="BI1069" s="224"/>
      <c r="BJ1069" s="224"/>
      <c r="BK1069" s="224"/>
      <c r="BL1069" s="224"/>
      <c r="BM1069" s="224"/>
      <c r="BN1069" s="224"/>
      <c r="BO1069" s="224"/>
      <c r="BP1069" s="224"/>
      <c r="BQ1069" s="224"/>
      <c r="BR1069" s="224"/>
      <c r="BS1069" s="224"/>
      <c r="BT1069" s="224"/>
      <c r="BU1069" s="224"/>
      <c r="BV1069" s="224"/>
      <c r="BW1069" s="224"/>
      <c r="BX1069" s="224"/>
      <c r="BY1069" s="224"/>
      <c r="BZ1069" s="224"/>
      <c r="CA1069" s="224"/>
      <c r="CB1069" s="224"/>
      <c r="CC1069" s="224"/>
      <c r="CD1069" s="224"/>
      <c r="CE1069" s="224"/>
      <c r="CF1069" s="224"/>
      <c r="CG1069" s="224"/>
      <c r="CH1069" s="224"/>
      <c r="CI1069" s="224"/>
      <c r="CJ1069" s="224"/>
      <c r="CK1069" s="224"/>
      <c r="CL1069" s="224"/>
      <c r="CM1069" s="224"/>
      <c r="CN1069" s="224"/>
      <c r="CO1069" s="224"/>
      <c r="CP1069" s="224"/>
      <c r="CQ1069" s="224"/>
      <c r="CR1069" s="224"/>
      <c r="CS1069" s="224"/>
      <c r="CT1069" s="224"/>
      <c r="CU1069" s="224"/>
      <c r="CV1069" s="224"/>
      <c r="CW1069" s="224"/>
      <c r="CX1069" s="224"/>
      <c r="CY1069" s="224"/>
      <c r="CZ1069" s="224"/>
      <c r="DA1069" s="224"/>
      <c r="DB1069" s="224"/>
      <c r="DC1069" s="224"/>
      <c r="DD1069" s="224"/>
      <c r="DE1069" s="224"/>
      <c r="DF1069" s="224"/>
      <c r="DG1069" s="224"/>
      <c r="DH1069" s="224"/>
      <c r="DI1069" s="224"/>
      <c r="DJ1069" s="224"/>
      <c r="DK1069" s="224"/>
      <c r="DL1069" s="224"/>
      <c r="DM1069" s="224"/>
      <c r="DN1069" s="224"/>
      <c r="DO1069" s="224"/>
      <c r="DP1069" s="224"/>
      <c r="DQ1069" s="224"/>
      <c r="DR1069" s="224"/>
      <c r="DS1069" s="224"/>
      <c r="DT1069" s="224"/>
      <c r="DU1069" s="224"/>
      <c r="DV1069" s="224"/>
      <c r="DW1069" s="224"/>
      <c r="DX1069" s="224"/>
      <c r="DY1069" s="224"/>
      <c r="DZ1069" s="224"/>
      <c r="EA1069" s="224"/>
      <c r="EB1069" s="224"/>
      <c r="EC1069" s="224"/>
      <c r="ED1069" s="224"/>
      <c r="EE1069" s="224"/>
      <c r="EF1069" s="224"/>
      <c r="EG1069" s="224"/>
      <c r="EH1069" s="224"/>
      <c r="EI1069" s="224"/>
      <c r="EJ1069" s="224"/>
      <c r="EK1069" s="224"/>
      <c r="EL1069" s="224"/>
      <c r="EM1069" s="224"/>
      <c r="EN1069" s="224"/>
      <c r="EO1069" s="224"/>
      <c r="EP1069" s="224"/>
      <c r="EQ1069" s="224"/>
      <c r="ER1069" s="224"/>
      <c r="ES1069" s="224"/>
      <c r="ET1069" s="224"/>
      <c r="EU1069" s="224"/>
      <c r="EV1069" s="224"/>
      <c r="EW1069" s="224"/>
      <c r="EX1069" s="224"/>
      <c r="EY1069" s="224"/>
      <c r="EZ1069" s="224"/>
      <c r="FA1069" s="224"/>
      <c r="FB1069" s="224"/>
      <c r="FC1069" s="224"/>
      <c r="FD1069" s="224"/>
      <c r="FE1069" s="224"/>
      <c r="FF1069" s="224"/>
      <c r="FG1069" s="224"/>
      <c r="FH1069" s="224"/>
      <c r="FI1069" s="224"/>
      <c r="FJ1069" s="224"/>
      <c r="FK1069" s="224"/>
      <c r="FL1069" s="224"/>
      <c r="FM1069" s="224"/>
      <c r="FN1069" s="224"/>
      <c r="FO1069" s="224"/>
      <c r="FP1069" s="224"/>
      <c r="FQ1069" s="224"/>
      <c r="FR1069" s="224"/>
      <c r="FS1069" s="224"/>
      <c r="FT1069" s="224"/>
      <c r="FU1069" s="224"/>
      <c r="FV1069" s="224"/>
      <c r="FW1069" s="224"/>
      <c r="FX1069" s="224"/>
      <c r="FY1069" s="224"/>
      <c r="FZ1069" s="224"/>
      <c r="GA1069" s="224"/>
      <c r="GB1069" s="224"/>
      <c r="GC1069" s="224"/>
      <c r="GD1069" s="224"/>
      <c r="GE1069" s="224"/>
      <c r="GF1069" s="224"/>
      <c r="GG1069" s="224"/>
      <c r="GH1069" s="224"/>
      <c r="GI1069" s="224"/>
      <c r="GJ1069" s="224"/>
      <c r="GK1069" s="224"/>
      <c r="GL1069" s="224"/>
      <c r="GM1069" s="224"/>
      <c r="GN1069" s="224"/>
      <c r="GO1069" s="224"/>
      <c r="GP1069" s="224"/>
      <c r="GQ1069" s="224"/>
      <c r="GR1069" s="224"/>
      <c r="GS1069" s="224"/>
      <c r="GT1069" s="224"/>
      <c r="GU1069" s="224"/>
      <c r="GV1069" s="224"/>
      <c r="GW1069" s="224"/>
      <c r="GX1069" s="224"/>
      <c r="GY1069" s="224"/>
      <c r="GZ1069" s="224"/>
      <c r="HA1069" s="224"/>
      <c r="HB1069" s="224"/>
      <c r="HC1069" s="224"/>
      <c r="HD1069" s="224"/>
      <c r="HE1069" s="224"/>
      <c r="HF1069" s="224"/>
      <c r="HG1069" s="224"/>
      <c r="HH1069" s="224"/>
      <c r="HI1069" s="224"/>
      <c r="HJ1069" s="224"/>
      <c r="HK1069" s="224"/>
      <c r="HL1069" s="224"/>
      <c r="HM1069" s="224"/>
      <c r="HN1069" s="224"/>
      <c r="HO1069" s="224"/>
      <c r="HP1069" s="224"/>
      <c r="HQ1069" s="224"/>
      <c r="HR1069" s="224"/>
      <c r="HS1069" s="224"/>
      <c r="HT1069" s="224"/>
      <c r="HU1069" s="224"/>
      <c r="HV1069" s="224"/>
      <c r="HW1069" s="224"/>
      <c r="HX1069" s="224"/>
      <c r="HY1069" s="224"/>
      <c r="HZ1069" s="224"/>
      <c r="IA1069" s="224"/>
      <c r="IB1069" s="224"/>
      <c r="IC1069" s="224"/>
      <c r="ID1069" s="224"/>
      <c r="IE1069" s="224"/>
      <c r="IF1069" s="224"/>
      <c r="IG1069" s="224"/>
      <c r="IH1069" s="224"/>
      <c r="II1069" s="224"/>
      <c r="IJ1069" s="224"/>
      <c r="IK1069" s="224"/>
      <c r="IL1069" s="224"/>
      <c r="IM1069" s="224"/>
      <c r="IN1069" s="224"/>
      <c r="IO1069" s="224"/>
      <c r="IP1069" s="224"/>
      <c r="IQ1069" s="224"/>
      <c r="IR1069" s="224"/>
      <c r="IS1069" s="224"/>
      <c r="IT1069" s="224"/>
      <c r="IU1069" s="224"/>
      <c r="IV1069" s="224"/>
      <c r="IW1069" s="224"/>
    </row>
    <row r="1070" spans="1:257" s="258" customFormat="1" ht="39" hidden="1" customHeight="1" x14ac:dyDescent="0.25">
      <c r="A1070" s="224"/>
      <c r="B1070" s="224"/>
      <c r="C1070" s="224"/>
      <c r="D1070" s="209"/>
      <c r="E1070" s="57"/>
      <c r="F1070" s="57"/>
      <c r="G1070" s="210"/>
      <c r="H1070" s="210"/>
      <c r="I1070" s="210"/>
      <c r="J1070" s="224"/>
      <c r="K1070" s="251"/>
      <c r="L1070" s="251"/>
      <c r="M1070" s="251"/>
      <c r="N1070" s="251"/>
      <c r="O1070" s="251"/>
      <c r="P1070" s="251"/>
      <c r="Q1070" s="251"/>
      <c r="R1070" s="251"/>
      <c r="S1070" s="251"/>
      <c r="T1070" s="251"/>
      <c r="U1070" s="251"/>
      <c r="V1070" s="251"/>
      <c r="W1070" s="251"/>
      <c r="X1070" s="251"/>
      <c r="Y1070" s="251"/>
      <c r="Z1070" s="251"/>
      <c r="AA1070" s="251"/>
      <c r="AB1070" s="251"/>
      <c r="AC1070" s="211"/>
      <c r="AD1070" s="252"/>
      <c r="AE1070" s="252"/>
      <c r="AF1070" s="253"/>
      <c r="AG1070" s="253"/>
      <c r="AH1070" s="254"/>
      <c r="AI1070" s="254"/>
      <c r="AJ1070" s="255"/>
      <c r="AK1070" s="255"/>
      <c r="AL1070" s="126"/>
      <c r="AM1070" s="224"/>
      <c r="AN1070" s="224"/>
      <c r="AO1070" s="224"/>
      <c r="AP1070" s="224"/>
      <c r="AQ1070" s="224"/>
      <c r="AR1070" s="224"/>
      <c r="AS1070" s="224"/>
      <c r="AT1070" s="224"/>
      <c r="AU1070" s="224"/>
      <c r="AV1070" s="224"/>
      <c r="AW1070" s="224"/>
      <c r="AX1070" s="224"/>
      <c r="AY1070" s="224"/>
      <c r="AZ1070" s="224"/>
      <c r="BA1070" s="224"/>
      <c r="BB1070" s="224"/>
      <c r="BC1070" s="224"/>
      <c r="BD1070" s="224"/>
      <c r="BE1070" s="224"/>
      <c r="BF1070" s="224"/>
      <c r="BG1070" s="224"/>
      <c r="BH1070" s="224"/>
      <c r="BI1070" s="224"/>
      <c r="BJ1070" s="224"/>
      <c r="BK1070" s="224"/>
      <c r="BL1070" s="224"/>
      <c r="BM1070" s="224"/>
      <c r="BN1070" s="224"/>
      <c r="BO1070" s="224"/>
      <c r="BP1070" s="224"/>
      <c r="BQ1070" s="224"/>
      <c r="BR1070" s="224"/>
      <c r="BS1070" s="224"/>
      <c r="BT1070" s="224"/>
      <c r="BU1070" s="224"/>
      <c r="BV1070" s="224"/>
      <c r="BW1070" s="224"/>
      <c r="BX1070" s="224"/>
      <c r="BY1070" s="224"/>
      <c r="BZ1070" s="224"/>
      <c r="CA1070" s="224"/>
      <c r="CB1070" s="224"/>
      <c r="CC1070" s="224"/>
      <c r="CD1070" s="224"/>
      <c r="CE1070" s="224"/>
      <c r="CF1070" s="224"/>
      <c r="CG1070" s="224"/>
      <c r="CH1070" s="224"/>
      <c r="CI1070" s="224"/>
      <c r="CJ1070" s="224"/>
      <c r="CK1070" s="224"/>
      <c r="CL1070" s="224"/>
      <c r="CM1070" s="224"/>
      <c r="CN1070" s="224"/>
      <c r="CO1070" s="224"/>
      <c r="CP1070" s="224"/>
      <c r="CQ1070" s="224"/>
      <c r="CR1070" s="224"/>
      <c r="CS1070" s="224"/>
      <c r="CT1070" s="224"/>
      <c r="CU1070" s="224"/>
      <c r="CV1070" s="224"/>
      <c r="CW1070" s="224"/>
      <c r="CX1070" s="224"/>
      <c r="CY1070" s="224"/>
      <c r="CZ1070" s="224"/>
      <c r="DA1070" s="224"/>
      <c r="DB1070" s="224"/>
      <c r="DC1070" s="224"/>
      <c r="DD1070" s="224"/>
      <c r="DE1070" s="224"/>
      <c r="DF1070" s="224"/>
      <c r="DG1070" s="224"/>
      <c r="DH1070" s="224"/>
      <c r="DI1070" s="224"/>
      <c r="DJ1070" s="224"/>
      <c r="DK1070" s="224"/>
      <c r="DL1070" s="224"/>
      <c r="DM1070" s="224"/>
      <c r="DN1070" s="224"/>
      <c r="DO1070" s="224"/>
      <c r="DP1070" s="224"/>
      <c r="DQ1070" s="224"/>
      <c r="DR1070" s="224"/>
      <c r="DS1070" s="224"/>
      <c r="DT1070" s="224"/>
      <c r="DU1070" s="224"/>
      <c r="DV1070" s="224"/>
      <c r="DW1070" s="224"/>
      <c r="DX1070" s="224"/>
      <c r="DY1070" s="224"/>
      <c r="DZ1070" s="224"/>
      <c r="EA1070" s="224"/>
      <c r="EB1070" s="224"/>
      <c r="EC1070" s="224"/>
      <c r="ED1070" s="224"/>
      <c r="EE1070" s="224"/>
      <c r="EF1070" s="224"/>
      <c r="EG1070" s="224"/>
      <c r="EH1070" s="224"/>
      <c r="EI1070" s="224"/>
      <c r="EJ1070" s="224"/>
      <c r="EK1070" s="224"/>
      <c r="EL1070" s="224"/>
      <c r="EM1070" s="224"/>
      <c r="EN1070" s="224"/>
      <c r="EO1070" s="224"/>
      <c r="EP1070" s="224"/>
      <c r="EQ1070" s="224"/>
      <c r="ER1070" s="224"/>
      <c r="ES1070" s="224"/>
      <c r="ET1070" s="224"/>
      <c r="EU1070" s="224"/>
      <c r="EV1070" s="224"/>
      <c r="EW1070" s="224"/>
      <c r="EX1070" s="224"/>
      <c r="EY1070" s="224"/>
      <c r="EZ1070" s="224"/>
      <c r="FA1070" s="224"/>
      <c r="FB1070" s="224"/>
      <c r="FC1070" s="224"/>
      <c r="FD1070" s="224"/>
      <c r="FE1070" s="224"/>
      <c r="FF1070" s="224"/>
      <c r="FG1070" s="224"/>
      <c r="FH1070" s="224"/>
      <c r="FI1070" s="224"/>
      <c r="FJ1070" s="224"/>
      <c r="FK1070" s="224"/>
      <c r="FL1070" s="224"/>
      <c r="FM1070" s="224"/>
      <c r="FN1070" s="224"/>
      <c r="FO1070" s="224"/>
      <c r="FP1070" s="224"/>
      <c r="FQ1070" s="224"/>
      <c r="FR1070" s="224"/>
      <c r="FS1070" s="224"/>
      <c r="FT1070" s="224"/>
      <c r="FU1070" s="224"/>
      <c r="FV1070" s="224"/>
      <c r="FW1070" s="224"/>
      <c r="FX1070" s="224"/>
      <c r="FY1070" s="224"/>
      <c r="FZ1070" s="224"/>
      <c r="GA1070" s="224"/>
      <c r="GB1070" s="224"/>
      <c r="GC1070" s="224"/>
      <c r="GD1070" s="224"/>
      <c r="GE1070" s="224"/>
      <c r="GF1070" s="224"/>
      <c r="GG1070" s="224"/>
      <c r="GH1070" s="224"/>
      <c r="GI1070" s="224"/>
      <c r="GJ1070" s="224"/>
      <c r="GK1070" s="224"/>
      <c r="GL1070" s="224"/>
      <c r="GM1070" s="224"/>
      <c r="GN1070" s="224"/>
      <c r="GO1070" s="224"/>
      <c r="GP1070" s="224"/>
      <c r="GQ1070" s="224"/>
      <c r="GR1070" s="224"/>
      <c r="GS1070" s="224"/>
      <c r="GT1070" s="224"/>
      <c r="GU1070" s="224"/>
      <c r="GV1070" s="224"/>
      <c r="GW1070" s="224"/>
      <c r="GX1070" s="224"/>
      <c r="GY1070" s="224"/>
      <c r="GZ1070" s="224"/>
      <c r="HA1070" s="224"/>
      <c r="HB1070" s="224"/>
      <c r="HC1070" s="224"/>
      <c r="HD1070" s="224"/>
      <c r="HE1070" s="224"/>
      <c r="HF1070" s="224"/>
      <c r="HG1070" s="224"/>
      <c r="HH1070" s="224"/>
      <c r="HI1070" s="224"/>
      <c r="HJ1070" s="224"/>
      <c r="HK1070" s="224"/>
      <c r="HL1070" s="224"/>
      <c r="HM1070" s="224"/>
      <c r="HN1070" s="224"/>
      <c r="HO1070" s="224"/>
      <c r="HP1070" s="224"/>
      <c r="HQ1070" s="224"/>
      <c r="HR1070" s="224"/>
      <c r="HS1070" s="224"/>
      <c r="HT1070" s="224"/>
      <c r="HU1070" s="224"/>
      <c r="HV1070" s="224"/>
      <c r="HW1070" s="224"/>
      <c r="HX1070" s="224"/>
      <c r="HY1070" s="224"/>
      <c r="HZ1070" s="224"/>
      <c r="IA1070" s="224"/>
      <c r="IB1070" s="224"/>
      <c r="IC1070" s="224"/>
      <c r="ID1070" s="224"/>
      <c r="IE1070" s="224"/>
      <c r="IF1070" s="224"/>
      <c r="IG1070" s="224"/>
      <c r="IH1070" s="224"/>
      <c r="II1070" s="224"/>
      <c r="IJ1070" s="224"/>
      <c r="IK1070" s="224"/>
      <c r="IL1070" s="224"/>
      <c r="IM1070" s="224"/>
      <c r="IN1070" s="224"/>
      <c r="IO1070" s="224"/>
      <c r="IP1070" s="224"/>
      <c r="IQ1070" s="224"/>
      <c r="IR1070" s="224"/>
      <c r="IS1070" s="224"/>
      <c r="IT1070" s="224"/>
      <c r="IU1070" s="224"/>
      <c r="IV1070" s="224"/>
      <c r="IW1070" s="224"/>
    </row>
    <row r="1071" spans="1:257" s="258" customFormat="1" ht="39" hidden="1" customHeight="1" x14ac:dyDescent="0.25">
      <c r="A1071" s="224"/>
      <c r="B1071" s="224"/>
      <c r="C1071" s="224"/>
      <c r="D1071" s="209"/>
      <c r="E1071" s="57"/>
      <c r="F1071" s="57"/>
      <c r="G1071" s="210"/>
      <c r="H1071" s="210"/>
      <c r="I1071" s="210"/>
      <c r="J1071" s="224"/>
      <c r="K1071" s="251"/>
      <c r="L1071" s="251"/>
      <c r="M1071" s="251"/>
      <c r="N1071" s="251"/>
      <c r="O1071" s="251"/>
      <c r="P1071" s="251"/>
      <c r="Q1071" s="251"/>
      <c r="R1071" s="251"/>
      <c r="S1071" s="251"/>
      <c r="T1071" s="251"/>
      <c r="U1071" s="251"/>
      <c r="V1071" s="251"/>
      <c r="W1071" s="251"/>
      <c r="X1071" s="251"/>
      <c r="Y1071" s="251"/>
      <c r="Z1071" s="251"/>
      <c r="AA1071" s="251"/>
      <c r="AB1071" s="251"/>
      <c r="AC1071" s="211"/>
      <c r="AD1071" s="252"/>
      <c r="AE1071" s="252"/>
      <c r="AF1071" s="253"/>
      <c r="AG1071" s="253"/>
      <c r="AH1071" s="254"/>
      <c r="AI1071" s="254"/>
      <c r="AJ1071" s="255"/>
      <c r="AK1071" s="255"/>
      <c r="AL1071" s="126"/>
      <c r="AM1071" s="224"/>
      <c r="AN1071" s="224"/>
      <c r="AO1071" s="224"/>
      <c r="AP1071" s="224"/>
      <c r="AQ1071" s="224"/>
      <c r="AR1071" s="224"/>
      <c r="AS1071" s="224"/>
      <c r="AT1071" s="224"/>
      <c r="AU1071" s="224"/>
      <c r="AV1071" s="224"/>
      <c r="AW1071" s="224"/>
      <c r="AX1071" s="224"/>
      <c r="AY1071" s="224"/>
      <c r="AZ1071" s="224"/>
      <c r="BA1071" s="224"/>
      <c r="BB1071" s="224"/>
      <c r="BC1071" s="224"/>
      <c r="BD1071" s="224"/>
      <c r="BE1071" s="224"/>
      <c r="BF1071" s="224"/>
      <c r="BG1071" s="224"/>
      <c r="BH1071" s="224"/>
      <c r="BI1071" s="224"/>
      <c r="BJ1071" s="224"/>
      <c r="BK1071" s="224"/>
      <c r="BL1071" s="224"/>
      <c r="BM1071" s="224"/>
      <c r="BN1071" s="224"/>
      <c r="BO1071" s="224"/>
      <c r="BP1071" s="224"/>
      <c r="BQ1071" s="224"/>
      <c r="BR1071" s="224"/>
      <c r="BS1071" s="224"/>
      <c r="BT1071" s="224"/>
      <c r="BU1071" s="224"/>
      <c r="BV1071" s="224"/>
      <c r="BW1071" s="224"/>
      <c r="BX1071" s="224"/>
      <c r="BY1071" s="224"/>
      <c r="BZ1071" s="224"/>
      <c r="CA1071" s="224"/>
      <c r="CB1071" s="224"/>
      <c r="CC1071" s="224"/>
      <c r="CD1071" s="224"/>
      <c r="CE1071" s="224"/>
      <c r="CF1071" s="224"/>
      <c r="CG1071" s="224"/>
      <c r="CH1071" s="224"/>
      <c r="CI1071" s="224"/>
      <c r="CJ1071" s="224"/>
      <c r="CK1071" s="224"/>
      <c r="CL1071" s="224"/>
      <c r="CM1071" s="224"/>
      <c r="CN1071" s="224"/>
      <c r="CO1071" s="224"/>
      <c r="CP1071" s="224"/>
      <c r="CQ1071" s="224"/>
      <c r="CR1071" s="224"/>
      <c r="CS1071" s="224"/>
      <c r="CT1071" s="224"/>
      <c r="CU1071" s="224"/>
      <c r="CV1071" s="224"/>
      <c r="CW1071" s="224"/>
      <c r="CX1071" s="224"/>
      <c r="CY1071" s="224"/>
      <c r="CZ1071" s="224"/>
      <c r="DA1071" s="224"/>
      <c r="DB1071" s="224"/>
      <c r="DC1071" s="224"/>
      <c r="DD1071" s="224"/>
      <c r="DE1071" s="224"/>
      <c r="DF1071" s="224"/>
      <c r="DG1071" s="224"/>
      <c r="DH1071" s="224"/>
      <c r="DI1071" s="224"/>
      <c r="DJ1071" s="224"/>
      <c r="DK1071" s="224"/>
      <c r="DL1071" s="224"/>
      <c r="DM1071" s="224"/>
      <c r="DN1071" s="224"/>
      <c r="DO1071" s="224"/>
      <c r="DP1071" s="224"/>
      <c r="DQ1071" s="224"/>
      <c r="DR1071" s="224"/>
      <c r="DS1071" s="224"/>
      <c r="DT1071" s="224"/>
      <c r="DU1071" s="224"/>
      <c r="DV1071" s="224"/>
      <c r="DW1071" s="224"/>
      <c r="DX1071" s="224"/>
      <c r="DY1071" s="224"/>
      <c r="DZ1071" s="224"/>
      <c r="EA1071" s="224"/>
      <c r="EB1071" s="224"/>
      <c r="EC1071" s="224"/>
      <c r="ED1071" s="224"/>
      <c r="EE1071" s="224"/>
      <c r="EF1071" s="224"/>
      <c r="EG1071" s="224"/>
      <c r="EH1071" s="224"/>
      <c r="EI1071" s="224"/>
      <c r="EJ1071" s="224"/>
      <c r="EK1071" s="224"/>
      <c r="EL1071" s="224"/>
      <c r="EM1071" s="224"/>
      <c r="EN1071" s="224"/>
      <c r="EO1071" s="224"/>
      <c r="EP1071" s="224"/>
      <c r="EQ1071" s="224"/>
      <c r="ER1071" s="224"/>
      <c r="ES1071" s="224"/>
      <c r="ET1071" s="224"/>
      <c r="EU1071" s="224"/>
      <c r="EV1071" s="224"/>
      <c r="EW1071" s="224"/>
      <c r="EX1071" s="224"/>
      <c r="EY1071" s="224"/>
      <c r="EZ1071" s="224"/>
      <c r="FA1071" s="224"/>
      <c r="FB1071" s="224"/>
      <c r="FC1071" s="224"/>
      <c r="FD1071" s="224"/>
      <c r="FE1071" s="224"/>
      <c r="FF1071" s="224"/>
      <c r="FG1071" s="224"/>
      <c r="FH1071" s="224"/>
      <c r="FI1071" s="224"/>
      <c r="FJ1071" s="224"/>
      <c r="FK1071" s="224"/>
      <c r="FL1071" s="224"/>
      <c r="FM1071" s="224"/>
      <c r="FN1071" s="224"/>
      <c r="FO1071" s="224"/>
      <c r="FP1071" s="224"/>
      <c r="FQ1071" s="224"/>
      <c r="FR1071" s="224"/>
      <c r="FS1071" s="224"/>
      <c r="FT1071" s="224"/>
      <c r="FU1071" s="224"/>
      <c r="FV1071" s="224"/>
      <c r="FW1071" s="224"/>
      <c r="FX1071" s="224"/>
      <c r="FY1071" s="224"/>
      <c r="FZ1071" s="224"/>
      <c r="GA1071" s="224"/>
      <c r="GB1071" s="224"/>
      <c r="GC1071" s="224"/>
      <c r="GD1071" s="224"/>
      <c r="GE1071" s="224"/>
      <c r="GF1071" s="224"/>
      <c r="GG1071" s="224"/>
      <c r="GH1071" s="224"/>
      <c r="GI1071" s="224"/>
      <c r="GJ1071" s="224"/>
      <c r="GK1071" s="224"/>
      <c r="GL1071" s="224"/>
      <c r="GM1071" s="224"/>
      <c r="GN1071" s="224"/>
      <c r="GO1071" s="224"/>
      <c r="GP1071" s="224"/>
      <c r="GQ1071" s="224"/>
      <c r="GR1071" s="224"/>
      <c r="GS1071" s="224"/>
      <c r="GT1071" s="224"/>
      <c r="GU1071" s="224"/>
      <c r="GV1071" s="224"/>
      <c r="GW1071" s="224"/>
      <c r="GX1071" s="224"/>
      <c r="GY1071" s="224"/>
      <c r="GZ1071" s="224"/>
      <c r="HA1071" s="224"/>
      <c r="HB1071" s="224"/>
      <c r="HC1071" s="224"/>
      <c r="HD1071" s="224"/>
      <c r="HE1071" s="224"/>
      <c r="HF1071" s="224"/>
      <c r="HG1071" s="224"/>
      <c r="HH1071" s="224"/>
      <c r="HI1071" s="224"/>
      <c r="HJ1071" s="224"/>
      <c r="HK1071" s="224"/>
      <c r="HL1071" s="224"/>
      <c r="HM1071" s="224"/>
      <c r="HN1071" s="224"/>
      <c r="HO1071" s="224"/>
      <c r="HP1071" s="224"/>
      <c r="HQ1071" s="224"/>
      <c r="HR1071" s="224"/>
      <c r="HS1071" s="224"/>
      <c r="HT1071" s="224"/>
      <c r="HU1071" s="224"/>
      <c r="HV1071" s="224"/>
      <c r="HW1071" s="224"/>
      <c r="HX1071" s="224"/>
      <c r="HY1071" s="224"/>
      <c r="HZ1071" s="224"/>
      <c r="IA1071" s="224"/>
      <c r="IB1071" s="224"/>
      <c r="IC1071" s="224"/>
      <c r="ID1071" s="224"/>
      <c r="IE1071" s="224"/>
      <c r="IF1071" s="224"/>
      <c r="IG1071" s="224"/>
      <c r="IH1071" s="224"/>
      <c r="II1071" s="224"/>
      <c r="IJ1071" s="224"/>
      <c r="IK1071" s="224"/>
      <c r="IL1071" s="224"/>
      <c r="IM1071" s="224"/>
      <c r="IN1071" s="224"/>
      <c r="IO1071" s="224"/>
      <c r="IP1071" s="224"/>
      <c r="IQ1071" s="224"/>
      <c r="IR1071" s="224"/>
      <c r="IS1071" s="224"/>
      <c r="IT1071" s="224"/>
      <c r="IU1071" s="224"/>
      <c r="IV1071" s="224"/>
      <c r="IW1071" s="224"/>
    </row>
    <row r="1072" spans="1:257" s="258" customFormat="1" ht="39" hidden="1" customHeight="1" x14ac:dyDescent="0.25">
      <c r="A1072" s="224"/>
      <c r="B1072" s="224"/>
      <c r="C1072" s="224"/>
      <c r="D1072" s="209"/>
      <c r="E1072" s="57"/>
      <c r="F1072" s="57"/>
      <c r="G1072" s="210"/>
      <c r="H1072" s="210"/>
      <c r="I1072" s="210"/>
      <c r="J1072" s="224"/>
      <c r="K1072" s="251"/>
      <c r="L1072" s="251"/>
      <c r="M1072" s="251"/>
      <c r="N1072" s="251"/>
      <c r="O1072" s="251"/>
      <c r="P1072" s="251"/>
      <c r="Q1072" s="251"/>
      <c r="R1072" s="251"/>
      <c r="S1072" s="251"/>
      <c r="T1072" s="251"/>
      <c r="U1072" s="251"/>
      <c r="V1072" s="251"/>
      <c r="W1072" s="251"/>
      <c r="X1072" s="251"/>
      <c r="Y1072" s="251"/>
      <c r="Z1072" s="251"/>
      <c r="AA1072" s="251"/>
      <c r="AB1072" s="251"/>
      <c r="AC1072" s="211"/>
      <c r="AD1072" s="252"/>
      <c r="AE1072" s="252"/>
      <c r="AF1072" s="253"/>
      <c r="AG1072" s="253"/>
      <c r="AH1072" s="254"/>
      <c r="AI1072" s="254"/>
      <c r="AJ1072" s="255"/>
      <c r="AK1072" s="255"/>
      <c r="AL1072" s="126"/>
      <c r="AM1072" s="224"/>
      <c r="AN1072" s="224"/>
      <c r="AO1072" s="224"/>
      <c r="AP1072" s="224"/>
      <c r="AQ1072" s="224"/>
      <c r="AR1072" s="224"/>
      <c r="AS1072" s="224"/>
      <c r="AT1072" s="224"/>
      <c r="AU1072" s="224"/>
      <c r="AV1072" s="224"/>
      <c r="AW1072" s="224"/>
      <c r="AX1072" s="224"/>
      <c r="AY1072" s="224"/>
      <c r="AZ1072" s="224"/>
      <c r="BA1072" s="224"/>
      <c r="BB1072" s="224"/>
      <c r="BC1072" s="224"/>
      <c r="BD1072" s="224"/>
      <c r="BE1072" s="224"/>
      <c r="BF1072" s="224"/>
      <c r="BG1072" s="224"/>
      <c r="BH1072" s="224"/>
      <c r="BI1072" s="224"/>
      <c r="BJ1072" s="224"/>
      <c r="BK1072" s="224"/>
      <c r="BL1072" s="224"/>
      <c r="BM1072" s="224"/>
      <c r="BN1072" s="224"/>
      <c r="BO1072" s="224"/>
      <c r="BP1072" s="224"/>
      <c r="BQ1072" s="224"/>
      <c r="BR1072" s="224"/>
      <c r="BS1072" s="224"/>
      <c r="BT1072" s="224"/>
      <c r="BU1072" s="224"/>
      <c r="BV1072" s="224"/>
      <c r="BW1072" s="224"/>
      <c r="BX1072" s="224"/>
      <c r="BY1072" s="224"/>
      <c r="BZ1072" s="224"/>
      <c r="CA1072" s="224"/>
      <c r="CB1072" s="224"/>
      <c r="CC1072" s="224"/>
      <c r="CD1072" s="224"/>
      <c r="CE1072" s="224"/>
      <c r="CF1072" s="224"/>
      <c r="CG1072" s="224"/>
      <c r="CH1072" s="224"/>
      <c r="CI1072" s="224"/>
      <c r="CJ1072" s="224"/>
      <c r="CK1072" s="224"/>
      <c r="CL1072" s="224"/>
      <c r="CM1072" s="224"/>
      <c r="CN1072" s="224"/>
      <c r="CO1072" s="224"/>
      <c r="CP1072" s="224"/>
      <c r="CQ1072" s="224"/>
      <c r="CR1072" s="224"/>
      <c r="CS1072" s="224"/>
      <c r="CT1072" s="224"/>
      <c r="CU1072" s="224"/>
      <c r="CV1072" s="224"/>
      <c r="CW1072" s="224"/>
      <c r="CX1072" s="224"/>
      <c r="CY1072" s="224"/>
      <c r="CZ1072" s="224"/>
      <c r="DA1072" s="224"/>
      <c r="DB1072" s="224"/>
      <c r="DC1072" s="224"/>
      <c r="DD1072" s="224"/>
      <c r="DE1072" s="224"/>
      <c r="DF1072" s="224"/>
      <c r="DG1072" s="224"/>
      <c r="DH1072" s="224"/>
      <c r="DI1072" s="224"/>
      <c r="DJ1072" s="224"/>
      <c r="DK1072" s="224"/>
      <c r="DL1072" s="224"/>
      <c r="DM1072" s="224"/>
      <c r="DN1072" s="224"/>
      <c r="DO1072" s="224"/>
      <c r="DP1072" s="224"/>
      <c r="DQ1072" s="224"/>
      <c r="DR1072" s="224"/>
      <c r="DS1072" s="224"/>
      <c r="DT1072" s="224"/>
      <c r="DU1072" s="224"/>
      <c r="DV1072" s="224"/>
      <c r="DW1072" s="224"/>
      <c r="DX1072" s="224"/>
      <c r="DY1072" s="224"/>
      <c r="DZ1072" s="224"/>
      <c r="EA1072" s="224"/>
      <c r="EB1072" s="224"/>
      <c r="EC1072" s="224"/>
      <c r="ED1072" s="224"/>
      <c r="EE1072" s="224"/>
      <c r="EF1072" s="224"/>
      <c r="EG1072" s="224"/>
      <c r="EH1072" s="224"/>
      <c r="EI1072" s="224"/>
      <c r="EJ1072" s="224"/>
      <c r="EK1072" s="224"/>
      <c r="EL1072" s="224"/>
      <c r="EM1072" s="224"/>
      <c r="EN1072" s="224"/>
      <c r="EO1072" s="224"/>
      <c r="EP1072" s="224"/>
      <c r="EQ1072" s="224"/>
      <c r="ER1072" s="224"/>
      <c r="ES1072" s="224"/>
      <c r="ET1072" s="224"/>
      <c r="EU1072" s="224"/>
      <c r="EV1072" s="224"/>
      <c r="EW1072" s="224"/>
      <c r="EX1072" s="224"/>
      <c r="EY1072" s="224"/>
      <c r="EZ1072" s="224"/>
      <c r="FA1072" s="224"/>
      <c r="FB1072" s="224"/>
      <c r="FC1072" s="224"/>
      <c r="FD1072" s="224"/>
      <c r="FE1072" s="224"/>
      <c r="FF1072" s="224"/>
      <c r="FG1072" s="224"/>
      <c r="FH1072" s="224"/>
      <c r="FI1072" s="224"/>
      <c r="FJ1072" s="224"/>
      <c r="FK1072" s="224"/>
      <c r="FL1072" s="224"/>
      <c r="FM1072" s="224"/>
      <c r="FN1072" s="224"/>
      <c r="FO1072" s="224"/>
      <c r="FP1072" s="224"/>
      <c r="FQ1072" s="224"/>
      <c r="FR1072" s="224"/>
      <c r="FS1072" s="224"/>
      <c r="FT1072" s="224"/>
      <c r="FU1072" s="224"/>
      <c r="FV1072" s="224"/>
      <c r="FW1072" s="224"/>
      <c r="FX1072" s="224"/>
      <c r="FY1072" s="224"/>
      <c r="FZ1072" s="224"/>
      <c r="GA1072" s="224"/>
      <c r="GB1072" s="224"/>
      <c r="GC1072" s="224"/>
      <c r="GD1072" s="224"/>
      <c r="GE1072" s="224"/>
      <c r="GF1072" s="224"/>
      <c r="GG1072" s="224"/>
      <c r="GH1072" s="224"/>
      <c r="GI1072" s="224"/>
      <c r="GJ1072" s="224"/>
      <c r="GK1072" s="224"/>
      <c r="GL1072" s="224"/>
      <c r="GM1072" s="224"/>
      <c r="GN1072" s="224"/>
      <c r="GO1072" s="224"/>
      <c r="GP1072" s="224"/>
      <c r="GQ1072" s="224"/>
      <c r="GR1072" s="224"/>
      <c r="GS1072" s="224"/>
      <c r="GT1072" s="224"/>
      <c r="GU1072" s="224"/>
      <c r="GV1072" s="224"/>
      <c r="GW1072" s="224"/>
      <c r="GX1072" s="224"/>
      <c r="GY1072" s="224"/>
      <c r="GZ1072" s="224"/>
      <c r="HA1072" s="224"/>
      <c r="HB1072" s="224"/>
      <c r="HC1072" s="224"/>
      <c r="HD1072" s="224"/>
      <c r="HE1072" s="224"/>
      <c r="HF1072" s="224"/>
      <c r="HG1072" s="224"/>
      <c r="HH1072" s="224"/>
      <c r="HI1072" s="224"/>
      <c r="HJ1072" s="224"/>
      <c r="HK1072" s="224"/>
      <c r="HL1072" s="224"/>
      <c r="HM1072" s="224"/>
      <c r="HN1072" s="224"/>
      <c r="HO1072" s="224"/>
      <c r="HP1072" s="224"/>
      <c r="HQ1072" s="224"/>
      <c r="HR1072" s="224"/>
      <c r="HS1072" s="224"/>
      <c r="HT1072" s="224"/>
      <c r="HU1072" s="224"/>
      <c r="HV1072" s="224"/>
      <c r="HW1072" s="224"/>
      <c r="HX1072" s="224"/>
      <c r="HY1072" s="224"/>
      <c r="HZ1072" s="224"/>
      <c r="IA1072" s="224"/>
      <c r="IB1072" s="224"/>
      <c r="IC1072" s="224"/>
      <c r="ID1072" s="224"/>
      <c r="IE1072" s="224"/>
      <c r="IF1072" s="224"/>
      <c r="IG1072" s="224"/>
      <c r="IH1072" s="224"/>
      <c r="II1072" s="224"/>
      <c r="IJ1072" s="224"/>
      <c r="IK1072" s="224"/>
      <c r="IL1072" s="224"/>
      <c r="IM1072" s="224"/>
      <c r="IN1072" s="224"/>
      <c r="IO1072" s="224"/>
      <c r="IP1072" s="224"/>
      <c r="IQ1072" s="224"/>
      <c r="IR1072" s="224"/>
      <c r="IS1072" s="224"/>
      <c r="IT1072" s="224"/>
      <c r="IU1072" s="224"/>
      <c r="IV1072" s="224"/>
      <c r="IW1072" s="224"/>
    </row>
    <row r="1073" spans="1:257" s="258" customFormat="1" ht="39" hidden="1" customHeight="1" x14ac:dyDescent="0.25">
      <c r="A1073" s="224"/>
      <c r="B1073" s="224"/>
      <c r="C1073" s="224"/>
      <c r="D1073" s="209"/>
      <c r="E1073" s="57"/>
      <c r="F1073" s="57"/>
      <c r="G1073" s="210"/>
      <c r="H1073" s="210"/>
      <c r="I1073" s="210"/>
      <c r="J1073" s="224"/>
      <c r="K1073" s="251"/>
      <c r="L1073" s="251"/>
      <c r="M1073" s="251"/>
      <c r="N1073" s="251"/>
      <c r="O1073" s="251"/>
      <c r="P1073" s="251"/>
      <c r="Q1073" s="251"/>
      <c r="R1073" s="251"/>
      <c r="S1073" s="251"/>
      <c r="T1073" s="251"/>
      <c r="U1073" s="251"/>
      <c r="V1073" s="251"/>
      <c r="W1073" s="251"/>
      <c r="X1073" s="251"/>
      <c r="Y1073" s="251"/>
      <c r="Z1073" s="251"/>
      <c r="AA1073" s="251"/>
      <c r="AB1073" s="251"/>
      <c r="AC1073" s="211"/>
      <c r="AD1073" s="252"/>
      <c r="AE1073" s="252"/>
      <c r="AF1073" s="253"/>
      <c r="AG1073" s="253"/>
      <c r="AH1073" s="254"/>
      <c r="AI1073" s="254"/>
      <c r="AJ1073" s="255"/>
      <c r="AK1073" s="255"/>
      <c r="AL1073" s="126"/>
      <c r="AM1073" s="224"/>
      <c r="AN1073" s="224"/>
      <c r="AO1073" s="224"/>
      <c r="AP1073" s="224"/>
      <c r="AQ1073" s="224"/>
      <c r="AR1073" s="224"/>
      <c r="AS1073" s="224"/>
      <c r="AT1073" s="224"/>
      <c r="AU1073" s="224"/>
      <c r="AV1073" s="224"/>
      <c r="AW1073" s="224"/>
      <c r="AX1073" s="224"/>
      <c r="AY1073" s="224"/>
      <c r="AZ1073" s="224"/>
      <c r="BA1073" s="224"/>
      <c r="BB1073" s="224"/>
      <c r="BC1073" s="224"/>
      <c r="BD1073" s="224"/>
      <c r="BE1073" s="224"/>
      <c r="BF1073" s="224"/>
      <c r="BG1073" s="224"/>
      <c r="BH1073" s="224"/>
      <c r="BI1073" s="224"/>
      <c r="BJ1073" s="224"/>
      <c r="BK1073" s="224"/>
      <c r="BL1073" s="224"/>
      <c r="BM1073" s="224"/>
      <c r="BN1073" s="224"/>
      <c r="BO1073" s="224"/>
      <c r="BP1073" s="224"/>
      <c r="BQ1073" s="224"/>
      <c r="BR1073" s="224"/>
      <c r="BS1073" s="224"/>
      <c r="BT1073" s="224"/>
      <c r="BU1073" s="224"/>
      <c r="BV1073" s="224"/>
      <c r="BW1073" s="224"/>
      <c r="BX1073" s="224"/>
      <c r="BY1073" s="224"/>
      <c r="BZ1073" s="224"/>
      <c r="CA1073" s="224"/>
      <c r="CB1073" s="224"/>
      <c r="CC1073" s="224"/>
      <c r="CD1073" s="224"/>
      <c r="CE1073" s="224"/>
      <c r="CF1073" s="224"/>
      <c r="CG1073" s="224"/>
      <c r="CH1073" s="224"/>
      <c r="CI1073" s="224"/>
      <c r="CJ1073" s="224"/>
      <c r="CK1073" s="224"/>
      <c r="CL1073" s="224"/>
      <c r="CM1073" s="224"/>
      <c r="CN1073" s="224"/>
      <c r="CO1073" s="224"/>
      <c r="CP1073" s="224"/>
      <c r="CQ1073" s="224"/>
      <c r="CR1073" s="224"/>
      <c r="CS1073" s="224"/>
      <c r="CT1073" s="224"/>
      <c r="CU1073" s="224"/>
      <c r="CV1073" s="224"/>
      <c r="CW1073" s="224"/>
      <c r="CX1073" s="224"/>
      <c r="CY1073" s="224"/>
      <c r="CZ1073" s="224"/>
      <c r="DA1073" s="224"/>
      <c r="DB1073" s="224"/>
      <c r="DC1073" s="224"/>
      <c r="DD1073" s="224"/>
      <c r="DE1073" s="224"/>
      <c r="DF1073" s="224"/>
      <c r="DG1073" s="224"/>
      <c r="DH1073" s="224"/>
      <c r="DI1073" s="224"/>
      <c r="DJ1073" s="224"/>
      <c r="DK1073" s="224"/>
      <c r="DL1073" s="224"/>
      <c r="DM1073" s="224"/>
      <c r="DN1073" s="224"/>
      <c r="DO1073" s="224"/>
      <c r="DP1073" s="224"/>
      <c r="DQ1073" s="224"/>
      <c r="DR1073" s="224"/>
      <c r="DS1073" s="224"/>
      <c r="DT1073" s="224"/>
      <c r="DU1073" s="224"/>
      <c r="DV1073" s="224"/>
      <c r="DW1073" s="224"/>
      <c r="DX1073" s="224"/>
      <c r="DY1073" s="224"/>
      <c r="DZ1073" s="224"/>
      <c r="EA1073" s="224"/>
      <c r="EB1073" s="224"/>
      <c r="EC1073" s="224"/>
      <c r="ED1073" s="224"/>
      <c r="EE1073" s="224"/>
      <c r="EF1073" s="224"/>
      <c r="EG1073" s="224"/>
      <c r="EH1073" s="224"/>
      <c r="EI1073" s="224"/>
      <c r="EJ1073" s="224"/>
      <c r="EK1073" s="224"/>
      <c r="EL1073" s="224"/>
      <c r="EM1073" s="224"/>
      <c r="EN1073" s="224"/>
      <c r="EO1073" s="224"/>
      <c r="EP1073" s="224"/>
      <c r="EQ1073" s="224"/>
      <c r="ER1073" s="224"/>
      <c r="ES1073" s="224"/>
      <c r="ET1073" s="224"/>
      <c r="EU1073" s="224"/>
      <c r="EV1073" s="224"/>
      <c r="EW1073" s="224"/>
      <c r="EX1073" s="224"/>
      <c r="EY1073" s="224"/>
      <c r="EZ1073" s="224"/>
      <c r="FA1073" s="224"/>
      <c r="FB1073" s="224"/>
      <c r="FC1073" s="224"/>
      <c r="FD1073" s="224"/>
      <c r="FE1073" s="224"/>
      <c r="FF1073" s="224"/>
      <c r="FG1073" s="224"/>
      <c r="FH1073" s="224"/>
      <c r="FI1073" s="224"/>
      <c r="FJ1073" s="224"/>
      <c r="FK1073" s="224"/>
      <c r="FL1073" s="224"/>
      <c r="FM1073" s="224"/>
      <c r="FN1073" s="224"/>
      <c r="FO1073" s="224"/>
      <c r="FP1073" s="224"/>
      <c r="FQ1073" s="224"/>
      <c r="FR1073" s="224"/>
      <c r="FS1073" s="224"/>
      <c r="FT1073" s="224"/>
      <c r="FU1073" s="224"/>
      <c r="FV1073" s="224"/>
      <c r="FW1073" s="224"/>
      <c r="FX1073" s="224"/>
      <c r="FY1073" s="224"/>
      <c r="FZ1073" s="224"/>
      <c r="GA1073" s="224"/>
      <c r="GB1073" s="224"/>
      <c r="GC1073" s="224"/>
      <c r="GD1073" s="224"/>
      <c r="GE1073" s="224"/>
      <c r="GF1073" s="224"/>
      <c r="GG1073" s="224"/>
      <c r="GH1073" s="224"/>
      <c r="GI1073" s="224"/>
      <c r="GJ1073" s="224"/>
      <c r="GK1073" s="224"/>
      <c r="GL1073" s="224"/>
      <c r="GM1073" s="224"/>
      <c r="GN1073" s="224"/>
      <c r="GO1073" s="224"/>
      <c r="GP1073" s="224"/>
      <c r="GQ1073" s="224"/>
      <c r="GR1073" s="224"/>
      <c r="GS1073" s="224"/>
      <c r="GT1073" s="224"/>
      <c r="GU1073" s="224"/>
      <c r="GV1073" s="224"/>
      <c r="GW1073" s="224"/>
      <c r="GX1073" s="224"/>
      <c r="GY1073" s="224"/>
      <c r="GZ1073" s="224"/>
      <c r="HA1073" s="224"/>
      <c r="HB1073" s="224"/>
      <c r="HC1073" s="224"/>
      <c r="HD1073" s="224"/>
      <c r="HE1073" s="224"/>
      <c r="HF1073" s="224"/>
      <c r="HG1073" s="224"/>
      <c r="HH1073" s="224"/>
      <c r="HI1073" s="224"/>
      <c r="HJ1073" s="224"/>
      <c r="HK1073" s="224"/>
      <c r="HL1073" s="224"/>
      <c r="HM1073" s="224"/>
      <c r="HN1073" s="224"/>
      <c r="HO1073" s="224"/>
      <c r="HP1073" s="224"/>
      <c r="HQ1073" s="224"/>
      <c r="HR1073" s="224"/>
      <c r="HS1073" s="224"/>
      <c r="HT1073" s="224"/>
      <c r="HU1073" s="224"/>
      <c r="HV1073" s="224"/>
      <c r="HW1073" s="224"/>
      <c r="HX1073" s="224"/>
      <c r="HY1073" s="224"/>
      <c r="HZ1073" s="224"/>
      <c r="IA1073" s="224"/>
      <c r="IB1073" s="224"/>
      <c r="IC1073" s="224"/>
      <c r="ID1073" s="224"/>
      <c r="IE1073" s="224"/>
      <c r="IF1073" s="224"/>
      <c r="IG1073" s="224"/>
      <c r="IH1073" s="224"/>
      <c r="II1073" s="224"/>
      <c r="IJ1073" s="224"/>
      <c r="IK1073" s="224"/>
      <c r="IL1073" s="224"/>
      <c r="IM1073" s="224"/>
      <c r="IN1073" s="224"/>
      <c r="IO1073" s="224"/>
      <c r="IP1073" s="224"/>
      <c r="IQ1073" s="224"/>
      <c r="IR1073" s="224"/>
      <c r="IS1073" s="224"/>
      <c r="IT1073" s="224"/>
      <c r="IU1073" s="224"/>
      <c r="IV1073" s="224"/>
      <c r="IW1073" s="224"/>
    </row>
    <row r="1074" spans="1:257" s="258" customFormat="1" ht="39" hidden="1" customHeight="1" x14ac:dyDescent="0.25">
      <c r="A1074" s="224"/>
      <c r="B1074" s="224"/>
      <c r="C1074" s="224"/>
      <c r="D1074" s="209"/>
      <c r="E1074" s="57"/>
      <c r="F1074" s="57"/>
      <c r="G1074" s="210"/>
      <c r="H1074" s="210"/>
      <c r="I1074" s="210"/>
      <c r="J1074" s="224"/>
      <c r="K1074" s="251"/>
      <c r="L1074" s="251"/>
      <c r="M1074" s="251"/>
      <c r="N1074" s="251"/>
      <c r="O1074" s="251"/>
      <c r="P1074" s="251"/>
      <c r="Q1074" s="251"/>
      <c r="R1074" s="251"/>
      <c r="S1074" s="251"/>
      <c r="T1074" s="251"/>
      <c r="U1074" s="251"/>
      <c r="V1074" s="251"/>
      <c r="W1074" s="251"/>
      <c r="X1074" s="251"/>
      <c r="Y1074" s="251"/>
      <c r="Z1074" s="251"/>
      <c r="AA1074" s="251"/>
      <c r="AB1074" s="251"/>
      <c r="AC1074" s="211"/>
      <c r="AD1074" s="252"/>
      <c r="AE1074" s="252"/>
      <c r="AF1074" s="253"/>
      <c r="AG1074" s="253"/>
      <c r="AH1074" s="254"/>
      <c r="AI1074" s="254"/>
      <c r="AJ1074" s="255"/>
      <c r="AK1074" s="255"/>
      <c r="AL1074" s="126"/>
      <c r="AM1074" s="224"/>
      <c r="AN1074" s="224"/>
      <c r="AO1074" s="224"/>
      <c r="AP1074" s="224"/>
      <c r="AQ1074" s="224"/>
      <c r="AR1074" s="224"/>
      <c r="AS1074" s="224"/>
      <c r="AT1074" s="224"/>
      <c r="AU1074" s="224"/>
      <c r="AV1074" s="224"/>
      <c r="AW1074" s="224"/>
      <c r="AX1074" s="224"/>
      <c r="AY1074" s="224"/>
      <c r="AZ1074" s="224"/>
      <c r="BA1074" s="224"/>
      <c r="BB1074" s="224"/>
      <c r="BC1074" s="224"/>
      <c r="BD1074" s="224"/>
      <c r="BE1074" s="224"/>
      <c r="BF1074" s="224"/>
      <c r="BG1074" s="224"/>
      <c r="BH1074" s="224"/>
      <c r="BI1074" s="224"/>
      <c r="BJ1074" s="224"/>
      <c r="BK1074" s="224"/>
      <c r="BL1074" s="224"/>
      <c r="BM1074" s="224"/>
      <c r="BN1074" s="224"/>
      <c r="BO1074" s="224"/>
      <c r="BP1074" s="224"/>
      <c r="BQ1074" s="224"/>
      <c r="BR1074" s="224"/>
      <c r="BS1074" s="224"/>
      <c r="BT1074" s="224"/>
      <c r="BU1074" s="224"/>
      <c r="BV1074" s="224"/>
      <c r="BW1074" s="224"/>
      <c r="BX1074" s="224"/>
      <c r="BY1074" s="224"/>
      <c r="BZ1074" s="224"/>
      <c r="CA1074" s="224"/>
      <c r="CB1074" s="224"/>
      <c r="CC1074" s="224"/>
      <c r="CD1074" s="224"/>
      <c r="CE1074" s="224"/>
      <c r="CF1074" s="224"/>
      <c r="CG1074" s="224"/>
      <c r="CH1074" s="224"/>
      <c r="CI1074" s="224"/>
      <c r="CJ1074" s="224"/>
      <c r="CK1074" s="224"/>
      <c r="CL1074" s="224"/>
      <c r="CM1074" s="224"/>
      <c r="CN1074" s="224"/>
      <c r="CO1074" s="224"/>
      <c r="CP1074" s="224"/>
      <c r="CQ1074" s="224"/>
      <c r="CR1074" s="224"/>
      <c r="CS1074" s="224"/>
      <c r="CT1074" s="224"/>
      <c r="CU1074" s="224"/>
      <c r="CV1074" s="224"/>
      <c r="CW1074" s="224"/>
      <c r="CX1074" s="224"/>
      <c r="CY1074" s="224"/>
      <c r="CZ1074" s="224"/>
      <c r="DA1074" s="224"/>
      <c r="DB1074" s="224"/>
      <c r="DC1074" s="224"/>
      <c r="DD1074" s="224"/>
      <c r="DE1074" s="224"/>
      <c r="DF1074" s="224"/>
      <c r="DG1074" s="224"/>
      <c r="DH1074" s="224"/>
      <c r="DI1074" s="224"/>
      <c r="DJ1074" s="224"/>
      <c r="DK1074" s="224"/>
      <c r="DL1074" s="224"/>
      <c r="DM1074" s="224"/>
      <c r="DN1074" s="224"/>
      <c r="DO1074" s="224"/>
      <c r="DP1074" s="224"/>
      <c r="DQ1074" s="224"/>
      <c r="DR1074" s="224"/>
      <c r="DS1074" s="224"/>
      <c r="DT1074" s="224"/>
      <c r="DU1074" s="224"/>
      <c r="DV1074" s="224"/>
      <c r="DW1074" s="224"/>
      <c r="DX1074" s="224"/>
      <c r="DY1074" s="224"/>
      <c r="DZ1074" s="224"/>
      <c r="EA1074" s="224"/>
      <c r="EB1074" s="224"/>
      <c r="EC1074" s="224"/>
      <c r="ED1074" s="224"/>
      <c r="EE1074" s="224"/>
      <c r="EF1074" s="224"/>
      <c r="EG1074" s="224"/>
      <c r="EH1074" s="224"/>
      <c r="EI1074" s="224"/>
      <c r="EJ1074" s="224"/>
      <c r="EK1074" s="224"/>
      <c r="EL1074" s="224"/>
      <c r="EM1074" s="224"/>
      <c r="EN1074" s="224"/>
      <c r="EO1074" s="224"/>
      <c r="EP1074" s="224"/>
      <c r="EQ1074" s="224"/>
      <c r="ER1074" s="224"/>
      <c r="ES1074" s="224"/>
      <c r="ET1074" s="224"/>
      <c r="EU1074" s="224"/>
      <c r="EV1074" s="224"/>
      <c r="EW1074" s="224"/>
      <c r="EX1074" s="224"/>
      <c r="EY1074" s="224"/>
      <c r="EZ1074" s="224"/>
      <c r="FA1074" s="224"/>
      <c r="FB1074" s="224"/>
      <c r="FC1074" s="224"/>
      <c r="FD1074" s="224"/>
      <c r="FE1074" s="224"/>
      <c r="FF1074" s="224"/>
      <c r="FG1074" s="224"/>
      <c r="FH1074" s="224"/>
      <c r="FI1074" s="224"/>
      <c r="FJ1074" s="224"/>
      <c r="FK1074" s="224"/>
      <c r="FL1074" s="224"/>
      <c r="FM1074" s="224"/>
      <c r="FN1074" s="224"/>
      <c r="FO1074" s="224"/>
      <c r="FP1074" s="224"/>
      <c r="FQ1074" s="224"/>
      <c r="FR1074" s="224"/>
      <c r="FS1074" s="224"/>
      <c r="FT1074" s="224"/>
      <c r="FU1074" s="224"/>
      <c r="FV1074" s="224"/>
      <c r="FW1074" s="224"/>
      <c r="FX1074" s="224"/>
      <c r="FY1074" s="224"/>
      <c r="FZ1074" s="224"/>
      <c r="GA1074" s="224"/>
      <c r="GB1074" s="224"/>
      <c r="GC1074" s="224"/>
      <c r="GD1074" s="224"/>
      <c r="GE1074" s="224"/>
      <c r="GF1074" s="224"/>
      <c r="GG1074" s="224"/>
      <c r="GH1074" s="224"/>
      <c r="GI1074" s="224"/>
      <c r="GJ1074" s="224"/>
      <c r="GK1074" s="224"/>
      <c r="GL1074" s="224"/>
      <c r="GM1074" s="224"/>
      <c r="GN1074" s="224"/>
      <c r="GO1074" s="224"/>
      <c r="GP1074" s="224"/>
      <c r="GQ1074" s="224"/>
      <c r="GR1074" s="224"/>
      <c r="GS1074" s="224"/>
      <c r="GT1074" s="224"/>
      <c r="GU1074" s="224"/>
      <c r="GV1074" s="224"/>
      <c r="GW1074" s="224"/>
      <c r="GX1074" s="224"/>
      <c r="GY1074" s="224"/>
      <c r="GZ1074" s="224"/>
      <c r="HA1074" s="224"/>
      <c r="HB1074" s="224"/>
      <c r="HC1074" s="224"/>
      <c r="HD1074" s="224"/>
      <c r="HE1074" s="224"/>
      <c r="HF1074" s="224"/>
      <c r="HG1074" s="224"/>
      <c r="HH1074" s="224"/>
      <c r="HI1074" s="224"/>
      <c r="HJ1074" s="224"/>
      <c r="HK1074" s="224"/>
      <c r="HL1074" s="224"/>
      <c r="HM1074" s="224"/>
      <c r="HN1074" s="224"/>
      <c r="HO1074" s="224"/>
      <c r="HP1074" s="224"/>
      <c r="HQ1074" s="224"/>
      <c r="HR1074" s="224"/>
      <c r="HS1074" s="224"/>
      <c r="HT1074" s="224"/>
      <c r="HU1074" s="224"/>
      <c r="HV1074" s="224"/>
      <c r="HW1074" s="224"/>
      <c r="HX1074" s="224"/>
      <c r="HY1074" s="224"/>
      <c r="HZ1074" s="224"/>
      <c r="IA1074" s="224"/>
      <c r="IB1074" s="224"/>
      <c r="IC1074" s="224"/>
      <c r="ID1074" s="224"/>
      <c r="IE1074" s="224"/>
      <c r="IF1074" s="224"/>
      <c r="IG1074" s="224"/>
      <c r="IH1074" s="224"/>
      <c r="II1074" s="224"/>
      <c r="IJ1074" s="224"/>
      <c r="IK1074" s="224"/>
      <c r="IL1074" s="224"/>
      <c r="IM1074" s="224"/>
      <c r="IN1074" s="224"/>
      <c r="IO1074" s="224"/>
      <c r="IP1074" s="224"/>
      <c r="IQ1074" s="224"/>
      <c r="IR1074" s="224"/>
      <c r="IS1074" s="224"/>
      <c r="IT1074" s="224"/>
      <c r="IU1074" s="224"/>
      <c r="IV1074" s="224"/>
      <c r="IW1074" s="224"/>
    </row>
    <row r="1075" spans="1:257" s="258" customFormat="1" ht="39" hidden="1" customHeight="1" x14ac:dyDescent="0.25">
      <c r="A1075" s="224"/>
      <c r="B1075" s="224"/>
      <c r="C1075" s="224"/>
      <c r="D1075" s="209"/>
      <c r="E1075" s="57"/>
      <c r="F1075" s="57"/>
      <c r="G1075" s="210"/>
      <c r="H1075" s="210"/>
      <c r="I1075" s="210"/>
      <c r="J1075" s="224"/>
      <c r="K1075" s="251"/>
      <c r="L1075" s="251"/>
      <c r="M1075" s="251"/>
      <c r="N1075" s="251"/>
      <c r="O1075" s="251"/>
      <c r="P1075" s="251"/>
      <c r="Q1075" s="251"/>
      <c r="R1075" s="251"/>
      <c r="S1075" s="251"/>
      <c r="T1075" s="251"/>
      <c r="U1075" s="251"/>
      <c r="V1075" s="251"/>
      <c r="W1075" s="251"/>
      <c r="X1075" s="251"/>
      <c r="Y1075" s="251"/>
      <c r="Z1075" s="251"/>
      <c r="AA1075" s="251"/>
      <c r="AB1075" s="251"/>
      <c r="AC1075" s="211"/>
      <c r="AD1075" s="252"/>
      <c r="AE1075" s="252"/>
      <c r="AF1075" s="253"/>
      <c r="AG1075" s="253"/>
      <c r="AH1075" s="254"/>
      <c r="AI1075" s="254"/>
      <c r="AJ1075" s="255"/>
      <c r="AK1075" s="255"/>
      <c r="AL1075" s="126"/>
      <c r="AM1075" s="224"/>
      <c r="AN1075" s="224"/>
      <c r="AO1075" s="224"/>
      <c r="AP1075" s="224"/>
      <c r="AQ1075" s="224"/>
      <c r="AR1075" s="224"/>
      <c r="AS1075" s="224"/>
      <c r="AT1075" s="224"/>
      <c r="AU1075" s="224"/>
      <c r="AV1075" s="224"/>
      <c r="AW1075" s="224"/>
      <c r="AX1075" s="224"/>
      <c r="AY1075" s="224"/>
      <c r="AZ1075" s="224"/>
      <c r="BA1075" s="224"/>
      <c r="BB1075" s="224"/>
      <c r="BC1075" s="224"/>
      <c r="BD1075" s="224"/>
      <c r="BE1075" s="224"/>
      <c r="BF1075" s="224"/>
      <c r="BG1075" s="224"/>
      <c r="BH1075" s="224"/>
      <c r="BI1075" s="224"/>
      <c r="BJ1075" s="224"/>
      <c r="BK1075" s="224"/>
      <c r="BL1075" s="224"/>
      <c r="BM1075" s="224"/>
      <c r="BN1075" s="224"/>
      <c r="BO1075" s="224"/>
      <c r="BP1075" s="224"/>
      <c r="BQ1075" s="224"/>
      <c r="BR1075" s="224"/>
      <c r="BS1075" s="224"/>
      <c r="BT1075" s="224"/>
      <c r="BU1075" s="224"/>
      <c r="BV1075" s="224"/>
      <c r="BW1075" s="224"/>
      <c r="BX1075" s="224"/>
      <c r="BY1075" s="224"/>
      <c r="BZ1075" s="224"/>
      <c r="CA1075" s="224"/>
      <c r="CB1075" s="224"/>
      <c r="CC1075" s="224"/>
      <c r="CD1075" s="224"/>
      <c r="CE1075" s="224"/>
      <c r="CF1075" s="224"/>
      <c r="CG1075" s="224"/>
      <c r="CH1075" s="224"/>
      <c r="CI1075" s="224"/>
      <c r="CJ1075" s="224"/>
      <c r="CK1075" s="224"/>
      <c r="CL1075" s="224"/>
      <c r="CM1075" s="224"/>
      <c r="CN1075" s="224"/>
      <c r="CO1075" s="224"/>
      <c r="CP1075" s="224"/>
      <c r="CQ1075" s="224"/>
      <c r="CR1075" s="224"/>
      <c r="CS1075" s="224"/>
      <c r="CT1075" s="224"/>
      <c r="CU1075" s="224"/>
      <c r="CV1075" s="224"/>
      <c r="CW1075" s="224"/>
      <c r="CX1075" s="224"/>
      <c r="CY1075" s="224"/>
      <c r="CZ1075" s="224"/>
      <c r="DA1075" s="224"/>
      <c r="DB1075" s="224"/>
      <c r="DC1075" s="224"/>
      <c r="DD1075" s="224"/>
      <c r="DE1075" s="224"/>
      <c r="DF1075" s="224"/>
      <c r="DG1075" s="224"/>
      <c r="DH1075" s="224"/>
      <c r="DI1075" s="224"/>
      <c r="DJ1075" s="224"/>
      <c r="DK1075" s="224"/>
      <c r="DL1075" s="224"/>
      <c r="DM1075" s="224"/>
      <c r="DN1075" s="224"/>
      <c r="DO1075" s="224"/>
      <c r="DP1075" s="224"/>
      <c r="DQ1075" s="224"/>
      <c r="DR1075" s="224"/>
      <c r="DS1075" s="224"/>
      <c r="DT1075" s="224"/>
      <c r="DU1075" s="224"/>
      <c r="DV1075" s="224"/>
      <c r="DW1075" s="224"/>
      <c r="DX1075" s="224"/>
      <c r="DY1075" s="224"/>
      <c r="DZ1075" s="224"/>
      <c r="EA1075" s="224"/>
      <c r="EB1075" s="224"/>
      <c r="EC1075" s="224"/>
      <c r="ED1075" s="224"/>
      <c r="EE1075" s="224"/>
      <c r="EF1075" s="224"/>
      <c r="EG1075" s="224"/>
      <c r="EH1075" s="224"/>
      <c r="EI1075" s="224"/>
      <c r="EJ1075" s="224"/>
      <c r="EK1075" s="224"/>
      <c r="EL1075" s="224"/>
      <c r="EM1075" s="224"/>
      <c r="EN1075" s="224"/>
      <c r="EO1075" s="224"/>
      <c r="EP1075" s="224"/>
      <c r="EQ1075" s="224"/>
      <c r="ER1075" s="224"/>
      <c r="ES1075" s="224"/>
      <c r="ET1075" s="224"/>
      <c r="EU1075" s="224"/>
      <c r="EV1075" s="224"/>
      <c r="EW1075" s="224"/>
      <c r="EX1075" s="224"/>
      <c r="EY1075" s="224"/>
      <c r="EZ1075" s="224"/>
      <c r="FA1075" s="224"/>
      <c r="FB1075" s="224"/>
      <c r="FC1075" s="224"/>
      <c r="FD1075" s="224"/>
      <c r="FE1075" s="224"/>
      <c r="FF1075" s="224"/>
      <c r="FG1075" s="224"/>
      <c r="FH1075" s="224"/>
      <c r="FI1075" s="224"/>
      <c r="FJ1075" s="224"/>
      <c r="FK1075" s="224"/>
      <c r="FL1075" s="224"/>
      <c r="FM1075" s="224"/>
      <c r="FN1075" s="224"/>
      <c r="FO1075" s="224"/>
      <c r="FP1075" s="224"/>
      <c r="FQ1075" s="224"/>
      <c r="FR1075" s="224"/>
      <c r="FS1075" s="224"/>
      <c r="FT1075" s="224"/>
      <c r="FU1075" s="224"/>
      <c r="FV1075" s="224"/>
      <c r="FW1075" s="224"/>
      <c r="FX1075" s="224"/>
      <c r="FY1075" s="224"/>
      <c r="FZ1075" s="224"/>
      <c r="GA1075" s="224"/>
      <c r="GB1075" s="224"/>
      <c r="GC1075" s="224"/>
      <c r="GD1075" s="224"/>
      <c r="GE1075" s="224"/>
      <c r="GF1075" s="224"/>
      <c r="GG1075" s="224"/>
      <c r="GH1075" s="224"/>
      <c r="GI1075" s="224"/>
      <c r="GJ1075" s="224"/>
      <c r="GK1075" s="224"/>
      <c r="GL1075" s="224"/>
      <c r="GM1075" s="224"/>
      <c r="GN1075" s="224"/>
      <c r="GO1075" s="224"/>
      <c r="GP1075" s="224"/>
      <c r="GQ1075" s="224"/>
      <c r="GR1075" s="224"/>
      <c r="GS1075" s="224"/>
      <c r="GT1075" s="224"/>
      <c r="GU1075" s="224"/>
      <c r="GV1075" s="224"/>
      <c r="GW1075" s="224"/>
      <c r="GX1075" s="224"/>
      <c r="GY1075" s="224"/>
      <c r="GZ1075" s="224"/>
      <c r="HA1075" s="224"/>
      <c r="HB1075" s="224"/>
      <c r="HC1075" s="224"/>
      <c r="HD1075" s="224"/>
      <c r="HE1075" s="224"/>
      <c r="HF1075" s="224"/>
      <c r="HG1075" s="224"/>
      <c r="HH1075" s="224"/>
      <c r="HI1075" s="224"/>
      <c r="HJ1075" s="224"/>
      <c r="HK1075" s="224"/>
      <c r="HL1075" s="224"/>
      <c r="HM1075" s="224"/>
      <c r="HN1075" s="224"/>
      <c r="HO1075" s="224"/>
      <c r="HP1075" s="224"/>
      <c r="HQ1075" s="224"/>
      <c r="HR1075" s="224"/>
      <c r="HS1075" s="224"/>
      <c r="HT1075" s="224"/>
      <c r="HU1075" s="224"/>
      <c r="HV1075" s="224"/>
      <c r="HW1075" s="224"/>
      <c r="HX1075" s="224"/>
      <c r="HY1075" s="224"/>
      <c r="HZ1075" s="224"/>
      <c r="IA1075" s="224"/>
      <c r="IB1075" s="224"/>
      <c r="IC1075" s="224"/>
      <c r="ID1075" s="224"/>
      <c r="IE1075" s="224"/>
      <c r="IF1075" s="224"/>
      <c r="IG1075" s="224"/>
      <c r="IH1075" s="224"/>
      <c r="II1075" s="224"/>
      <c r="IJ1075" s="224"/>
      <c r="IK1075" s="224"/>
      <c r="IL1075" s="224"/>
      <c r="IM1075" s="224"/>
      <c r="IN1075" s="224"/>
      <c r="IO1075" s="224"/>
      <c r="IP1075" s="224"/>
      <c r="IQ1075" s="224"/>
      <c r="IR1075" s="224"/>
      <c r="IS1075" s="224"/>
      <c r="IT1075" s="224"/>
      <c r="IU1075" s="224"/>
      <c r="IV1075" s="224"/>
      <c r="IW1075" s="224"/>
    </row>
    <row r="1076" spans="1:257" s="258" customFormat="1" ht="39" hidden="1" customHeight="1" x14ac:dyDescent="0.25">
      <c r="A1076" s="224"/>
      <c r="B1076" s="224"/>
      <c r="C1076" s="224"/>
      <c r="D1076" s="209"/>
      <c r="E1076" s="57"/>
      <c r="F1076" s="57"/>
      <c r="G1076" s="210"/>
      <c r="H1076" s="210"/>
      <c r="I1076" s="210"/>
      <c r="J1076" s="224"/>
      <c r="K1076" s="251"/>
      <c r="L1076" s="251"/>
      <c r="M1076" s="251"/>
      <c r="N1076" s="251"/>
      <c r="O1076" s="251"/>
      <c r="P1076" s="251"/>
      <c r="Q1076" s="251"/>
      <c r="R1076" s="251"/>
      <c r="S1076" s="251"/>
      <c r="T1076" s="251"/>
      <c r="U1076" s="251"/>
      <c r="V1076" s="251"/>
      <c r="W1076" s="251"/>
      <c r="X1076" s="251"/>
      <c r="Y1076" s="251"/>
      <c r="Z1076" s="251"/>
      <c r="AA1076" s="251"/>
      <c r="AB1076" s="251"/>
      <c r="AC1076" s="211"/>
      <c r="AD1076" s="252"/>
      <c r="AE1076" s="252"/>
      <c r="AF1076" s="253"/>
      <c r="AG1076" s="253"/>
      <c r="AH1076" s="254"/>
      <c r="AI1076" s="254"/>
      <c r="AJ1076" s="255"/>
      <c r="AK1076" s="255"/>
      <c r="AL1076" s="126"/>
      <c r="AM1076" s="224"/>
      <c r="AN1076" s="224"/>
      <c r="AO1076" s="224"/>
      <c r="AP1076" s="224"/>
      <c r="AQ1076" s="224"/>
      <c r="AR1076" s="224"/>
      <c r="AS1076" s="224"/>
      <c r="AT1076" s="224"/>
      <c r="AU1076" s="224"/>
      <c r="AV1076" s="224"/>
      <c r="AW1076" s="224"/>
      <c r="AX1076" s="224"/>
      <c r="AY1076" s="224"/>
      <c r="AZ1076" s="224"/>
      <c r="BA1076" s="224"/>
      <c r="BB1076" s="224"/>
      <c r="BC1076" s="224"/>
      <c r="BD1076" s="224"/>
      <c r="BE1076" s="224"/>
      <c r="BF1076" s="224"/>
      <c r="BG1076" s="224"/>
      <c r="BH1076" s="224"/>
      <c r="BI1076" s="224"/>
      <c r="BJ1076" s="224"/>
      <c r="BK1076" s="224"/>
      <c r="BL1076" s="224"/>
      <c r="BM1076" s="224"/>
      <c r="BN1076" s="224"/>
      <c r="BO1076" s="224"/>
      <c r="BP1076" s="224"/>
      <c r="BQ1076" s="224"/>
      <c r="BR1076" s="224"/>
      <c r="BS1076" s="224"/>
      <c r="BT1076" s="224"/>
      <c r="BU1076" s="224"/>
      <c r="BV1076" s="224"/>
      <c r="BW1076" s="224"/>
      <c r="BX1076" s="224"/>
      <c r="BY1076" s="224"/>
      <c r="BZ1076" s="224"/>
      <c r="CA1076" s="224"/>
      <c r="CB1076" s="224"/>
      <c r="CC1076" s="224"/>
      <c r="CD1076" s="224"/>
      <c r="CE1076" s="224"/>
      <c r="CF1076" s="224"/>
      <c r="CG1076" s="224"/>
      <c r="CH1076" s="224"/>
      <c r="CI1076" s="224"/>
      <c r="CJ1076" s="224"/>
      <c r="CK1076" s="224"/>
      <c r="CL1076" s="224"/>
      <c r="CM1076" s="224"/>
      <c r="CN1076" s="224"/>
      <c r="CO1076" s="224"/>
      <c r="CP1076" s="224"/>
      <c r="CQ1076" s="224"/>
      <c r="CR1076" s="224"/>
      <c r="CS1076" s="224"/>
      <c r="CT1076" s="224"/>
      <c r="CU1076" s="224"/>
      <c r="CV1076" s="224"/>
      <c r="CW1076" s="224"/>
      <c r="CX1076" s="224"/>
      <c r="CY1076" s="224"/>
      <c r="CZ1076" s="224"/>
      <c r="DA1076" s="224"/>
      <c r="DB1076" s="224"/>
      <c r="DC1076" s="224"/>
      <c r="DD1076" s="224"/>
      <c r="DE1076" s="224"/>
      <c r="DF1076" s="224"/>
      <c r="DG1076" s="224"/>
      <c r="DH1076" s="224"/>
      <c r="DI1076" s="224"/>
      <c r="DJ1076" s="224"/>
      <c r="DK1076" s="224"/>
      <c r="DL1076" s="224"/>
      <c r="DM1076" s="224"/>
      <c r="DN1076" s="224"/>
      <c r="DO1076" s="224"/>
      <c r="DP1076" s="224"/>
      <c r="DQ1076" s="224"/>
      <c r="DR1076" s="224"/>
      <c r="DS1076" s="224"/>
      <c r="DT1076" s="224"/>
      <c r="DU1076" s="224"/>
      <c r="DV1076" s="224"/>
      <c r="DW1076" s="224"/>
      <c r="DX1076" s="224"/>
      <c r="DY1076" s="224"/>
      <c r="DZ1076" s="224"/>
      <c r="EA1076" s="224"/>
      <c r="EB1076" s="224"/>
      <c r="EC1076" s="224"/>
      <c r="ED1076" s="224"/>
      <c r="EE1076" s="224"/>
      <c r="EF1076" s="224"/>
      <c r="EG1076" s="224"/>
      <c r="EH1076" s="224"/>
      <c r="EI1076" s="224"/>
      <c r="EJ1076" s="224"/>
      <c r="EK1076" s="224"/>
      <c r="EL1076" s="224"/>
      <c r="EM1076" s="224"/>
      <c r="EN1076" s="224"/>
      <c r="EO1076" s="224"/>
      <c r="EP1076" s="224"/>
      <c r="EQ1076" s="224"/>
      <c r="ER1076" s="224"/>
      <c r="ES1076" s="224"/>
      <c r="ET1076" s="224"/>
      <c r="EU1076" s="224"/>
      <c r="EV1076" s="224"/>
      <c r="EW1076" s="224"/>
      <c r="EX1076" s="224"/>
      <c r="EY1076" s="224"/>
      <c r="EZ1076" s="224"/>
      <c r="FA1076" s="224"/>
      <c r="FB1076" s="224"/>
      <c r="FC1076" s="224"/>
      <c r="FD1076" s="224"/>
      <c r="FE1076" s="224"/>
      <c r="FF1076" s="224"/>
      <c r="FG1076" s="224"/>
      <c r="FH1076" s="224"/>
      <c r="FI1076" s="224"/>
      <c r="FJ1076" s="224"/>
      <c r="FK1076" s="224"/>
      <c r="FL1076" s="224"/>
      <c r="FM1076" s="224"/>
      <c r="FN1076" s="224"/>
      <c r="FO1076" s="224"/>
      <c r="FP1076" s="224"/>
      <c r="FQ1076" s="224"/>
      <c r="FR1076" s="224"/>
      <c r="FS1076" s="224"/>
      <c r="FT1076" s="224"/>
      <c r="FU1076" s="224"/>
      <c r="FV1076" s="224"/>
      <c r="FW1076" s="224"/>
      <c r="FX1076" s="224"/>
      <c r="FY1076" s="224"/>
      <c r="FZ1076" s="224"/>
      <c r="GA1076" s="224"/>
      <c r="GB1076" s="224"/>
      <c r="GC1076" s="224"/>
      <c r="GD1076" s="224"/>
      <c r="GE1076" s="224"/>
      <c r="GF1076" s="224"/>
      <c r="GG1076" s="224"/>
      <c r="GH1076" s="224"/>
      <c r="GI1076" s="224"/>
      <c r="GJ1076" s="224"/>
      <c r="GK1076" s="224"/>
      <c r="GL1076" s="224"/>
      <c r="GM1076" s="224"/>
      <c r="GN1076" s="224"/>
      <c r="GO1076" s="224"/>
      <c r="GP1076" s="224"/>
      <c r="GQ1076" s="224"/>
      <c r="GR1076" s="224"/>
      <c r="GS1076" s="224"/>
      <c r="GT1076" s="224"/>
      <c r="GU1076" s="224"/>
      <c r="GV1076" s="224"/>
      <c r="GW1076" s="224"/>
      <c r="GX1076" s="224"/>
      <c r="GY1076" s="224"/>
      <c r="GZ1076" s="224"/>
      <c r="HA1076" s="224"/>
      <c r="HB1076" s="224"/>
      <c r="HC1076" s="224"/>
      <c r="HD1076" s="224"/>
      <c r="HE1076" s="224"/>
      <c r="HF1076" s="224"/>
      <c r="HG1076" s="224"/>
      <c r="HH1076" s="224"/>
      <c r="HI1076" s="224"/>
      <c r="HJ1076" s="224"/>
      <c r="HK1076" s="224"/>
      <c r="HL1076" s="224"/>
      <c r="HM1076" s="224"/>
      <c r="HN1076" s="224"/>
      <c r="HO1076" s="224"/>
      <c r="HP1076" s="224"/>
      <c r="HQ1076" s="224"/>
      <c r="HR1076" s="224"/>
      <c r="HS1076" s="224"/>
      <c r="HT1076" s="224"/>
      <c r="HU1076" s="224"/>
      <c r="HV1076" s="224"/>
      <c r="HW1076" s="224"/>
      <c r="HX1076" s="224"/>
      <c r="HY1076" s="224"/>
      <c r="HZ1076" s="224"/>
      <c r="IA1076" s="224"/>
      <c r="IB1076" s="224"/>
      <c r="IC1076" s="224"/>
      <c r="ID1076" s="224"/>
      <c r="IE1076" s="224"/>
      <c r="IF1076" s="224"/>
      <c r="IG1076" s="224"/>
      <c r="IH1076" s="224"/>
      <c r="II1076" s="224"/>
      <c r="IJ1076" s="224"/>
      <c r="IK1076" s="224"/>
      <c r="IL1076" s="224"/>
      <c r="IM1076" s="224"/>
      <c r="IN1076" s="224"/>
      <c r="IO1076" s="224"/>
      <c r="IP1076" s="224"/>
      <c r="IQ1076" s="224"/>
      <c r="IR1076" s="224"/>
      <c r="IS1076" s="224"/>
      <c r="IT1076" s="224"/>
      <c r="IU1076" s="224"/>
      <c r="IV1076" s="224"/>
      <c r="IW1076" s="224"/>
    </row>
    <row r="1077" spans="1:257" s="258" customFormat="1" ht="39" hidden="1" customHeight="1" x14ac:dyDescent="0.25">
      <c r="A1077" s="224"/>
      <c r="B1077" s="224"/>
      <c r="C1077" s="224"/>
      <c r="D1077" s="209"/>
      <c r="E1077" s="57"/>
      <c r="F1077" s="57"/>
      <c r="G1077" s="210"/>
      <c r="H1077" s="210"/>
      <c r="I1077" s="210"/>
      <c r="J1077" s="224"/>
      <c r="K1077" s="251"/>
      <c r="L1077" s="251"/>
      <c r="M1077" s="251"/>
      <c r="N1077" s="251"/>
      <c r="O1077" s="251"/>
      <c r="P1077" s="251"/>
      <c r="Q1077" s="251"/>
      <c r="R1077" s="251"/>
      <c r="S1077" s="251"/>
      <c r="T1077" s="251"/>
      <c r="U1077" s="251"/>
      <c r="V1077" s="251"/>
      <c r="W1077" s="251"/>
      <c r="X1077" s="251"/>
      <c r="Y1077" s="251"/>
      <c r="Z1077" s="251"/>
      <c r="AA1077" s="251"/>
      <c r="AB1077" s="251"/>
      <c r="AC1077" s="211"/>
      <c r="AD1077" s="252"/>
      <c r="AE1077" s="252"/>
      <c r="AF1077" s="253"/>
      <c r="AG1077" s="253"/>
      <c r="AH1077" s="254"/>
      <c r="AI1077" s="254"/>
      <c r="AJ1077" s="255"/>
      <c r="AK1077" s="255"/>
      <c r="AL1077" s="126"/>
      <c r="AM1077" s="224"/>
      <c r="AN1077" s="224"/>
      <c r="AO1077" s="224"/>
      <c r="AP1077" s="224"/>
      <c r="AQ1077" s="224"/>
      <c r="AR1077" s="224"/>
      <c r="AS1077" s="224"/>
      <c r="AT1077" s="224"/>
      <c r="AU1077" s="224"/>
      <c r="AV1077" s="224"/>
      <c r="AW1077" s="224"/>
      <c r="AX1077" s="224"/>
      <c r="AY1077" s="224"/>
      <c r="AZ1077" s="224"/>
      <c r="BA1077" s="224"/>
      <c r="BB1077" s="224"/>
      <c r="BC1077" s="224"/>
      <c r="BD1077" s="224"/>
      <c r="BE1077" s="224"/>
      <c r="BF1077" s="224"/>
      <c r="BG1077" s="224"/>
      <c r="BH1077" s="224"/>
      <c r="BI1077" s="224"/>
      <c r="BJ1077" s="224"/>
      <c r="BK1077" s="224"/>
      <c r="BL1077" s="224"/>
      <c r="BM1077" s="224"/>
      <c r="BN1077" s="224"/>
      <c r="BO1077" s="224"/>
      <c r="BP1077" s="224"/>
      <c r="BQ1077" s="224"/>
      <c r="BR1077" s="224"/>
      <c r="BS1077" s="224"/>
      <c r="BT1077" s="224"/>
      <c r="BU1077" s="224"/>
      <c r="BV1077" s="224"/>
      <c r="BW1077" s="224"/>
      <c r="BX1077" s="224"/>
      <c r="BY1077" s="224"/>
      <c r="BZ1077" s="224"/>
      <c r="CA1077" s="224"/>
      <c r="CB1077" s="224"/>
      <c r="CC1077" s="224"/>
      <c r="CD1077" s="224"/>
      <c r="CE1077" s="224"/>
      <c r="CF1077" s="224"/>
      <c r="CG1077" s="224"/>
      <c r="CH1077" s="224"/>
      <c r="CI1077" s="224"/>
      <c r="CJ1077" s="224"/>
      <c r="CK1077" s="224"/>
      <c r="CL1077" s="224"/>
      <c r="CM1077" s="224"/>
      <c r="CN1077" s="224"/>
      <c r="CO1077" s="224"/>
      <c r="CP1077" s="224"/>
      <c r="CQ1077" s="224"/>
      <c r="CR1077" s="224"/>
      <c r="CS1077" s="224"/>
      <c r="CT1077" s="224"/>
      <c r="CU1077" s="224"/>
      <c r="CV1077" s="224"/>
      <c r="CW1077" s="224"/>
      <c r="CX1077" s="224"/>
      <c r="CY1077" s="224"/>
      <c r="CZ1077" s="224"/>
      <c r="DA1077" s="224"/>
      <c r="DB1077" s="224"/>
      <c r="DC1077" s="224"/>
      <c r="DD1077" s="224"/>
      <c r="DE1077" s="224"/>
      <c r="DF1077" s="224"/>
      <c r="DG1077" s="224"/>
      <c r="DH1077" s="224"/>
      <c r="DI1077" s="224"/>
      <c r="DJ1077" s="224"/>
      <c r="DK1077" s="224"/>
      <c r="DL1077" s="224"/>
      <c r="DM1077" s="224"/>
      <c r="DN1077" s="224"/>
      <c r="DO1077" s="224"/>
      <c r="DP1077" s="224"/>
      <c r="DQ1077" s="224"/>
      <c r="DR1077" s="224"/>
      <c r="DS1077" s="224"/>
      <c r="DT1077" s="224"/>
      <c r="DU1077" s="224"/>
      <c r="DV1077" s="224"/>
      <c r="DW1077" s="224"/>
      <c r="DX1077" s="224"/>
      <c r="DY1077" s="224"/>
      <c r="DZ1077" s="224"/>
      <c r="EA1077" s="224"/>
      <c r="EB1077" s="224"/>
      <c r="EC1077" s="224"/>
      <c r="ED1077" s="224"/>
      <c r="EE1077" s="224"/>
      <c r="EF1077" s="224"/>
      <c r="EG1077" s="224"/>
      <c r="EH1077" s="224"/>
      <c r="EI1077" s="224"/>
      <c r="EJ1077" s="224"/>
      <c r="EK1077" s="224"/>
      <c r="EL1077" s="224"/>
      <c r="EM1077" s="224"/>
      <c r="EN1077" s="224"/>
      <c r="EO1077" s="224"/>
      <c r="EP1077" s="224"/>
      <c r="EQ1077" s="224"/>
      <c r="ER1077" s="224"/>
      <c r="ES1077" s="224"/>
      <c r="ET1077" s="224"/>
      <c r="EU1077" s="224"/>
      <c r="EV1077" s="224"/>
      <c r="EW1077" s="224"/>
      <c r="EX1077" s="224"/>
      <c r="EY1077" s="224"/>
      <c r="EZ1077" s="224"/>
      <c r="FA1077" s="224"/>
      <c r="FB1077" s="224"/>
      <c r="FC1077" s="224"/>
      <c r="FD1077" s="224"/>
      <c r="FE1077" s="224"/>
      <c r="FF1077" s="224"/>
      <c r="FG1077" s="224"/>
      <c r="FH1077" s="224"/>
      <c r="FI1077" s="224"/>
      <c r="FJ1077" s="224"/>
      <c r="FK1077" s="224"/>
      <c r="FL1077" s="224"/>
      <c r="FM1077" s="224"/>
      <c r="FN1077" s="224"/>
      <c r="FO1077" s="224"/>
      <c r="FP1077" s="224"/>
      <c r="FQ1077" s="224"/>
      <c r="FR1077" s="224"/>
      <c r="FS1077" s="224"/>
      <c r="FT1077" s="224"/>
      <c r="FU1077" s="224"/>
      <c r="FV1077" s="224"/>
      <c r="FW1077" s="224"/>
      <c r="FX1077" s="224"/>
      <c r="FY1077" s="224"/>
      <c r="FZ1077" s="224"/>
      <c r="GA1077" s="224"/>
      <c r="GB1077" s="224"/>
      <c r="GC1077" s="224"/>
      <c r="GD1077" s="224"/>
      <c r="GE1077" s="224"/>
      <c r="GF1077" s="224"/>
      <c r="GG1077" s="224"/>
      <c r="GH1077" s="224"/>
      <c r="GI1077" s="224"/>
      <c r="GJ1077" s="224"/>
      <c r="GK1077" s="224"/>
      <c r="GL1077" s="224"/>
      <c r="GM1077" s="224"/>
      <c r="GN1077" s="224"/>
      <c r="GO1077" s="224"/>
      <c r="GP1077" s="224"/>
      <c r="GQ1077" s="224"/>
      <c r="GR1077" s="224"/>
      <c r="GS1077" s="224"/>
      <c r="GT1077" s="224"/>
      <c r="GU1077" s="224"/>
      <c r="GV1077" s="224"/>
      <c r="GW1077" s="224"/>
      <c r="GX1077" s="224"/>
      <c r="GY1077" s="224"/>
      <c r="GZ1077" s="224"/>
      <c r="HA1077" s="224"/>
      <c r="HB1077" s="224"/>
      <c r="HC1077" s="224"/>
      <c r="HD1077" s="224"/>
      <c r="HE1077" s="224"/>
      <c r="HF1077" s="224"/>
      <c r="HG1077" s="224"/>
      <c r="HH1077" s="224"/>
      <c r="HI1077" s="224"/>
      <c r="HJ1077" s="224"/>
      <c r="HK1077" s="224"/>
      <c r="HL1077" s="224"/>
      <c r="HM1077" s="224"/>
      <c r="HN1077" s="224"/>
      <c r="HO1077" s="224"/>
      <c r="HP1077" s="224"/>
      <c r="HQ1077" s="224"/>
      <c r="HR1077" s="224"/>
      <c r="HS1077" s="224"/>
      <c r="HT1077" s="224"/>
      <c r="HU1077" s="224"/>
      <c r="HV1077" s="224"/>
      <c r="HW1077" s="224"/>
      <c r="HX1077" s="224"/>
      <c r="HY1077" s="224"/>
      <c r="HZ1077" s="224"/>
      <c r="IA1077" s="224"/>
      <c r="IB1077" s="224"/>
      <c r="IC1077" s="224"/>
      <c r="ID1077" s="224"/>
      <c r="IE1077" s="224"/>
      <c r="IF1077" s="224"/>
      <c r="IG1077" s="224"/>
      <c r="IH1077" s="224"/>
      <c r="II1077" s="224"/>
      <c r="IJ1077" s="224"/>
      <c r="IK1077" s="224"/>
      <c r="IL1077" s="224"/>
      <c r="IM1077" s="224"/>
      <c r="IN1077" s="224"/>
      <c r="IO1077" s="224"/>
      <c r="IP1077" s="224"/>
      <c r="IQ1077" s="224"/>
      <c r="IR1077" s="224"/>
      <c r="IS1077" s="224"/>
      <c r="IT1077" s="224"/>
      <c r="IU1077" s="224"/>
      <c r="IV1077" s="224"/>
      <c r="IW1077" s="224"/>
    </row>
    <row r="1078" spans="1:257" s="258" customFormat="1" ht="39" hidden="1" customHeight="1" x14ac:dyDescent="0.25">
      <c r="A1078" s="224"/>
      <c r="B1078" s="224"/>
      <c r="C1078" s="224"/>
      <c r="D1078" s="209"/>
      <c r="E1078" s="57"/>
      <c r="F1078" s="57"/>
      <c r="G1078" s="210"/>
      <c r="H1078" s="210"/>
      <c r="I1078" s="210"/>
      <c r="J1078" s="224"/>
      <c r="K1078" s="251"/>
      <c r="L1078" s="251"/>
      <c r="M1078" s="251"/>
      <c r="N1078" s="251"/>
      <c r="O1078" s="251"/>
      <c r="P1078" s="251"/>
      <c r="Q1078" s="251"/>
      <c r="R1078" s="251"/>
      <c r="S1078" s="251"/>
      <c r="T1078" s="251"/>
      <c r="U1078" s="251"/>
      <c r="V1078" s="251"/>
      <c r="W1078" s="251"/>
      <c r="X1078" s="251"/>
      <c r="Y1078" s="251"/>
      <c r="Z1078" s="251"/>
      <c r="AA1078" s="251"/>
      <c r="AB1078" s="251"/>
      <c r="AC1078" s="211"/>
      <c r="AD1078" s="252"/>
      <c r="AE1078" s="252"/>
      <c r="AF1078" s="253"/>
      <c r="AG1078" s="253"/>
      <c r="AH1078" s="254"/>
      <c r="AI1078" s="254"/>
      <c r="AJ1078" s="255"/>
      <c r="AK1078" s="255"/>
      <c r="AL1078" s="126"/>
      <c r="AM1078" s="224"/>
      <c r="AN1078" s="224"/>
      <c r="AO1078" s="224"/>
      <c r="AP1078" s="224"/>
      <c r="AQ1078" s="224"/>
      <c r="AR1078" s="224"/>
      <c r="AS1078" s="224"/>
      <c r="AT1078" s="224"/>
      <c r="AU1078" s="224"/>
      <c r="AV1078" s="224"/>
      <c r="AW1078" s="224"/>
      <c r="AX1078" s="224"/>
      <c r="AY1078" s="224"/>
      <c r="AZ1078" s="224"/>
      <c r="BA1078" s="224"/>
      <c r="BB1078" s="224"/>
      <c r="BC1078" s="224"/>
      <c r="BD1078" s="224"/>
      <c r="BE1078" s="224"/>
      <c r="BF1078" s="224"/>
      <c r="BG1078" s="224"/>
      <c r="BH1078" s="224"/>
      <c r="BI1078" s="224"/>
      <c r="BJ1078" s="224"/>
      <c r="BK1078" s="224"/>
      <c r="BL1078" s="224"/>
      <c r="BM1078" s="224"/>
      <c r="BN1078" s="224"/>
      <c r="BO1078" s="224"/>
      <c r="BP1078" s="224"/>
      <c r="BQ1078" s="224"/>
      <c r="BR1078" s="224"/>
      <c r="BS1078" s="224"/>
      <c r="BT1078" s="224"/>
      <c r="BU1078" s="224"/>
      <c r="BV1078" s="224"/>
      <c r="BW1078" s="224"/>
      <c r="BX1078" s="224"/>
      <c r="BY1078" s="224"/>
      <c r="BZ1078" s="224"/>
      <c r="CA1078" s="224"/>
      <c r="CB1078" s="224"/>
      <c r="CC1078" s="224"/>
      <c r="CD1078" s="224"/>
      <c r="CE1078" s="224"/>
      <c r="CF1078" s="224"/>
      <c r="CG1078" s="224"/>
      <c r="CH1078" s="224"/>
      <c r="CI1078" s="224"/>
      <c r="CJ1078" s="224"/>
      <c r="CK1078" s="224"/>
      <c r="CL1078" s="224"/>
      <c r="CM1078" s="224"/>
      <c r="CN1078" s="224"/>
      <c r="CO1078" s="224"/>
      <c r="CP1078" s="224"/>
      <c r="CQ1078" s="224"/>
      <c r="CR1078" s="224"/>
      <c r="CS1078" s="224"/>
      <c r="CT1078" s="224"/>
      <c r="CU1078" s="224"/>
      <c r="CV1078" s="224"/>
      <c r="CW1078" s="224"/>
      <c r="CX1078" s="224"/>
      <c r="CY1078" s="224"/>
      <c r="CZ1078" s="224"/>
      <c r="DA1078" s="224"/>
      <c r="DB1078" s="224"/>
      <c r="DC1078" s="224"/>
      <c r="DD1078" s="224"/>
      <c r="DE1078" s="224"/>
      <c r="DF1078" s="224"/>
      <c r="DG1078" s="224"/>
      <c r="DH1078" s="224"/>
      <c r="DI1078" s="224"/>
      <c r="DJ1078" s="224"/>
      <c r="DK1078" s="224"/>
      <c r="DL1078" s="224"/>
      <c r="DM1078" s="224"/>
      <c r="DN1078" s="224"/>
      <c r="DO1078" s="224"/>
      <c r="DP1078" s="224"/>
      <c r="DQ1078" s="224"/>
      <c r="DR1078" s="224"/>
      <c r="DS1078" s="224"/>
      <c r="DT1078" s="224"/>
      <c r="DU1078" s="224"/>
      <c r="DV1078" s="224"/>
      <c r="DW1078" s="224"/>
      <c r="DX1078" s="224"/>
      <c r="DY1078" s="224"/>
      <c r="DZ1078" s="224"/>
      <c r="EA1078" s="224"/>
      <c r="EB1078" s="224"/>
      <c r="EC1078" s="224"/>
      <c r="ED1078" s="224"/>
      <c r="EE1078" s="224"/>
      <c r="EF1078" s="224"/>
      <c r="EG1078" s="224"/>
      <c r="EH1078" s="224"/>
      <c r="EI1078" s="224"/>
      <c r="EJ1078" s="224"/>
      <c r="EK1078" s="224"/>
      <c r="EL1078" s="224"/>
      <c r="EM1078" s="224"/>
      <c r="EN1078" s="224"/>
      <c r="EO1078" s="224"/>
      <c r="EP1078" s="224"/>
      <c r="EQ1078" s="224"/>
      <c r="ER1078" s="224"/>
      <c r="ES1078" s="224"/>
      <c r="ET1078" s="224"/>
      <c r="EU1078" s="224"/>
      <c r="EV1078" s="224"/>
      <c r="EW1078" s="224"/>
      <c r="EX1078" s="224"/>
      <c r="EY1078" s="224"/>
      <c r="EZ1078" s="224"/>
      <c r="FA1078" s="224"/>
      <c r="FB1078" s="224"/>
      <c r="FC1078" s="224"/>
      <c r="FD1078" s="224"/>
      <c r="FE1078" s="224"/>
      <c r="FF1078" s="224"/>
      <c r="FG1078" s="224"/>
      <c r="FH1078" s="224"/>
      <c r="FI1078" s="224"/>
      <c r="FJ1078" s="224"/>
      <c r="FK1078" s="224"/>
      <c r="FL1078" s="224"/>
      <c r="FM1078" s="224"/>
      <c r="FN1078" s="224"/>
      <c r="FO1078" s="224"/>
      <c r="FP1078" s="224"/>
      <c r="FQ1078" s="224"/>
      <c r="FR1078" s="224"/>
      <c r="FS1078" s="224"/>
      <c r="FT1078" s="224"/>
      <c r="FU1078" s="224"/>
      <c r="FV1078" s="224"/>
      <c r="FW1078" s="224"/>
      <c r="FX1078" s="224"/>
      <c r="FY1078" s="224"/>
      <c r="FZ1078" s="224"/>
      <c r="GA1078" s="224"/>
      <c r="GB1078" s="224"/>
      <c r="GC1078" s="224"/>
      <c r="GD1078" s="224"/>
      <c r="GE1078" s="224"/>
      <c r="GF1078" s="224"/>
      <c r="GG1078" s="224"/>
      <c r="GH1078" s="224"/>
      <c r="GI1078" s="224"/>
      <c r="GJ1078" s="224"/>
      <c r="GK1078" s="224"/>
      <c r="GL1078" s="224"/>
      <c r="GM1078" s="224"/>
      <c r="GN1078" s="224"/>
      <c r="GO1078" s="224"/>
      <c r="GP1078" s="224"/>
      <c r="GQ1078" s="224"/>
      <c r="GR1078" s="224"/>
      <c r="GS1078" s="224"/>
      <c r="GT1078" s="224"/>
      <c r="GU1078" s="224"/>
      <c r="GV1078" s="224"/>
      <c r="GW1078" s="224"/>
      <c r="GX1078" s="224"/>
      <c r="GY1078" s="224"/>
      <c r="GZ1078" s="224"/>
      <c r="HA1078" s="224"/>
      <c r="HB1078" s="224"/>
      <c r="HC1078" s="224"/>
      <c r="HD1078" s="224"/>
      <c r="HE1078" s="224"/>
      <c r="HF1078" s="224"/>
      <c r="HG1078" s="224"/>
      <c r="HH1078" s="224"/>
      <c r="HI1078" s="224"/>
      <c r="HJ1078" s="224"/>
      <c r="HK1078" s="224"/>
      <c r="HL1078" s="224"/>
      <c r="HM1078" s="224"/>
      <c r="HN1078" s="224"/>
      <c r="HO1078" s="224"/>
      <c r="HP1078" s="224"/>
      <c r="HQ1078" s="224"/>
      <c r="HR1078" s="224"/>
      <c r="HS1078" s="224"/>
      <c r="HT1078" s="224"/>
      <c r="HU1078" s="224"/>
      <c r="HV1078" s="224"/>
      <c r="HW1078" s="224"/>
      <c r="HX1078" s="224"/>
      <c r="HY1078" s="224"/>
      <c r="HZ1078" s="224"/>
      <c r="IA1078" s="224"/>
      <c r="IB1078" s="224"/>
      <c r="IC1078" s="224"/>
      <c r="ID1078" s="224"/>
      <c r="IE1078" s="224"/>
      <c r="IF1078" s="224"/>
      <c r="IG1078" s="224"/>
      <c r="IH1078" s="224"/>
      <c r="II1078" s="224"/>
      <c r="IJ1078" s="224"/>
      <c r="IK1078" s="224"/>
      <c r="IL1078" s="224"/>
      <c r="IM1078" s="224"/>
      <c r="IN1078" s="224"/>
      <c r="IO1078" s="224"/>
      <c r="IP1078" s="224"/>
      <c r="IQ1078" s="224"/>
      <c r="IR1078" s="224"/>
      <c r="IS1078" s="224"/>
      <c r="IT1078" s="224"/>
      <c r="IU1078" s="224"/>
      <c r="IV1078" s="224"/>
      <c r="IW1078" s="224"/>
    </row>
    <row r="1079" spans="1:257" s="258" customFormat="1" ht="39" hidden="1" customHeight="1" x14ac:dyDescent="0.25">
      <c r="A1079" s="224"/>
      <c r="B1079" s="224"/>
      <c r="C1079" s="224"/>
      <c r="D1079" s="209"/>
      <c r="E1079" s="57"/>
      <c r="F1079" s="57"/>
      <c r="G1079" s="210"/>
      <c r="H1079" s="210"/>
      <c r="I1079" s="210"/>
      <c r="J1079" s="224"/>
      <c r="K1079" s="251"/>
      <c r="L1079" s="251"/>
      <c r="M1079" s="251"/>
      <c r="N1079" s="251"/>
      <c r="O1079" s="251"/>
      <c r="P1079" s="251"/>
      <c r="Q1079" s="251"/>
      <c r="R1079" s="251"/>
      <c r="S1079" s="251"/>
      <c r="T1079" s="251"/>
      <c r="U1079" s="251"/>
      <c r="V1079" s="251"/>
      <c r="W1079" s="251"/>
      <c r="X1079" s="251"/>
      <c r="Y1079" s="251"/>
      <c r="Z1079" s="251"/>
      <c r="AA1079" s="251"/>
      <c r="AB1079" s="251"/>
      <c r="AC1079" s="211"/>
      <c r="AD1079" s="252"/>
      <c r="AE1079" s="252"/>
      <c r="AF1079" s="253"/>
      <c r="AG1079" s="253"/>
      <c r="AH1079" s="254"/>
      <c r="AI1079" s="254"/>
      <c r="AJ1079" s="255"/>
      <c r="AK1079" s="255"/>
      <c r="AL1079" s="126"/>
      <c r="AM1079" s="224"/>
      <c r="AN1079" s="224"/>
      <c r="AO1079" s="224"/>
      <c r="AP1079" s="224"/>
      <c r="AQ1079" s="224"/>
      <c r="AR1079" s="224"/>
      <c r="AS1079" s="224"/>
      <c r="AT1079" s="224"/>
      <c r="AU1079" s="224"/>
      <c r="AV1079" s="224"/>
      <c r="AW1079" s="224"/>
      <c r="AX1079" s="224"/>
      <c r="AY1079" s="224"/>
      <c r="AZ1079" s="224"/>
      <c r="BA1079" s="224"/>
      <c r="BB1079" s="224"/>
      <c r="BC1079" s="224"/>
      <c r="BD1079" s="224"/>
      <c r="BE1079" s="224"/>
      <c r="BF1079" s="224"/>
      <c r="BG1079" s="224"/>
      <c r="BH1079" s="224"/>
      <c r="BI1079" s="224"/>
      <c r="BJ1079" s="224"/>
      <c r="BK1079" s="224"/>
      <c r="BL1079" s="224"/>
      <c r="BM1079" s="224"/>
      <c r="BN1079" s="224"/>
      <c r="BO1079" s="224"/>
      <c r="BP1079" s="224"/>
      <c r="BQ1079" s="224"/>
      <c r="BR1079" s="224"/>
      <c r="BS1079" s="224"/>
      <c r="BT1079" s="224"/>
      <c r="BU1079" s="224"/>
      <c r="BV1079" s="224"/>
      <c r="BW1079" s="224"/>
      <c r="BX1079" s="224"/>
      <c r="BY1079" s="224"/>
      <c r="BZ1079" s="224"/>
      <c r="CA1079" s="224"/>
      <c r="CB1079" s="224"/>
      <c r="CC1079" s="224"/>
      <c r="CD1079" s="224"/>
      <c r="CE1079" s="224"/>
      <c r="CF1079" s="224"/>
      <c r="CG1079" s="224"/>
      <c r="CH1079" s="224"/>
      <c r="CI1079" s="224"/>
      <c r="CJ1079" s="224"/>
      <c r="CK1079" s="224"/>
      <c r="CL1079" s="224"/>
      <c r="CM1079" s="224"/>
      <c r="CN1079" s="224"/>
      <c r="CO1079" s="224"/>
      <c r="CP1079" s="224"/>
      <c r="CQ1079" s="224"/>
      <c r="CR1079" s="224"/>
      <c r="CS1079" s="224"/>
      <c r="CT1079" s="224"/>
      <c r="CU1079" s="224"/>
      <c r="CV1079" s="224"/>
      <c r="CW1079" s="224"/>
      <c r="CX1079" s="224"/>
      <c r="CY1079" s="224"/>
      <c r="CZ1079" s="224"/>
      <c r="DA1079" s="224"/>
      <c r="DB1079" s="224"/>
      <c r="DC1079" s="224"/>
      <c r="DD1079" s="224"/>
      <c r="DE1079" s="224"/>
      <c r="DF1079" s="224"/>
      <c r="DG1079" s="224"/>
      <c r="DH1079" s="224"/>
      <c r="DI1079" s="224"/>
      <c r="DJ1079" s="224"/>
      <c r="DK1079" s="224"/>
      <c r="DL1079" s="224"/>
      <c r="DM1079" s="224"/>
      <c r="DN1079" s="224"/>
      <c r="DO1079" s="224"/>
      <c r="DP1079" s="224"/>
      <c r="DQ1079" s="224"/>
      <c r="DR1079" s="224"/>
      <c r="DS1079" s="224"/>
      <c r="DT1079" s="224"/>
      <c r="DU1079" s="224"/>
      <c r="DV1079" s="224"/>
      <c r="DW1079" s="224"/>
      <c r="DX1079" s="224"/>
      <c r="DY1079" s="224"/>
      <c r="DZ1079" s="224"/>
      <c r="EA1079" s="224"/>
      <c r="EB1079" s="224"/>
      <c r="EC1079" s="224"/>
      <c r="ED1079" s="224"/>
      <c r="EE1079" s="224"/>
      <c r="EF1079" s="224"/>
      <c r="EG1079" s="224"/>
      <c r="EH1079" s="224"/>
      <c r="EI1079" s="224"/>
      <c r="EJ1079" s="224"/>
      <c r="EK1079" s="224"/>
      <c r="EL1079" s="224"/>
      <c r="EM1079" s="224"/>
      <c r="EN1079" s="224"/>
      <c r="EO1079" s="224"/>
      <c r="EP1079" s="224"/>
      <c r="EQ1079" s="224"/>
      <c r="ER1079" s="224"/>
      <c r="ES1079" s="224"/>
      <c r="ET1079" s="224"/>
      <c r="EU1079" s="224"/>
      <c r="EV1079" s="224"/>
      <c r="EW1079" s="224"/>
      <c r="EX1079" s="224"/>
      <c r="EY1079" s="224"/>
      <c r="EZ1079" s="224"/>
      <c r="FA1079" s="224"/>
      <c r="FB1079" s="224"/>
      <c r="FC1079" s="224"/>
      <c r="FD1079" s="224"/>
      <c r="FE1079" s="224"/>
      <c r="FF1079" s="224"/>
      <c r="FG1079" s="224"/>
      <c r="FH1079" s="224"/>
      <c r="FI1079" s="224"/>
      <c r="FJ1079" s="224"/>
      <c r="FK1079" s="224"/>
      <c r="FL1079" s="224"/>
      <c r="FM1079" s="224"/>
      <c r="FN1079" s="224"/>
      <c r="FO1079" s="224"/>
      <c r="FP1079" s="224"/>
      <c r="FQ1079" s="224"/>
      <c r="FR1079" s="224"/>
      <c r="FS1079" s="224"/>
      <c r="FT1079" s="224"/>
      <c r="FU1079" s="224"/>
      <c r="FV1079" s="224"/>
      <c r="FW1079" s="224"/>
      <c r="FX1079" s="224"/>
      <c r="FY1079" s="224"/>
      <c r="FZ1079" s="224"/>
      <c r="GA1079" s="224"/>
      <c r="GB1079" s="224"/>
      <c r="GC1079" s="224"/>
      <c r="GD1079" s="224"/>
      <c r="GE1079" s="224"/>
      <c r="GF1079" s="224"/>
      <c r="GG1079" s="224"/>
      <c r="GH1079" s="224"/>
      <c r="GI1079" s="224"/>
      <c r="GJ1079" s="224"/>
      <c r="GK1079" s="224"/>
      <c r="GL1079" s="224"/>
      <c r="GM1079" s="224"/>
      <c r="GN1079" s="224"/>
      <c r="GO1079" s="224"/>
      <c r="GP1079" s="224"/>
      <c r="GQ1079" s="224"/>
      <c r="GR1079" s="224"/>
      <c r="GS1079" s="224"/>
      <c r="GT1079" s="224"/>
      <c r="GU1079" s="224"/>
      <c r="GV1079" s="224"/>
      <c r="GW1079" s="224"/>
      <c r="GX1079" s="224"/>
      <c r="GY1079" s="224"/>
      <c r="GZ1079" s="224"/>
      <c r="HA1079" s="224"/>
      <c r="HB1079" s="224"/>
      <c r="HC1079" s="224"/>
      <c r="HD1079" s="224"/>
      <c r="HE1079" s="224"/>
      <c r="HF1079" s="224"/>
      <c r="HG1079" s="224"/>
      <c r="HH1079" s="224"/>
      <c r="HI1079" s="224"/>
      <c r="HJ1079" s="224"/>
      <c r="HK1079" s="224"/>
      <c r="HL1079" s="224"/>
      <c r="HM1079" s="224"/>
      <c r="HN1079" s="224"/>
      <c r="HO1079" s="224"/>
      <c r="HP1079" s="224"/>
      <c r="HQ1079" s="224"/>
      <c r="HR1079" s="224"/>
      <c r="HS1079" s="224"/>
      <c r="HT1079" s="224"/>
      <c r="HU1079" s="224"/>
      <c r="HV1079" s="224"/>
      <c r="HW1079" s="224"/>
      <c r="HX1079" s="224"/>
      <c r="HY1079" s="224"/>
      <c r="HZ1079" s="224"/>
      <c r="IA1079" s="224"/>
      <c r="IB1079" s="224"/>
      <c r="IC1079" s="224"/>
      <c r="ID1079" s="224"/>
      <c r="IE1079" s="224"/>
      <c r="IF1079" s="224"/>
      <c r="IG1079" s="224"/>
      <c r="IH1079" s="224"/>
      <c r="II1079" s="224"/>
      <c r="IJ1079" s="224"/>
      <c r="IK1079" s="224"/>
      <c r="IL1079" s="224"/>
      <c r="IM1079" s="224"/>
      <c r="IN1079" s="224"/>
      <c r="IO1079" s="224"/>
      <c r="IP1079" s="224"/>
      <c r="IQ1079" s="224"/>
      <c r="IR1079" s="224"/>
      <c r="IS1079" s="224"/>
      <c r="IT1079" s="224"/>
      <c r="IU1079" s="224"/>
      <c r="IV1079" s="224"/>
      <c r="IW1079" s="224"/>
    </row>
    <row r="1080" spans="1:257" s="258" customFormat="1" ht="39" hidden="1" customHeight="1" x14ac:dyDescent="0.25">
      <c r="A1080" s="224"/>
      <c r="B1080" s="224"/>
      <c r="C1080" s="224"/>
      <c r="D1080" s="209"/>
      <c r="E1080" s="57"/>
      <c r="F1080" s="57"/>
      <c r="G1080" s="210"/>
      <c r="H1080" s="210"/>
      <c r="I1080" s="210"/>
      <c r="J1080" s="224"/>
      <c r="K1080" s="251"/>
      <c r="L1080" s="251"/>
      <c r="M1080" s="251"/>
      <c r="N1080" s="251"/>
      <c r="O1080" s="251"/>
      <c r="P1080" s="251"/>
      <c r="Q1080" s="251"/>
      <c r="R1080" s="251"/>
      <c r="S1080" s="251"/>
      <c r="T1080" s="251"/>
      <c r="U1080" s="251"/>
      <c r="V1080" s="251"/>
      <c r="W1080" s="251"/>
      <c r="X1080" s="251"/>
      <c r="Y1080" s="251"/>
      <c r="Z1080" s="251"/>
      <c r="AA1080" s="251"/>
      <c r="AB1080" s="251"/>
      <c r="AC1080" s="211"/>
      <c r="AD1080" s="252"/>
      <c r="AE1080" s="252"/>
      <c r="AF1080" s="253"/>
      <c r="AG1080" s="253"/>
      <c r="AH1080" s="254"/>
      <c r="AI1080" s="254"/>
      <c r="AJ1080" s="255"/>
      <c r="AK1080" s="255"/>
      <c r="AL1080" s="126"/>
      <c r="AM1080" s="224"/>
      <c r="AN1080" s="224"/>
      <c r="AO1080" s="224"/>
      <c r="AP1080" s="224"/>
      <c r="AQ1080" s="224"/>
      <c r="AR1080" s="224"/>
      <c r="AS1080" s="224"/>
      <c r="AT1080" s="224"/>
      <c r="AU1080" s="224"/>
      <c r="AV1080" s="224"/>
      <c r="AW1080" s="224"/>
      <c r="AX1080" s="224"/>
      <c r="AY1080" s="224"/>
      <c r="AZ1080" s="224"/>
      <c r="BA1080" s="224"/>
      <c r="BB1080" s="224"/>
      <c r="BC1080" s="224"/>
      <c r="BD1080" s="224"/>
      <c r="BE1080" s="224"/>
      <c r="BF1080" s="224"/>
      <c r="BG1080" s="224"/>
      <c r="BH1080" s="224"/>
      <c r="BI1080" s="224"/>
      <c r="BJ1080" s="224"/>
      <c r="BK1080" s="224"/>
      <c r="BL1080" s="224"/>
      <c r="BM1080" s="224"/>
      <c r="BN1080" s="224"/>
      <c r="BO1080" s="224"/>
      <c r="BP1080" s="224"/>
      <c r="BQ1080" s="224"/>
      <c r="BR1080" s="224"/>
      <c r="BS1080" s="224"/>
      <c r="BT1080" s="224"/>
      <c r="BU1080" s="224"/>
      <c r="BV1080" s="224"/>
      <c r="BW1080" s="224"/>
      <c r="BX1080" s="224"/>
      <c r="BY1080" s="224"/>
      <c r="BZ1080" s="224"/>
      <c r="CA1080" s="224"/>
      <c r="CB1080" s="224"/>
      <c r="CC1080" s="224"/>
      <c r="CD1080" s="224"/>
      <c r="CE1080" s="224"/>
      <c r="CF1080" s="224"/>
      <c r="CG1080" s="224"/>
      <c r="CH1080" s="224"/>
      <c r="CI1080" s="224"/>
      <c r="CJ1080" s="224"/>
      <c r="CK1080" s="224"/>
      <c r="CL1080" s="224"/>
      <c r="CM1080" s="224"/>
      <c r="CN1080" s="224"/>
      <c r="CO1080" s="224"/>
      <c r="CP1080" s="224"/>
      <c r="CQ1080" s="224"/>
      <c r="CR1080" s="224"/>
      <c r="CS1080" s="224"/>
      <c r="CT1080" s="224"/>
      <c r="CU1080" s="224"/>
      <c r="CV1080" s="224"/>
      <c r="CW1080" s="224"/>
      <c r="CX1080" s="224"/>
      <c r="CY1080" s="224"/>
      <c r="CZ1080" s="224"/>
      <c r="DA1080" s="224"/>
      <c r="DB1080" s="224"/>
      <c r="DC1080" s="224"/>
      <c r="DD1080" s="224"/>
      <c r="DE1080" s="224"/>
      <c r="DF1080" s="224"/>
      <c r="DG1080" s="224"/>
      <c r="DH1080" s="224"/>
      <c r="DI1080" s="224"/>
      <c r="DJ1080" s="224"/>
      <c r="DK1080" s="224"/>
      <c r="DL1080" s="224"/>
      <c r="DM1080" s="224"/>
      <c r="DN1080" s="224"/>
      <c r="DO1080" s="224"/>
      <c r="DP1080" s="224"/>
      <c r="DQ1080" s="224"/>
      <c r="DR1080" s="224"/>
      <c r="DS1080" s="224"/>
      <c r="DT1080" s="224"/>
      <c r="DU1080" s="224"/>
      <c r="DV1080" s="224"/>
      <c r="DW1080" s="224"/>
      <c r="DX1080" s="224"/>
      <c r="DY1080" s="224"/>
      <c r="DZ1080" s="224"/>
      <c r="EA1080" s="224"/>
      <c r="EB1080" s="224"/>
      <c r="EC1080" s="224"/>
      <c r="ED1080" s="224"/>
      <c r="EE1080" s="224"/>
      <c r="EF1080" s="224"/>
      <c r="EG1080" s="224"/>
      <c r="EH1080" s="224"/>
      <c r="EI1080" s="224"/>
      <c r="EJ1080" s="224"/>
      <c r="EK1080" s="224"/>
      <c r="EL1080" s="224"/>
      <c r="EM1080" s="224"/>
      <c r="EN1080" s="224"/>
      <c r="EO1080" s="224"/>
      <c r="EP1080" s="224"/>
      <c r="EQ1080" s="224"/>
      <c r="ER1080" s="224"/>
      <c r="ES1080" s="224"/>
      <c r="ET1080" s="224"/>
      <c r="EU1080" s="224"/>
      <c r="EV1080" s="224"/>
      <c r="EW1080" s="224"/>
      <c r="EX1080" s="224"/>
      <c r="EY1080" s="224"/>
      <c r="EZ1080" s="224"/>
      <c r="FA1080" s="224"/>
      <c r="FB1080" s="224"/>
      <c r="FC1080" s="224"/>
      <c r="FD1080" s="224"/>
      <c r="FE1080" s="224"/>
      <c r="FF1080" s="224"/>
      <c r="FG1080" s="224"/>
      <c r="FH1080" s="224"/>
      <c r="FI1080" s="224"/>
      <c r="FJ1080" s="224"/>
      <c r="FK1080" s="224"/>
      <c r="FL1080" s="224"/>
      <c r="FM1080" s="224"/>
      <c r="FN1080" s="224"/>
      <c r="FO1080" s="224"/>
      <c r="FP1080" s="224"/>
      <c r="FQ1080" s="224"/>
      <c r="FR1080" s="224"/>
      <c r="FS1080" s="224"/>
      <c r="FT1080" s="224"/>
      <c r="FU1080" s="224"/>
      <c r="FV1080" s="224"/>
      <c r="FW1080" s="224"/>
      <c r="FX1080" s="224"/>
      <c r="FY1080" s="224"/>
      <c r="FZ1080" s="224"/>
      <c r="GA1080" s="224"/>
      <c r="GB1080" s="224"/>
      <c r="GC1080" s="224"/>
      <c r="GD1080" s="224"/>
      <c r="GE1080" s="224"/>
      <c r="GF1080" s="224"/>
      <c r="GG1080" s="224"/>
      <c r="GH1080" s="224"/>
      <c r="GI1080" s="224"/>
      <c r="GJ1080" s="224"/>
      <c r="GK1080" s="224"/>
      <c r="GL1080" s="224"/>
      <c r="GM1080" s="224"/>
      <c r="GN1080" s="224"/>
      <c r="GO1080" s="224"/>
      <c r="GP1080" s="224"/>
      <c r="GQ1080" s="224"/>
      <c r="GR1080" s="224"/>
      <c r="GS1080" s="224"/>
      <c r="GT1080" s="224"/>
      <c r="GU1080" s="224"/>
      <c r="GV1080" s="224"/>
      <c r="GW1080" s="224"/>
      <c r="GX1080" s="224"/>
      <c r="GY1080" s="224"/>
      <c r="GZ1080" s="224"/>
      <c r="HA1080" s="224"/>
      <c r="HB1080" s="224"/>
      <c r="HC1080" s="224"/>
      <c r="HD1080" s="224"/>
      <c r="HE1080" s="224"/>
      <c r="HF1080" s="224"/>
      <c r="HG1080" s="224"/>
      <c r="HH1080" s="224"/>
      <c r="HI1080" s="224"/>
      <c r="HJ1080" s="224"/>
      <c r="HK1080" s="224"/>
      <c r="HL1080" s="224"/>
      <c r="HM1080" s="224"/>
      <c r="HN1080" s="224"/>
      <c r="HO1080" s="224"/>
      <c r="HP1080" s="224"/>
      <c r="HQ1080" s="224"/>
      <c r="HR1080" s="224"/>
      <c r="HS1080" s="224"/>
      <c r="HT1080" s="224"/>
      <c r="HU1080" s="224"/>
      <c r="HV1080" s="224"/>
      <c r="HW1080" s="224"/>
      <c r="HX1080" s="224"/>
      <c r="HY1080" s="224"/>
      <c r="HZ1080" s="224"/>
      <c r="IA1080" s="224"/>
      <c r="IB1080" s="224"/>
      <c r="IC1080" s="224"/>
      <c r="ID1080" s="224"/>
      <c r="IE1080" s="224"/>
      <c r="IF1080" s="224"/>
      <c r="IG1080" s="224"/>
      <c r="IH1080" s="224"/>
      <c r="II1080" s="224"/>
      <c r="IJ1080" s="224"/>
      <c r="IK1080" s="224"/>
      <c r="IL1080" s="224"/>
      <c r="IM1080" s="224"/>
      <c r="IN1080" s="224"/>
      <c r="IO1080" s="224"/>
      <c r="IP1080" s="224"/>
      <c r="IQ1080" s="224"/>
      <c r="IR1080" s="224"/>
      <c r="IS1080" s="224"/>
      <c r="IT1080" s="224"/>
      <c r="IU1080" s="224"/>
      <c r="IV1080" s="224"/>
      <c r="IW1080" s="224"/>
    </row>
    <row r="1081" spans="1:257" s="258" customFormat="1" ht="39" hidden="1" customHeight="1" x14ac:dyDescent="0.25">
      <c r="A1081" s="224"/>
      <c r="B1081" s="224"/>
      <c r="C1081" s="224"/>
      <c r="D1081" s="209"/>
      <c r="E1081" s="57"/>
      <c r="F1081" s="57"/>
      <c r="G1081" s="210"/>
      <c r="H1081" s="210"/>
      <c r="I1081" s="210"/>
      <c r="J1081" s="224"/>
      <c r="K1081" s="251"/>
      <c r="L1081" s="251"/>
      <c r="M1081" s="251"/>
      <c r="N1081" s="251"/>
      <c r="O1081" s="251"/>
      <c r="P1081" s="251"/>
      <c r="Q1081" s="251"/>
      <c r="R1081" s="251"/>
      <c r="S1081" s="251"/>
      <c r="T1081" s="251"/>
      <c r="U1081" s="251"/>
      <c r="V1081" s="251"/>
      <c r="W1081" s="251"/>
      <c r="X1081" s="251"/>
      <c r="Y1081" s="251"/>
      <c r="Z1081" s="251"/>
      <c r="AA1081" s="251"/>
      <c r="AB1081" s="251"/>
      <c r="AC1081" s="211"/>
      <c r="AD1081" s="252"/>
      <c r="AE1081" s="252"/>
      <c r="AF1081" s="253"/>
      <c r="AG1081" s="253"/>
      <c r="AH1081" s="254"/>
      <c r="AI1081" s="254"/>
      <c r="AJ1081" s="255"/>
      <c r="AK1081" s="255"/>
      <c r="AL1081" s="126"/>
      <c r="AM1081" s="224"/>
      <c r="AN1081" s="224"/>
      <c r="AO1081" s="224"/>
      <c r="AP1081" s="224"/>
      <c r="AQ1081" s="224"/>
      <c r="AR1081" s="224"/>
      <c r="AS1081" s="224"/>
      <c r="AT1081" s="224"/>
      <c r="AU1081" s="224"/>
      <c r="AV1081" s="224"/>
      <c r="AW1081" s="224"/>
      <c r="AX1081" s="224"/>
      <c r="AY1081" s="224"/>
      <c r="AZ1081" s="224"/>
      <c r="BA1081" s="224"/>
      <c r="BB1081" s="224"/>
      <c r="BC1081" s="224"/>
      <c r="BD1081" s="224"/>
      <c r="BE1081" s="224"/>
      <c r="BF1081" s="224"/>
      <c r="BG1081" s="224"/>
      <c r="BH1081" s="224"/>
      <c r="BI1081" s="224"/>
      <c r="BJ1081" s="224"/>
      <c r="BK1081" s="224"/>
      <c r="BL1081" s="224"/>
      <c r="BM1081" s="224"/>
      <c r="BN1081" s="224"/>
      <c r="BO1081" s="224"/>
      <c r="BP1081" s="224"/>
      <c r="BQ1081" s="224"/>
      <c r="BR1081" s="224"/>
      <c r="BS1081" s="224"/>
      <c r="BT1081" s="224"/>
      <c r="BU1081" s="224"/>
      <c r="BV1081" s="224"/>
      <c r="BW1081" s="224"/>
      <c r="BX1081" s="224"/>
      <c r="BY1081" s="224"/>
      <c r="BZ1081" s="224"/>
      <c r="CA1081" s="224"/>
      <c r="CB1081" s="224"/>
      <c r="CC1081" s="224"/>
      <c r="CD1081" s="224"/>
      <c r="CE1081" s="224"/>
      <c r="CF1081" s="224"/>
      <c r="CG1081" s="224"/>
      <c r="CH1081" s="224"/>
      <c r="CI1081" s="224"/>
      <c r="CJ1081" s="224"/>
      <c r="CK1081" s="224"/>
      <c r="CL1081" s="224"/>
      <c r="CM1081" s="224"/>
      <c r="CN1081" s="224"/>
      <c r="CO1081" s="224"/>
      <c r="CP1081" s="224"/>
      <c r="CQ1081" s="224"/>
      <c r="CR1081" s="224"/>
      <c r="CS1081" s="224"/>
      <c r="CT1081" s="224"/>
      <c r="CU1081" s="224"/>
      <c r="CV1081" s="224"/>
      <c r="CW1081" s="224"/>
      <c r="CX1081" s="224"/>
      <c r="CY1081" s="224"/>
      <c r="CZ1081" s="224"/>
      <c r="DA1081" s="224"/>
      <c r="DB1081" s="224"/>
      <c r="DC1081" s="224"/>
      <c r="DD1081" s="224"/>
      <c r="DE1081" s="224"/>
      <c r="DF1081" s="224"/>
      <c r="DG1081" s="224"/>
      <c r="DH1081" s="224"/>
      <c r="DI1081" s="224"/>
      <c r="DJ1081" s="224"/>
      <c r="DK1081" s="224"/>
      <c r="DL1081" s="224"/>
      <c r="DM1081" s="224"/>
      <c r="DN1081" s="224"/>
      <c r="DO1081" s="224"/>
      <c r="DP1081" s="224"/>
      <c r="DQ1081" s="224"/>
      <c r="DR1081" s="224"/>
      <c r="DS1081" s="224"/>
      <c r="DT1081" s="224"/>
      <c r="DU1081" s="224"/>
      <c r="DV1081" s="224"/>
      <c r="DW1081" s="224"/>
      <c r="DX1081" s="224"/>
      <c r="DY1081" s="224"/>
      <c r="DZ1081" s="224"/>
      <c r="EA1081" s="224"/>
      <c r="EB1081" s="224"/>
      <c r="EC1081" s="224"/>
      <c r="ED1081" s="224"/>
      <c r="EE1081" s="224"/>
      <c r="EF1081" s="224"/>
      <c r="EG1081" s="224"/>
      <c r="EH1081" s="224"/>
      <c r="EI1081" s="224"/>
      <c r="EJ1081" s="224"/>
      <c r="EK1081" s="224"/>
      <c r="EL1081" s="224"/>
      <c r="EM1081" s="224"/>
      <c r="EN1081" s="224"/>
      <c r="EO1081" s="224"/>
      <c r="EP1081" s="224"/>
      <c r="EQ1081" s="224"/>
      <c r="ER1081" s="224"/>
      <c r="ES1081" s="224"/>
      <c r="ET1081" s="224"/>
      <c r="EU1081" s="224"/>
      <c r="EV1081" s="224"/>
      <c r="EW1081" s="224"/>
      <c r="EX1081" s="224"/>
      <c r="EY1081" s="224"/>
      <c r="EZ1081" s="224"/>
      <c r="FA1081" s="224"/>
      <c r="FB1081" s="224"/>
      <c r="FC1081" s="224"/>
      <c r="FD1081" s="224"/>
      <c r="FE1081" s="224"/>
      <c r="FF1081" s="224"/>
      <c r="FG1081" s="224"/>
      <c r="FH1081" s="224"/>
      <c r="FI1081" s="224"/>
      <c r="FJ1081" s="224"/>
      <c r="FK1081" s="224"/>
      <c r="FL1081" s="224"/>
      <c r="FM1081" s="224"/>
      <c r="FN1081" s="224"/>
      <c r="FO1081" s="224"/>
      <c r="FP1081" s="224"/>
      <c r="FQ1081" s="224"/>
      <c r="FR1081" s="224"/>
      <c r="FS1081" s="224"/>
      <c r="FT1081" s="224"/>
      <c r="FU1081" s="224"/>
      <c r="FV1081" s="224"/>
      <c r="FW1081" s="224"/>
      <c r="FX1081" s="224"/>
      <c r="FY1081" s="224"/>
      <c r="FZ1081" s="224"/>
      <c r="GA1081" s="224"/>
      <c r="GB1081" s="224"/>
      <c r="GC1081" s="224"/>
      <c r="GD1081" s="224"/>
      <c r="GE1081" s="224"/>
      <c r="GF1081" s="224"/>
      <c r="GG1081" s="224"/>
      <c r="GH1081" s="224"/>
      <c r="GI1081" s="224"/>
      <c r="GJ1081" s="224"/>
      <c r="GK1081" s="224"/>
      <c r="GL1081" s="224"/>
      <c r="GM1081" s="224"/>
      <c r="GN1081" s="224"/>
      <c r="GO1081" s="224"/>
      <c r="GP1081" s="224"/>
      <c r="GQ1081" s="224"/>
      <c r="GR1081" s="224"/>
      <c r="GS1081" s="224"/>
      <c r="GT1081" s="224"/>
      <c r="GU1081" s="224"/>
      <c r="GV1081" s="224"/>
      <c r="GW1081" s="224"/>
      <c r="GX1081" s="224"/>
      <c r="GY1081" s="224"/>
      <c r="GZ1081" s="224"/>
      <c r="HA1081" s="224"/>
      <c r="HB1081" s="224"/>
      <c r="HC1081" s="224"/>
      <c r="HD1081" s="224"/>
      <c r="HE1081" s="224"/>
      <c r="HF1081" s="224"/>
      <c r="HG1081" s="224"/>
      <c r="HH1081" s="224"/>
      <c r="HI1081" s="224"/>
      <c r="HJ1081" s="224"/>
      <c r="HK1081" s="224"/>
      <c r="HL1081" s="224"/>
      <c r="HM1081" s="224"/>
      <c r="HN1081" s="224"/>
      <c r="HO1081" s="224"/>
      <c r="HP1081" s="224"/>
      <c r="HQ1081" s="224"/>
      <c r="HR1081" s="224"/>
      <c r="HS1081" s="224"/>
      <c r="HT1081" s="224"/>
      <c r="HU1081" s="224"/>
      <c r="HV1081" s="224"/>
      <c r="HW1081" s="224"/>
      <c r="HX1081" s="224"/>
      <c r="HY1081" s="224"/>
      <c r="HZ1081" s="224"/>
      <c r="IA1081" s="224"/>
      <c r="IB1081" s="224"/>
      <c r="IC1081" s="224"/>
      <c r="ID1081" s="224"/>
      <c r="IE1081" s="224"/>
      <c r="IF1081" s="224"/>
      <c r="IG1081" s="224"/>
      <c r="IH1081" s="224"/>
      <c r="II1081" s="224"/>
      <c r="IJ1081" s="224"/>
      <c r="IK1081" s="224"/>
      <c r="IL1081" s="224"/>
      <c r="IM1081" s="224"/>
      <c r="IN1081" s="224"/>
      <c r="IO1081" s="224"/>
      <c r="IP1081" s="224"/>
      <c r="IQ1081" s="224"/>
      <c r="IR1081" s="224"/>
      <c r="IS1081" s="224"/>
      <c r="IT1081" s="224"/>
      <c r="IU1081" s="224"/>
      <c r="IV1081" s="224"/>
      <c r="IW1081" s="224"/>
    </row>
    <row r="1082" spans="1:257" s="258" customFormat="1" ht="39" hidden="1" customHeight="1" x14ac:dyDescent="0.25">
      <c r="A1082" s="224"/>
      <c r="B1082" s="224"/>
      <c r="C1082" s="224"/>
      <c r="D1082" s="209"/>
      <c r="E1082" s="57"/>
      <c r="F1082" s="57"/>
      <c r="G1082" s="210"/>
      <c r="H1082" s="210"/>
      <c r="I1082" s="210"/>
      <c r="J1082" s="224"/>
      <c r="K1082" s="251"/>
      <c r="L1082" s="251"/>
      <c r="M1082" s="251"/>
      <c r="N1082" s="251"/>
      <c r="O1082" s="251"/>
      <c r="P1082" s="251"/>
      <c r="Q1082" s="251"/>
      <c r="R1082" s="251"/>
      <c r="S1082" s="251"/>
      <c r="T1082" s="251"/>
      <c r="U1082" s="251"/>
      <c r="V1082" s="251"/>
      <c r="W1082" s="251"/>
      <c r="X1082" s="251"/>
      <c r="Y1082" s="251"/>
      <c r="Z1082" s="251"/>
      <c r="AA1082" s="251"/>
      <c r="AB1082" s="251"/>
      <c r="AC1082" s="211"/>
      <c r="AD1082" s="252"/>
      <c r="AE1082" s="252"/>
      <c r="AF1082" s="253"/>
      <c r="AG1082" s="253"/>
      <c r="AH1082" s="254"/>
      <c r="AI1082" s="254"/>
      <c r="AJ1082" s="255"/>
      <c r="AK1082" s="255"/>
      <c r="AL1082" s="126"/>
      <c r="AM1082" s="224"/>
      <c r="AN1082" s="224"/>
      <c r="AO1082" s="224"/>
      <c r="AP1082" s="224"/>
      <c r="AQ1082" s="224"/>
      <c r="AR1082" s="224"/>
      <c r="AS1082" s="224"/>
      <c r="AT1082" s="224"/>
      <c r="AU1082" s="224"/>
      <c r="AV1082" s="224"/>
      <c r="AW1082" s="224"/>
      <c r="AX1082" s="224"/>
      <c r="AY1082" s="224"/>
      <c r="AZ1082" s="224"/>
      <c r="BA1082" s="224"/>
      <c r="BB1082" s="224"/>
      <c r="BC1082" s="224"/>
      <c r="BD1082" s="224"/>
      <c r="BE1082" s="224"/>
      <c r="BF1082" s="224"/>
      <c r="BG1082" s="224"/>
      <c r="BH1082" s="224"/>
      <c r="BI1082" s="224"/>
      <c r="BJ1082" s="224"/>
      <c r="BK1082" s="224"/>
      <c r="BL1082" s="224"/>
      <c r="BM1082" s="224"/>
      <c r="BN1082" s="224"/>
      <c r="BO1082" s="224"/>
      <c r="BP1082" s="224"/>
      <c r="BQ1082" s="224"/>
      <c r="BR1082" s="224"/>
      <c r="BS1082" s="224"/>
      <c r="BT1082" s="224"/>
      <c r="BU1082" s="224"/>
      <c r="BV1082" s="224"/>
      <c r="BW1082" s="224"/>
      <c r="BX1082" s="224"/>
      <c r="BY1082" s="224"/>
      <c r="BZ1082" s="224"/>
      <c r="CA1082" s="224"/>
      <c r="CB1082" s="224"/>
      <c r="CC1082" s="224"/>
      <c r="CD1082" s="224"/>
      <c r="CE1082" s="224"/>
      <c r="CF1082" s="224"/>
      <c r="CG1082" s="224"/>
      <c r="CH1082" s="224"/>
      <c r="CI1082" s="224"/>
      <c r="CJ1082" s="224"/>
      <c r="CK1082" s="224"/>
      <c r="CL1082" s="224"/>
      <c r="CM1082" s="224"/>
      <c r="CN1082" s="224"/>
      <c r="CO1082" s="224"/>
      <c r="CP1082" s="224"/>
      <c r="CQ1082" s="224"/>
      <c r="CR1082" s="224"/>
      <c r="CS1082" s="224"/>
      <c r="CT1082" s="224"/>
      <c r="CU1082" s="224"/>
      <c r="CV1082" s="224"/>
      <c r="CW1082" s="224"/>
      <c r="CX1082" s="224"/>
      <c r="CY1082" s="224"/>
      <c r="CZ1082" s="224"/>
      <c r="DA1082" s="224"/>
      <c r="DB1082" s="224"/>
      <c r="DC1082" s="224"/>
      <c r="DD1082" s="224"/>
      <c r="DE1082" s="224"/>
      <c r="DF1082" s="224"/>
      <c r="DG1082" s="224"/>
      <c r="DH1082" s="224"/>
      <c r="DI1082" s="224"/>
      <c r="DJ1082" s="224"/>
      <c r="DK1082" s="224"/>
      <c r="DL1082" s="224"/>
      <c r="DM1082" s="224"/>
      <c r="DN1082" s="224"/>
      <c r="DO1082" s="224"/>
      <c r="DP1082" s="224"/>
      <c r="DQ1082" s="224"/>
      <c r="DR1082" s="224"/>
      <c r="DS1082" s="224"/>
      <c r="DT1082" s="224"/>
      <c r="DU1082" s="224"/>
      <c r="DV1082" s="224"/>
      <c r="DW1082" s="224"/>
      <c r="DX1082" s="224"/>
      <c r="DY1082" s="224"/>
      <c r="DZ1082" s="224"/>
      <c r="EA1082" s="224"/>
      <c r="EB1082" s="224"/>
      <c r="EC1082" s="224"/>
      <c r="ED1082" s="224"/>
      <c r="EE1082" s="224"/>
      <c r="EF1082" s="224"/>
      <c r="EG1082" s="224"/>
      <c r="EH1082" s="224"/>
      <c r="EI1082" s="224"/>
      <c r="EJ1082" s="224"/>
      <c r="EK1082" s="224"/>
      <c r="EL1082" s="224"/>
      <c r="EM1082" s="224"/>
      <c r="EN1082" s="224"/>
      <c r="EO1082" s="224"/>
      <c r="EP1082" s="224"/>
      <c r="EQ1082" s="224"/>
      <c r="ER1082" s="224"/>
      <c r="ES1082" s="224"/>
      <c r="ET1082" s="224"/>
      <c r="EU1082" s="224"/>
      <c r="EV1082" s="224"/>
      <c r="EW1082" s="224"/>
      <c r="EX1082" s="224"/>
      <c r="EY1082" s="224"/>
      <c r="EZ1082" s="224"/>
      <c r="FA1082" s="224"/>
      <c r="FB1082" s="224"/>
      <c r="FC1082" s="224"/>
      <c r="FD1082" s="224"/>
      <c r="FE1082" s="224"/>
      <c r="FF1082" s="224"/>
      <c r="FG1082" s="224"/>
      <c r="FH1082" s="224"/>
      <c r="FI1082" s="224"/>
      <c r="FJ1082" s="224"/>
      <c r="FK1082" s="224"/>
      <c r="FL1082" s="224"/>
      <c r="FM1082" s="224"/>
      <c r="FN1082" s="224"/>
      <c r="FO1082" s="224"/>
      <c r="FP1082" s="224"/>
      <c r="FQ1082" s="224"/>
      <c r="FR1082" s="224"/>
      <c r="FS1082" s="224"/>
      <c r="FT1082" s="224"/>
      <c r="FU1082" s="224"/>
      <c r="FV1082" s="224"/>
      <c r="FW1082" s="224"/>
      <c r="FX1082" s="224"/>
      <c r="FY1082" s="224"/>
      <c r="FZ1082" s="224"/>
      <c r="GA1082" s="224"/>
      <c r="GB1082" s="224"/>
      <c r="GC1082" s="224"/>
      <c r="GD1082" s="224"/>
      <c r="GE1082" s="224"/>
      <c r="GF1082" s="224"/>
      <c r="GG1082" s="224"/>
      <c r="GH1082" s="224"/>
      <c r="GI1082" s="224"/>
      <c r="GJ1082" s="224"/>
      <c r="GK1082" s="224"/>
      <c r="GL1082" s="224"/>
      <c r="GM1082" s="224"/>
      <c r="GN1082" s="224"/>
      <c r="GO1082" s="224"/>
      <c r="GP1082" s="224"/>
      <c r="GQ1082" s="224"/>
      <c r="GR1082" s="224"/>
      <c r="GS1082" s="224"/>
      <c r="GT1082" s="224"/>
      <c r="GU1082" s="224"/>
      <c r="GV1082" s="224"/>
      <c r="GW1082" s="224"/>
      <c r="GX1082" s="224"/>
      <c r="GY1082" s="224"/>
      <c r="GZ1082" s="224"/>
      <c r="HA1082" s="224"/>
      <c r="HB1082" s="224"/>
      <c r="HC1082" s="224"/>
      <c r="HD1082" s="224"/>
      <c r="HE1082" s="224"/>
      <c r="HF1082" s="224"/>
      <c r="HG1082" s="224"/>
      <c r="HH1082" s="224"/>
      <c r="HI1082" s="224"/>
      <c r="HJ1082" s="224"/>
      <c r="HK1082" s="224"/>
      <c r="HL1082" s="224"/>
      <c r="HM1082" s="224"/>
      <c r="HN1082" s="224"/>
      <c r="HO1082" s="224"/>
      <c r="HP1082" s="224"/>
      <c r="HQ1082" s="224"/>
      <c r="HR1082" s="224"/>
      <c r="HS1082" s="224"/>
      <c r="HT1082" s="224"/>
      <c r="HU1082" s="224"/>
      <c r="HV1082" s="224"/>
      <c r="HW1082" s="224"/>
      <c r="HX1082" s="224"/>
      <c r="HY1082" s="224"/>
      <c r="HZ1082" s="224"/>
      <c r="IA1082" s="224"/>
      <c r="IB1082" s="224"/>
      <c r="IC1082" s="224"/>
      <c r="ID1082" s="224"/>
      <c r="IE1082" s="224"/>
      <c r="IF1082" s="224"/>
      <c r="IG1082" s="224"/>
      <c r="IH1082" s="224"/>
      <c r="II1082" s="224"/>
      <c r="IJ1082" s="224"/>
      <c r="IK1082" s="224"/>
      <c r="IL1082" s="224"/>
      <c r="IM1082" s="224"/>
      <c r="IN1082" s="224"/>
      <c r="IO1082" s="224"/>
      <c r="IP1082" s="224"/>
      <c r="IQ1082" s="224"/>
      <c r="IR1082" s="224"/>
      <c r="IS1082" s="224"/>
      <c r="IT1082" s="224"/>
      <c r="IU1082" s="224"/>
      <c r="IV1082" s="224"/>
      <c r="IW1082" s="224"/>
    </row>
    <row r="1083" spans="1:257" s="258" customFormat="1" ht="39" hidden="1" customHeight="1" x14ac:dyDescent="0.25">
      <c r="A1083" s="224"/>
      <c r="B1083" s="224"/>
      <c r="C1083" s="224"/>
      <c r="D1083" s="209"/>
      <c r="E1083" s="57"/>
      <c r="F1083" s="57"/>
      <c r="G1083" s="210"/>
      <c r="H1083" s="210"/>
      <c r="I1083" s="210"/>
      <c r="J1083" s="224"/>
      <c r="K1083" s="251"/>
      <c r="L1083" s="251"/>
      <c r="M1083" s="251"/>
      <c r="N1083" s="251"/>
      <c r="O1083" s="251"/>
      <c r="P1083" s="251"/>
      <c r="Q1083" s="251"/>
      <c r="R1083" s="251"/>
      <c r="S1083" s="251"/>
      <c r="T1083" s="251"/>
      <c r="U1083" s="251"/>
      <c r="V1083" s="251"/>
      <c r="W1083" s="251"/>
      <c r="X1083" s="251"/>
      <c r="Y1083" s="251"/>
      <c r="Z1083" s="251"/>
      <c r="AA1083" s="251"/>
      <c r="AB1083" s="251"/>
      <c r="AC1083" s="211"/>
      <c r="AD1083" s="252"/>
      <c r="AE1083" s="252"/>
      <c r="AF1083" s="253"/>
      <c r="AG1083" s="253"/>
      <c r="AH1083" s="254"/>
      <c r="AI1083" s="254"/>
      <c r="AJ1083" s="255"/>
      <c r="AK1083" s="255"/>
      <c r="AL1083" s="126"/>
      <c r="AM1083" s="224"/>
      <c r="AN1083" s="224"/>
      <c r="AO1083" s="224"/>
      <c r="AP1083" s="224"/>
      <c r="AQ1083" s="224"/>
      <c r="AR1083" s="224"/>
      <c r="AS1083" s="224"/>
      <c r="AT1083" s="224"/>
      <c r="AU1083" s="224"/>
      <c r="AV1083" s="224"/>
      <c r="AW1083" s="224"/>
      <c r="AX1083" s="224"/>
      <c r="AY1083" s="224"/>
      <c r="AZ1083" s="224"/>
      <c r="BA1083" s="224"/>
      <c r="BB1083" s="224"/>
      <c r="BC1083" s="224"/>
      <c r="BD1083" s="224"/>
      <c r="BE1083" s="224"/>
      <c r="BF1083" s="224"/>
      <c r="BG1083" s="224"/>
      <c r="BH1083" s="224"/>
      <c r="BI1083" s="224"/>
      <c r="BJ1083" s="224"/>
      <c r="BK1083" s="224"/>
      <c r="BL1083" s="224"/>
      <c r="BM1083" s="224"/>
      <c r="BN1083" s="224"/>
      <c r="BO1083" s="224"/>
      <c r="BP1083" s="224"/>
      <c r="BQ1083" s="224"/>
      <c r="BR1083" s="224"/>
      <c r="BS1083" s="224"/>
      <c r="BT1083" s="224"/>
      <c r="BU1083" s="224"/>
      <c r="BV1083" s="224"/>
      <c r="BW1083" s="224"/>
      <c r="BX1083" s="224"/>
      <c r="BY1083" s="224"/>
      <c r="BZ1083" s="224"/>
      <c r="CA1083" s="224"/>
      <c r="CB1083" s="224"/>
      <c r="CC1083" s="224"/>
      <c r="CD1083" s="224"/>
      <c r="CE1083" s="224"/>
      <c r="CF1083" s="224"/>
      <c r="CG1083" s="224"/>
      <c r="CH1083" s="224"/>
      <c r="CI1083" s="224"/>
      <c r="CJ1083" s="224"/>
      <c r="CK1083" s="224"/>
      <c r="CL1083" s="224"/>
      <c r="CM1083" s="224"/>
      <c r="CN1083" s="224"/>
      <c r="CO1083" s="224"/>
      <c r="CP1083" s="224"/>
      <c r="CQ1083" s="224"/>
      <c r="CR1083" s="224"/>
      <c r="CS1083" s="224"/>
      <c r="CT1083" s="224"/>
      <c r="CU1083" s="224"/>
      <c r="CV1083" s="224"/>
      <c r="CW1083" s="224"/>
      <c r="CX1083" s="224"/>
      <c r="CY1083" s="224"/>
      <c r="CZ1083" s="224"/>
      <c r="DA1083" s="224"/>
      <c r="DB1083" s="224"/>
      <c r="DC1083" s="224"/>
      <c r="DD1083" s="224"/>
      <c r="DE1083" s="224"/>
      <c r="DF1083" s="224"/>
      <c r="DG1083" s="224"/>
      <c r="DH1083" s="224"/>
      <c r="DI1083" s="224"/>
      <c r="DJ1083" s="224"/>
      <c r="DK1083" s="224"/>
      <c r="DL1083" s="224"/>
      <c r="DM1083" s="224"/>
      <c r="DN1083" s="224"/>
      <c r="DO1083" s="224"/>
      <c r="DP1083" s="224"/>
      <c r="DQ1083" s="224"/>
      <c r="DR1083" s="224"/>
      <c r="DS1083" s="224"/>
      <c r="DT1083" s="224"/>
      <c r="DU1083" s="224"/>
      <c r="DV1083" s="224"/>
      <c r="DW1083" s="224"/>
      <c r="DX1083" s="224"/>
      <c r="DY1083" s="224"/>
      <c r="DZ1083" s="224"/>
      <c r="EA1083" s="224"/>
      <c r="EB1083" s="224"/>
      <c r="EC1083" s="224"/>
      <c r="ED1083" s="224"/>
      <c r="EE1083" s="224"/>
      <c r="EF1083" s="224"/>
      <c r="EG1083" s="224"/>
      <c r="EH1083" s="224"/>
      <c r="EI1083" s="224"/>
      <c r="EJ1083" s="224"/>
      <c r="EK1083" s="224"/>
      <c r="EL1083" s="224"/>
      <c r="EM1083" s="224"/>
      <c r="EN1083" s="224"/>
      <c r="EO1083" s="224"/>
      <c r="EP1083" s="224"/>
      <c r="EQ1083" s="224"/>
      <c r="ER1083" s="224"/>
      <c r="ES1083" s="224"/>
      <c r="ET1083" s="224"/>
      <c r="EU1083" s="224"/>
      <c r="EV1083" s="224"/>
      <c r="EW1083" s="224"/>
      <c r="EX1083" s="224"/>
      <c r="EY1083" s="224"/>
      <c r="EZ1083" s="224"/>
      <c r="FA1083" s="224"/>
      <c r="FB1083" s="224"/>
      <c r="FC1083" s="224"/>
      <c r="FD1083" s="224"/>
      <c r="FE1083" s="224"/>
      <c r="FF1083" s="224"/>
      <c r="FG1083" s="224"/>
      <c r="FH1083" s="224"/>
      <c r="FI1083" s="224"/>
      <c r="FJ1083" s="224"/>
      <c r="FK1083" s="224"/>
      <c r="FL1083" s="224"/>
      <c r="FM1083" s="224"/>
      <c r="FN1083" s="224"/>
      <c r="FO1083" s="224"/>
      <c r="FP1083" s="224"/>
      <c r="FQ1083" s="224"/>
      <c r="FR1083" s="224"/>
      <c r="FS1083" s="224"/>
      <c r="FT1083" s="224"/>
      <c r="FU1083" s="224"/>
      <c r="FV1083" s="224"/>
      <c r="FW1083" s="224"/>
      <c r="FX1083" s="224"/>
      <c r="FY1083" s="224"/>
      <c r="FZ1083" s="224"/>
      <c r="GA1083" s="224"/>
      <c r="GB1083" s="224"/>
      <c r="GC1083" s="224"/>
      <c r="GD1083" s="224"/>
      <c r="GE1083" s="224"/>
      <c r="GF1083" s="224"/>
      <c r="GG1083" s="224"/>
      <c r="GH1083" s="224"/>
      <c r="GI1083" s="224"/>
      <c r="GJ1083" s="224"/>
      <c r="GK1083" s="224"/>
      <c r="GL1083" s="224"/>
      <c r="GM1083" s="224"/>
      <c r="GN1083" s="224"/>
      <c r="GO1083" s="224"/>
      <c r="GP1083" s="224"/>
      <c r="GQ1083" s="224"/>
      <c r="GR1083" s="224"/>
      <c r="GS1083" s="224"/>
      <c r="GT1083" s="224"/>
      <c r="GU1083" s="224"/>
      <c r="GV1083" s="224"/>
      <c r="GW1083" s="224"/>
      <c r="GX1083" s="224"/>
      <c r="GY1083" s="224"/>
      <c r="GZ1083" s="224"/>
      <c r="HA1083" s="224"/>
      <c r="HB1083" s="224"/>
      <c r="HC1083" s="224"/>
      <c r="HD1083" s="224"/>
      <c r="HE1083" s="224"/>
      <c r="HF1083" s="224"/>
      <c r="HG1083" s="224"/>
      <c r="HH1083" s="224"/>
      <c r="HI1083" s="224"/>
      <c r="HJ1083" s="224"/>
      <c r="HK1083" s="224"/>
      <c r="HL1083" s="224"/>
      <c r="HM1083" s="224"/>
      <c r="HN1083" s="224"/>
      <c r="HO1083" s="224"/>
      <c r="HP1083" s="224"/>
      <c r="HQ1083" s="224"/>
      <c r="HR1083" s="224"/>
      <c r="HS1083" s="224"/>
      <c r="HT1083" s="224"/>
      <c r="HU1083" s="224"/>
      <c r="HV1083" s="224"/>
      <c r="HW1083" s="224"/>
      <c r="HX1083" s="224"/>
      <c r="HY1083" s="224"/>
      <c r="HZ1083" s="224"/>
      <c r="IA1083" s="224"/>
      <c r="IB1083" s="224"/>
      <c r="IC1083" s="224"/>
      <c r="ID1083" s="224"/>
      <c r="IE1083" s="224"/>
      <c r="IF1083" s="224"/>
      <c r="IG1083" s="224"/>
      <c r="IH1083" s="224"/>
      <c r="II1083" s="224"/>
      <c r="IJ1083" s="224"/>
      <c r="IK1083" s="224"/>
      <c r="IL1083" s="224"/>
      <c r="IM1083" s="224"/>
      <c r="IN1083" s="224"/>
      <c r="IO1083" s="224"/>
      <c r="IP1083" s="224"/>
      <c r="IQ1083" s="224"/>
      <c r="IR1083" s="224"/>
      <c r="IS1083" s="224"/>
      <c r="IT1083" s="224"/>
      <c r="IU1083" s="224"/>
      <c r="IV1083" s="224"/>
      <c r="IW1083" s="224"/>
    </row>
    <row r="1084" spans="1:257" s="258" customFormat="1" ht="39" hidden="1" customHeight="1" x14ac:dyDescent="0.25">
      <c r="A1084" s="224"/>
      <c r="B1084" s="224"/>
      <c r="C1084" s="224"/>
      <c r="D1084" s="209"/>
      <c r="E1084" s="57"/>
      <c r="F1084" s="57"/>
      <c r="G1084" s="210"/>
      <c r="H1084" s="210"/>
      <c r="I1084" s="210"/>
      <c r="J1084" s="224"/>
      <c r="K1084" s="251"/>
      <c r="L1084" s="251"/>
      <c r="M1084" s="251"/>
      <c r="N1084" s="251"/>
      <c r="O1084" s="251"/>
      <c r="P1084" s="251"/>
      <c r="Q1084" s="251"/>
      <c r="R1084" s="251"/>
      <c r="S1084" s="251"/>
      <c r="T1084" s="251"/>
      <c r="U1084" s="251"/>
      <c r="V1084" s="251"/>
      <c r="W1084" s="251"/>
      <c r="X1084" s="251"/>
      <c r="Y1084" s="251"/>
      <c r="Z1084" s="251"/>
      <c r="AA1084" s="251"/>
      <c r="AB1084" s="251"/>
      <c r="AC1084" s="211"/>
      <c r="AD1084" s="252"/>
      <c r="AE1084" s="252"/>
      <c r="AF1084" s="253"/>
      <c r="AG1084" s="253"/>
      <c r="AH1084" s="254"/>
      <c r="AI1084" s="254"/>
      <c r="AJ1084" s="255"/>
      <c r="AK1084" s="255"/>
      <c r="AL1084" s="126"/>
      <c r="AM1084" s="224"/>
      <c r="AN1084" s="224"/>
      <c r="AO1084" s="224"/>
      <c r="AP1084" s="224"/>
      <c r="AQ1084" s="224"/>
      <c r="AR1084" s="224"/>
      <c r="AS1084" s="224"/>
      <c r="AT1084" s="224"/>
      <c r="AU1084" s="224"/>
      <c r="AV1084" s="224"/>
      <c r="AW1084" s="224"/>
      <c r="AX1084" s="224"/>
      <c r="AY1084" s="224"/>
      <c r="AZ1084" s="224"/>
      <c r="BA1084" s="224"/>
      <c r="BB1084" s="224"/>
      <c r="BC1084" s="224"/>
      <c r="BD1084" s="224"/>
      <c r="BE1084" s="224"/>
      <c r="BF1084" s="224"/>
      <c r="BG1084" s="224"/>
      <c r="BH1084" s="224"/>
      <c r="BI1084" s="224"/>
      <c r="BJ1084" s="224"/>
      <c r="BK1084" s="224"/>
      <c r="BL1084" s="224"/>
      <c r="BM1084" s="224"/>
      <c r="BN1084" s="224"/>
      <c r="BO1084" s="224"/>
      <c r="BP1084" s="224"/>
      <c r="BQ1084" s="224"/>
      <c r="BR1084" s="224"/>
      <c r="BS1084" s="224"/>
      <c r="BT1084" s="224"/>
      <c r="BU1084" s="224"/>
      <c r="BV1084" s="224"/>
      <c r="BW1084" s="224"/>
      <c r="BX1084" s="224"/>
      <c r="BY1084" s="224"/>
      <c r="BZ1084" s="224"/>
      <c r="CA1084" s="224"/>
      <c r="CB1084" s="224"/>
      <c r="CC1084" s="224"/>
      <c r="CD1084" s="224"/>
      <c r="CE1084" s="224"/>
      <c r="CF1084" s="224"/>
      <c r="CG1084" s="224"/>
      <c r="CH1084" s="224"/>
      <c r="CI1084" s="224"/>
      <c r="CJ1084" s="224"/>
      <c r="CK1084" s="224"/>
      <c r="CL1084" s="224"/>
      <c r="CM1084" s="224"/>
      <c r="CN1084" s="224"/>
      <c r="CO1084" s="224"/>
      <c r="CP1084" s="224"/>
      <c r="CQ1084" s="224"/>
      <c r="CR1084" s="224"/>
      <c r="CS1084" s="224"/>
      <c r="CT1084" s="224"/>
      <c r="CU1084" s="224"/>
      <c r="CV1084" s="224"/>
      <c r="CW1084" s="224"/>
      <c r="CX1084" s="224"/>
      <c r="CY1084" s="224"/>
      <c r="CZ1084" s="224"/>
      <c r="DA1084" s="224"/>
      <c r="DB1084" s="224"/>
      <c r="DC1084" s="224"/>
      <c r="DD1084" s="224"/>
      <c r="DE1084" s="224"/>
      <c r="DF1084" s="224"/>
      <c r="DG1084" s="224"/>
      <c r="DH1084" s="224"/>
      <c r="DI1084" s="224"/>
      <c r="DJ1084" s="224"/>
      <c r="DK1084" s="224"/>
      <c r="DL1084" s="224"/>
      <c r="DM1084" s="224"/>
      <c r="DN1084" s="224"/>
      <c r="DO1084" s="224"/>
      <c r="DP1084" s="224"/>
      <c r="DQ1084" s="224"/>
      <c r="DR1084" s="224"/>
      <c r="DS1084" s="224"/>
      <c r="DT1084" s="224"/>
      <c r="DU1084" s="224"/>
      <c r="DV1084" s="224"/>
      <c r="DW1084" s="224"/>
      <c r="DX1084" s="224"/>
      <c r="DY1084" s="224"/>
      <c r="DZ1084" s="224"/>
      <c r="EA1084" s="224"/>
      <c r="EB1084" s="224"/>
      <c r="EC1084" s="224"/>
      <c r="ED1084" s="224"/>
      <c r="EE1084" s="224"/>
      <c r="EF1084" s="224"/>
      <c r="EG1084" s="224"/>
      <c r="EH1084" s="224"/>
      <c r="EI1084" s="224"/>
      <c r="EJ1084" s="224"/>
      <c r="EK1084" s="224"/>
      <c r="EL1084" s="224"/>
      <c r="EM1084" s="224"/>
      <c r="EN1084" s="224"/>
      <c r="EO1084" s="224"/>
      <c r="EP1084" s="224"/>
      <c r="EQ1084" s="224"/>
      <c r="ER1084" s="224"/>
      <c r="ES1084" s="224"/>
      <c r="ET1084" s="224"/>
      <c r="EU1084" s="224"/>
      <c r="EV1084" s="224"/>
      <c r="EW1084" s="224"/>
      <c r="EX1084" s="224"/>
      <c r="EY1084" s="224"/>
      <c r="EZ1084" s="224"/>
      <c r="FA1084" s="224"/>
      <c r="FB1084" s="224"/>
      <c r="FC1084" s="224"/>
      <c r="FD1084" s="224"/>
      <c r="FE1084" s="224"/>
      <c r="FF1084" s="224"/>
      <c r="FG1084" s="224"/>
      <c r="FH1084" s="224"/>
      <c r="FI1084" s="224"/>
      <c r="FJ1084" s="224"/>
      <c r="FK1084" s="224"/>
      <c r="FL1084" s="224"/>
      <c r="FM1084" s="224"/>
      <c r="FN1084" s="224"/>
      <c r="FO1084" s="224"/>
      <c r="FP1084" s="224"/>
      <c r="FQ1084" s="224"/>
      <c r="FR1084" s="224"/>
      <c r="FS1084" s="224"/>
      <c r="FT1084" s="224"/>
      <c r="FU1084" s="224"/>
      <c r="FV1084" s="224"/>
      <c r="FW1084" s="224"/>
      <c r="FX1084" s="224"/>
      <c r="FY1084" s="224"/>
      <c r="FZ1084" s="224"/>
      <c r="GA1084" s="224"/>
      <c r="GB1084" s="224"/>
      <c r="GC1084" s="224"/>
      <c r="GD1084" s="224"/>
      <c r="GE1084" s="224"/>
      <c r="GF1084" s="224"/>
      <c r="GG1084" s="224"/>
      <c r="GH1084" s="224"/>
      <c r="GI1084" s="224"/>
      <c r="GJ1084" s="224"/>
      <c r="GK1084" s="224"/>
      <c r="GL1084" s="224"/>
      <c r="GM1084" s="224"/>
      <c r="GN1084" s="224"/>
      <c r="GO1084" s="224"/>
      <c r="GP1084" s="224"/>
      <c r="GQ1084" s="224"/>
      <c r="GR1084" s="224"/>
      <c r="GS1084" s="224"/>
      <c r="GT1084" s="224"/>
      <c r="GU1084" s="224"/>
      <c r="GV1084" s="224"/>
      <c r="GW1084" s="224"/>
      <c r="GX1084" s="224"/>
      <c r="GY1084" s="224"/>
      <c r="GZ1084" s="224"/>
      <c r="HA1084" s="224"/>
      <c r="HB1084" s="224"/>
      <c r="HC1084" s="224"/>
      <c r="HD1084" s="224"/>
      <c r="HE1084" s="224"/>
      <c r="HF1084" s="224"/>
      <c r="HG1084" s="224"/>
      <c r="HH1084" s="224"/>
      <c r="HI1084" s="224"/>
      <c r="HJ1084" s="224"/>
      <c r="HK1084" s="224"/>
      <c r="HL1084" s="224"/>
      <c r="HM1084" s="224"/>
      <c r="HN1084" s="224"/>
      <c r="HO1084" s="224"/>
      <c r="HP1084" s="224"/>
      <c r="HQ1084" s="224"/>
      <c r="HR1084" s="224"/>
      <c r="HS1084" s="224"/>
      <c r="HT1084" s="224"/>
      <c r="HU1084" s="224"/>
      <c r="HV1084" s="224"/>
      <c r="HW1084" s="224"/>
      <c r="HX1084" s="224"/>
      <c r="HY1084" s="224"/>
      <c r="HZ1084" s="224"/>
      <c r="IA1084" s="224"/>
      <c r="IB1084" s="224"/>
      <c r="IC1084" s="224"/>
      <c r="ID1084" s="224"/>
      <c r="IE1084" s="224"/>
      <c r="IF1084" s="224"/>
      <c r="IG1084" s="224"/>
      <c r="IH1084" s="224"/>
      <c r="II1084" s="224"/>
      <c r="IJ1084" s="224"/>
      <c r="IK1084" s="224"/>
      <c r="IL1084" s="224"/>
      <c r="IM1084" s="224"/>
      <c r="IN1084" s="224"/>
      <c r="IO1084" s="224"/>
      <c r="IP1084" s="224"/>
      <c r="IQ1084" s="224"/>
      <c r="IR1084" s="224"/>
      <c r="IS1084" s="224"/>
      <c r="IT1084" s="224"/>
      <c r="IU1084" s="224"/>
      <c r="IV1084" s="224"/>
      <c r="IW1084" s="224"/>
    </row>
    <row r="1085" spans="1:257" s="258" customFormat="1" ht="39" hidden="1" customHeight="1" x14ac:dyDescent="0.25">
      <c r="A1085" s="224"/>
      <c r="B1085" s="224"/>
      <c r="C1085" s="224"/>
      <c r="D1085" s="209"/>
      <c r="E1085" s="57"/>
      <c r="F1085" s="57"/>
      <c r="G1085" s="210"/>
      <c r="H1085" s="210"/>
      <c r="I1085" s="210"/>
      <c r="J1085" s="224"/>
      <c r="K1085" s="251"/>
      <c r="L1085" s="251"/>
      <c r="M1085" s="251"/>
      <c r="N1085" s="251"/>
      <c r="O1085" s="251"/>
      <c r="P1085" s="251"/>
      <c r="Q1085" s="251"/>
      <c r="R1085" s="251"/>
      <c r="S1085" s="251"/>
      <c r="T1085" s="251"/>
      <c r="U1085" s="251"/>
      <c r="V1085" s="251"/>
      <c r="W1085" s="251"/>
      <c r="X1085" s="251"/>
      <c r="Y1085" s="251"/>
      <c r="Z1085" s="251"/>
      <c r="AA1085" s="251"/>
      <c r="AB1085" s="251"/>
      <c r="AC1085" s="211"/>
      <c r="AD1085" s="252"/>
      <c r="AE1085" s="252"/>
      <c r="AF1085" s="253"/>
      <c r="AG1085" s="253"/>
      <c r="AH1085" s="254"/>
      <c r="AI1085" s="254"/>
      <c r="AJ1085" s="255"/>
      <c r="AK1085" s="255"/>
      <c r="AL1085" s="126"/>
      <c r="AM1085" s="224"/>
      <c r="AN1085" s="224"/>
      <c r="AO1085" s="224"/>
      <c r="AP1085" s="224"/>
      <c r="AQ1085" s="224"/>
      <c r="AR1085" s="224"/>
      <c r="AS1085" s="224"/>
      <c r="AT1085" s="224"/>
      <c r="AU1085" s="224"/>
      <c r="AV1085" s="224"/>
      <c r="AW1085" s="224"/>
      <c r="AX1085" s="224"/>
      <c r="AY1085" s="224"/>
      <c r="AZ1085" s="224"/>
      <c r="BA1085" s="224"/>
      <c r="BB1085" s="224"/>
      <c r="BC1085" s="224"/>
      <c r="BD1085" s="224"/>
      <c r="BE1085" s="224"/>
      <c r="BF1085" s="224"/>
      <c r="BG1085" s="224"/>
      <c r="BH1085" s="224"/>
      <c r="BI1085" s="224"/>
      <c r="BJ1085" s="224"/>
      <c r="BK1085" s="224"/>
      <c r="BL1085" s="224"/>
      <c r="BM1085" s="224"/>
      <c r="BN1085" s="224"/>
      <c r="BO1085" s="224"/>
      <c r="BP1085" s="224"/>
      <c r="BQ1085" s="224"/>
      <c r="BR1085" s="224"/>
      <c r="BS1085" s="224"/>
      <c r="BT1085" s="224"/>
      <c r="BU1085" s="224"/>
      <c r="BV1085" s="224"/>
      <c r="BW1085" s="224"/>
      <c r="BX1085" s="224"/>
      <c r="BY1085" s="224"/>
      <c r="BZ1085" s="224"/>
      <c r="CA1085" s="224"/>
      <c r="CB1085" s="224"/>
      <c r="CC1085" s="224"/>
      <c r="CD1085" s="224"/>
      <c r="CE1085" s="224"/>
      <c r="CF1085" s="224"/>
      <c r="CG1085" s="224"/>
      <c r="CH1085" s="224"/>
      <c r="CI1085" s="224"/>
      <c r="CJ1085" s="224"/>
      <c r="CK1085" s="224"/>
      <c r="CL1085" s="224"/>
      <c r="CM1085" s="224"/>
      <c r="CN1085" s="224"/>
      <c r="CO1085" s="224"/>
      <c r="CP1085" s="224"/>
      <c r="CQ1085" s="224"/>
      <c r="CR1085" s="224"/>
      <c r="CS1085" s="224"/>
      <c r="CT1085" s="224"/>
      <c r="CU1085" s="224"/>
      <c r="CV1085" s="224"/>
      <c r="CW1085" s="224"/>
      <c r="CX1085" s="224"/>
      <c r="CY1085" s="224"/>
      <c r="CZ1085" s="224"/>
      <c r="DA1085" s="224"/>
      <c r="DB1085" s="224"/>
      <c r="DC1085" s="224"/>
      <c r="DD1085" s="224"/>
      <c r="DE1085" s="224"/>
      <c r="DF1085" s="224"/>
      <c r="DG1085" s="224"/>
      <c r="DH1085" s="224"/>
      <c r="DI1085" s="224"/>
      <c r="DJ1085" s="224"/>
      <c r="DK1085" s="224"/>
      <c r="DL1085" s="224"/>
      <c r="DM1085" s="224"/>
      <c r="DN1085" s="224"/>
      <c r="DO1085" s="224"/>
      <c r="DP1085" s="224"/>
      <c r="DQ1085" s="224"/>
      <c r="DR1085" s="224"/>
      <c r="DS1085" s="224"/>
      <c r="DT1085" s="224"/>
      <c r="DU1085" s="224"/>
      <c r="DV1085" s="224"/>
      <c r="DW1085" s="224"/>
      <c r="DX1085" s="224"/>
      <c r="DY1085" s="224"/>
      <c r="DZ1085" s="224"/>
      <c r="EA1085" s="224"/>
      <c r="EB1085" s="224"/>
      <c r="EC1085" s="224"/>
      <c r="ED1085" s="224"/>
      <c r="EE1085" s="224"/>
      <c r="EF1085" s="224"/>
      <c r="EG1085" s="224"/>
      <c r="EH1085" s="224"/>
      <c r="EI1085" s="224"/>
      <c r="EJ1085" s="224"/>
      <c r="EK1085" s="224"/>
      <c r="EL1085" s="224"/>
      <c r="EM1085" s="224"/>
      <c r="EN1085" s="224"/>
      <c r="EO1085" s="224"/>
      <c r="EP1085" s="224"/>
      <c r="EQ1085" s="224"/>
      <c r="ER1085" s="224"/>
      <c r="ES1085" s="224"/>
      <c r="ET1085" s="224"/>
      <c r="EU1085" s="224"/>
      <c r="EV1085" s="224"/>
      <c r="EW1085" s="224"/>
      <c r="EX1085" s="224"/>
      <c r="EY1085" s="224"/>
      <c r="EZ1085" s="224"/>
      <c r="FA1085" s="224"/>
      <c r="FB1085" s="224"/>
      <c r="FC1085" s="224"/>
      <c r="FD1085" s="224"/>
      <c r="FE1085" s="224"/>
      <c r="FF1085" s="224"/>
      <c r="FG1085" s="224"/>
      <c r="FH1085" s="224"/>
      <c r="FI1085" s="224"/>
      <c r="FJ1085" s="224"/>
      <c r="FK1085" s="224"/>
      <c r="FL1085" s="224"/>
      <c r="FM1085" s="224"/>
      <c r="FN1085" s="224"/>
      <c r="FO1085" s="224"/>
      <c r="FP1085" s="224"/>
      <c r="FQ1085" s="224"/>
      <c r="FR1085" s="224"/>
      <c r="FS1085" s="224"/>
      <c r="FT1085" s="224"/>
      <c r="FU1085" s="224"/>
      <c r="FV1085" s="224"/>
      <c r="FW1085" s="224"/>
      <c r="FX1085" s="224"/>
      <c r="FY1085" s="224"/>
      <c r="FZ1085" s="224"/>
      <c r="GA1085" s="224"/>
      <c r="GB1085" s="224"/>
      <c r="GC1085" s="224"/>
      <c r="GD1085" s="224"/>
      <c r="GE1085" s="224"/>
      <c r="GF1085" s="224"/>
      <c r="GG1085" s="224"/>
      <c r="GH1085" s="224"/>
      <c r="GI1085" s="224"/>
      <c r="GJ1085" s="224"/>
      <c r="GK1085" s="224"/>
      <c r="GL1085" s="224"/>
      <c r="GM1085" s="224"/>
      <c r="GN1085" s="224"/>
      <c r="GO1085" s="224"/>
      <c r="GP1085" s="224"/>
      <c r="GQ1085" s="224"/>
      <c r="GR1085" s="224"/>
      <c r="GS1085" s="224"/>
      <c r="GT1085" s="224"/>
      <c r="GU1085" s="224"/>
      <c r="GV1085" s="224"/>
      <c r="GW1085" s="224"/>
      <c r="GX1085" s="224"/>
      <c r="GY1085" s="224"/>
      <c r="GZ1085" s="224"/>
      <c r="HA1085" s="224"/>
      <c r="HB1085" s="224"/>
      <c r="HC1085" s="224"/>
      <c r="HD1085" s="224"/>
      <c r="HE1085" s="224"/>
      <c r="HF1085" s="224"/>
      <c r="HG1085" s="224"/>
      <c r="HH1085" s="224"/>
      <c r="HI1085" s="224"/>
      <c r="HJ1085" s="224"/>
      <c r="HK1085" s="224"/>
      <c r="HL1085" s="224"/>
      <c r="HM1085" s="224"/>
      <c r="HN1085" s="224"/>
      <c r="HO1085" s="224"/>
      <c r="HP1085" s="224"/>
      <c r="HQ1085" s="224"/>
      <c r="HR1085" s="224"/>
      <c r="HS1085" s="224"/>
      <c r="HT1085" s="224"/>
      <c r="HU1085" s="224"/>
      <c r="HV1085" s="224"/>
      <c r="HW1085" s="224"/>
      <c r="HX1085" s="224"/>
      <c r="HY1085" s="224"/>
      <c r="HZ1085" s="224"/>
      <c r="IA1085" s="224"/>
      <c r="IB1085" s="224"/>
      <c r="IC1085" s="224"/>
      <c r="ID1085" s="224"/>
      <c r="IE1085" s="224"/>
      <c r="IF1085" s="224"/>
      <c r="IG1085" s="224"/>
      <c r="IH1085" s="224"/>
      <c r="II1085" s="224"/>
      <c r="IJ1085" s="224"/>
      <c r="IK1085" s="224"/>
      <c r="IL1085" s="224"/>
      <c r="IM1085" s="224"/>
      <c r="IN1085" s="224"/>
      <c r="IO1085" s="224"/>
      <c r="IP1085" s="224"/>
      <c r="IQ1085" s="224"/>
      <c r="IR1085" s="224"/>
      <c r="IS1085" s="224"/>
      <c r="IT1085" s="224"/>
      <c r="IU1085" s="224"/>
      <c r="IV1085" s="224"/>
      <c r="IW1085" s="224"/>
    </row>
    <row r="1086" spans="1:257" s="258" customFormat="1" ht="39" hidden="1" customHeight="1" x14ac:dyDescent="0.25">
      <c r="A1086" s="224"/>
      <c r="B1086" s="224"/>
      <c r="C1086" s="224"/>
      <c r="D1086" s="209"/>
      <c r="E1086" s="57"/>
      <c r="F1086" s="57"/>
      <c r="G1086" s="210"/>
      <c r="H1086" s="210"/>
      <c r="I1086" s="210"/>
      <c r="J1086" s="224"/>
      <c r="K1086" s="251"/>
      <c r="L1086" s="251"/>
      <c r="M1086" s="251"/>
      <c r="N1086" s="251"/>
      <c r="O1086" s="251"/>
      <c r="P1086" s="251"/>
      <c r="Q1086" s="251"/>
      <c r="R1086" s="251"/>
      <c r="S1086" s="251"/>
      <c r="T1086" s="251"/>
      <c r="U1086" s="251"/>
      <c r="V1086" s="251"/>
      <c r="W1086" s="251"/>
      <c r="X1086" s="251"/>
      <c r="Y1086" s="251"/>
      <c r="Z1086" s="251"/>
      <c r="AA1086" s="251"/>
      <c r="AB1086" s="251"/>
      <c r="AC1086" s="211"/>
      <c r="AD1086" s="252"/>
      <c r="AE1086" s="252"/>
      <c r="AF1086" s="253"/>
      <c r="AG1086" s="253"/>
      <c r="AH1086" s="254"/>
      <c r="AI1086" s="254"/>
      <c r="AJ1086" s="255"/>
      <c r="AK1086" s="255"/>
      <c r="AL1086" s="126"/>
      <c r="AM1086" s="224"/>
      <c r="AN1086" s="224"/>
      <c r="AO1086" s="224"/>
      <c r="AP1086" s="224"/>
      <c r="AQ1086" s="224"/>
      <c r="AR1086" s="224"/>
      <c r="AS1086" s="224"/>
      <c r="AT1086" s="224"/>
      <c r="AU1086" s="224"/>
      <c r="AV1086" s="224"/>
      <c r="AW1086" s="224"/>
      <c r="AX1086" s="224"/>
      <c r="AY1086" s="224"/>
      <c r="AZ1086" s="224"/>
      <c r="BA1086" s="224"/>
      <c r="BB1086" s="224"/>
      <c r="BC1086" s="224"/>
      <c r="BD1086" s="224"/>
      <c r="BE1086" s="224"/>
      <c r="BF1086" s="224"/>
      <c r="BG1086" s="224"/>
      <c r="BH1086" s="224"/>
      <c r="BI1086" s="224"/>
      <c r="BJ1086" s="224"/>
      <c r="BK1086" s="224"/>
      <c r="BL1086" s="224"/>
      <c r="BM1086" s="224"/>
      <c r="BN1086" s="224"/>
      <c r="BO1086" s="224"/>
      <c r="BP1086" s="224"/>
      <c r="BQ1086" s="224"/>
      <c r="BR1086" s="224"/>
      <c r="BS1086" s="224"/>
      <c r="BT1086" s="224"/>
      <c r="BU1086" s="224"/>
      <c r="BV1086" s="224"/>
      <c r="BW1086" s="224"/>
      <c r="BX1086" s="224"/>
      <c r="BY1086" s="224"/>
      <c r="BZ1086" s="224"/>
      <c r="CA1086" s="224"/>
      <c r="CB1086" s="224"/>
      <c r="CC1086" s="224"/>
      <c r="CD1086" s="224"/>
      <c r="CE1086" s="224"/>
      <c r="CF1086" s="224"/>
      <c r="CG1086" s="224"/>
      <c r="CH1086" s="224"/>
      <c r="CI1086" s="224"/>
      <c r="CJ1086" s="224"/>
      <c r="CK1086" s="224"/>
      <c r="CL1086" s="224"/>
      <c r="CM1086" s="224"/>
      <c r="CN1086" s="224"/>
      <c r="CO1086" s="224"/>
      <c r="CP1086" s="224"/>
      <c r="CQ1086" s="224"/>
      <c r="CR1086" s="224"/>
      <c r="CS1086" s="224"/>
      <c r="CT1086" s="224"/>
      <c r="CU1086" s="224"/>
      <c r="CV1086" s="224"/>
      <c r="CW1086" s="224"/>
      <c r="CX1086" s="224"/>
      <c r="CY1086" s="224"/>
      <c r="CZ1086" s="224"/>
      <c r="DA1086" s="224"/>
      <c r="DB1086" s="224"/>
      <c r="DC1086" s="224"/>
      <c r="DD1086" s="224"/>
      <c r="DE1086" s="224"/>
      <c r="DF1086" s="224"/>
      <c r="DG1086" s="224"/>
      <c r="DH1086" s="224"/>
      <c r="DI1086" s="224"/>
      <c r="DJ1086" s="224"/>
      <c r="DK1086" s="224"/>
      <c r="DL1086" s="224"/>
      <c r="DM1086" s="224"/>
      <c r="DN1086" s="224"/>
      <c r="DO1086" s="224"/>
      <c r="DP1086" s="224"/>
      <c r="DQ1086" s="224"/>
      <c r="DR1086" s="224"/>
      <c r="DS1086" s="224"/>
      <c r="DT1086" s="224"/>
      <c r="DU1086" s="224"/>
      <c r="DV1086" s="224"/>
      <c r="DW1086" s="224"/>
      <c r="DX1086" s="224"/>
      <c r="DY1086" s="224"/>
      <c r="DZ1086" s="224"/>
      <c r="EA1086" s="224"/>
      <c r="EB1086" s="224"/>
      <c r="EC1086" s="224"/>
      <c r="ED1086" s="224"/>
      <c r="EE1086" s="224"/>
      <c r="EF1086" s="224"/>
      <c r="EG1086" s="224"/>
      <c r="EH1086" s="224"/>
      <c r="EI1086" s="224"/>
      <c r="EJ1086" s="224"/>
      <c r="EK1086" s="224"/>
      <c r="EL1086" s="224"/>
      <c r="EM1086" s="224"/>
      <c r="EN1086" s="224"/>
      <c r="EO1086" s="224"/>
      <c r="EP1086" s="224"/>
      <c r="EQ1086" s="224"/>
      <c r="ER1086" s="224"/>
      <c r="ES1086" s="224"/>
      <c r="ET1086" s="224"/>
      <c r="EU1086" s="224"/>
      <c r="EV1086" s="224"/>
      <c r="EW1086" s="224"/>
      <c r="EX1086" s="224"/>
      <c r="EY1086" s="224"/>
      <c r="EZ1086" s="224"/>
      <c r="FA1086" s="224"/>
      <c r="FB1086" s="224"/>
      <c r="FC1086" s="224"/>
      <c r="FD1086" s="224"/>
      <c r="FE1086" s="224"/>
      <c r="FF1086" s="224"/>
      <c r="FG1086" s="224"/>
      <c r="FH1086" s="224"/>
      <c r="FI1086" s="224"/>
      <c r="FJ1086" s="224"/>
      <c r="FK1086" s="224"/>
      <c r="FL1086" s="224"/>
      <c r="FM1086" s="224"/>
      <c r="FN1086" s="224"/>
      <c r="FO1086" s="224"/>
      <c r="FP1086" s="224"/>
      <c r="FQ1086" s="224"/>
      <c r="FR1086" s="224"/>
      <c r="FS1086" s="224"/>
      <c r="FT1086" s="224"/>
      <c r="FU1086" s="224"/>
      <c r="FV1086" s="224"/>
      <c r="FW1086" s="224"/>
      <c r="FX1086" s="224"/>
      <c r="FY1086" s="224"/>
      <c r="FZ1086" s="224"/>
      <c r="GA1086" s="224"/>
      <c r="GB1086" s="224"/>
      <c r="GC1086" s="224"/>
      <c r="GD1086" s="224"/>
      <c r="GE1086" s="224"/>
      <c r="GF1086" s="224"/>
      <c r="GG1086" s="224"/>
      <c r="GH1086" s="224"/>
      <c r="GI1086" s="224"/>
      <c r="GJ1086" s="224"/>
      <c r="GK1086" s="224"/>
      <c r="GL1086" s="224"/>
      <c r="GM1086" s="224"/>
      <c r="GN1086" s="224"/>
      <c r="GO1086" s="224"/>
      <c r="GP1086" s="224"/>
      <c r="GQ1086" s="224"/>
      <c r="GR1086" s="224"/>
      <c r="GS1086" s="224"/>
      <c r="GT1086" s="224"/>
      <c r="GU1086" s="224"/>
      <c r="GV1086" s="224"/>
      <c r="GW1086" s="224"/>
      <c r="GX1086" s="224"/>
      <c r="GY1086" s="224"/>
      <c r="GZ1086" s="224"/>
      <c r="HA1086" s="224"/>
      <c r="HB1086" s="224"/>
      <c r="HC1086" s="224"/>
      <c r="HD1086" s="224"/>
      <c r="HE1086" s="224"/>
      <c r="HF1086" s="224"/>
      <c r="HG1086" s="224"/>
      <c r="HH1086" s="224"/>
      <c r="HI1086" s="224"/>
      <c r="HJ1086" s="224"/>
      <c r="HK1086" s="224"/>
      <c r="HL1086" s="224"/>
      <c r="HM1086" s="224"/>
      <c r="HN1086" s="224"/>
      <c r="HO1086" s="224"/>
      <c r="HP1086" s="224"/>
      <c r="HQ1086" s="224"/>
      <c r="HR1086" s="224"/>
      <c r="HS1086" s="224"/>
      <c r="HT1086" s="224"/>
      <c r="HU1086" s="224"/>
      <c r="HV1086" s="224"/>
      <c r="HW1086" s="224"/>
      <c r="HX1086" s="224"/>
      <c r="HY1086" s="224"/>
      <c r="HZ1086" s="224"/>
      <c r="IA1086" s="224"/>
      <c r="IB1086" s="224"/>
      <c r="IC1086" s="224"/>
      <c r="ID1086" s="224"/>
      <c r="IE1086" s="224"/>
      <c r="IF1086" s="224"/>
      <c r="IG1086" s="224"/>
      <c r="IH1086" s="224"/>
      <c r="II1086" s="224"/>
      <c r="IJ1086" s="224"/>
      <c r="IK1086" s="224"/>
      <c r="IL1086" s="224"/>
      <c r="IM1086" s="224"/>
      <c r="IN1086" s="224"/>
      <c r="IO1086" s="224"/>
      <c r="IP1086" s="224"/>
      <c r="IQ1086" s="224"/>
      <c r="IR1086" s="224"/>
      <c r="IS1086" s="224"/>
      <c r="IT1086" s="224"/>
      <c r="IU1086" s="224"/>
      <c r="IV1086" s="224"/>
      <c r="IW1086" s="224"/>
    </row>
    <row r="1087" spans="1:257" s="258" customFormat="1" ht="39" hidden="1" customHeight="1" x14ac:dyDescent="0.25">
      <c r="A1087" s="224"/>
      <c r="B1087" s="224"/>
      <c r="C1087" s="224"/>
      <c r="D1087" s="209"/>
      <c r="E1087" s="57"/>
      <c r="F1087" s="57"/>
      <c r="G1087" s="210"/>
      <c r="H1087" s="210"/>
      <c r="I1087" s="210"/>
      <c r="J1087" s="224"/>
      <c r="K1087" s="251"/>
      <c r="L1087" s="251"/>
      <c r="M1087" s="251"/>
      <c r="N1087" s="251"/>
      <c r="O1087" s="251"/>
      <c r="P1087" s="251"/>
      <c r="Q1087" s="251"/>
      <c r="R1087" s="251"/>
      <c r="S1087" s="251"/>
      <c r="T1087" s="251"/>
      <c r="U1087" s="251"/>
      <c r="V1087" s="251"/>
      <c r="W1087" s="251"/>
      <c r="X1087" s="251"/>
      <c r="Y1087" s="251"/>
      <c r="Z1087" s="251"/>
      <c r="AA1087" s="251"/>
      <c r="AB1087" s="251"/>
      <c r="AC1087" s="211"/>
      <c r="AD1087" s="252"/>
      <c r="AE1087" s="252"/>
      <c r="AF1087" s="253"/>
      <c r="AG1087" s="253"/>
      <c r="AH1087" s="254"/>
      <c r="AI1087" s="254"/>
      <c r="AJ1087" s="255"/>
      <c r="AK1087" s="255"/>
      <c r="AL1087" s="126"/>
      <c r="AM1087" s="224"/>
      <c r="AN1087" s="224"/>
      <c r="AO1087" s="224"/>
      <c r="AP1087" s="224"/>
      <c r="AQ1087" s="224"/>
      <c r="AR1087" s="224"/>
      <c r="AS1087" s="224"/>
      <c r="AT1087" s="224"/>
      <c r="AU1087" s="224"/>
      <c r="AV1087" s="224"/>
      <c r="AW1087" s="224"/>
      <c r="AX1087" s="224"/>
      <c r="AY1087" s="224"/>
      <c r="AZ1087" s="224"/>
      <c r="BA1087" s="224"/>
      <c r="BB1087" s="224"/>
      <c r="BC1087" s="224"/>
      <c r="BD1087" s="224"/>
      <c r="BE1087" s="224"/>
      <c r="BF1087" s="224"/>
      <c r="BG1087" s="224"/>
      <c r="BH1087" s="224"/>
      <c r="BI1087" s="224"/>
      <c r="BJ1087" s="224"/>
      <c r="BK1087" s="224"/>
      <c r="BL1087" s="224"/>
      <c r="BM1087" s="224"/>
      <c r="BN1087" s="224"/>
      <c r="BO1087" s="224"/>
      <c r="BP1087" s="224"/>
      <c r="BQ1087" s="224"/>
      <c r="BR1087" s="224"/>
      <c r="BS1087" s="224"/>
      <c r="BT1087" s="224"/>
      <c r="BU1087" s="224"/>
      <c r="BV1087" s="224"/>
      <c r="BW1087" s="224"/>
      <c r="BX1087" s="224"/>
      <c r="BY1087" s="224"/>
      <c r="BZ1087" s="224"/>
      <c r="CA1087" s="224"/>
      <c r="CB1087" s="224"/>
      <c r="CC1087" s="224"/>
      <c r="CD1087" s="224"/>
      <c r="CE1087" s="224"/>
      <c r="CF1087" s="224"/>
      <c r="CG1087" s="224"/>
      <c r="CH1087" s="224"/>
      <c r="CI1087" s="224"/>
      <c r="CJ1087" s="224"/>
      <c r="CK1087" s="224"/>
      <c r="CL1087" s="224"/>
      <c r="CM1087" s="224"/>
      <c r="CN1087" s="224"/>
      <c r="CO1087" s="224"/>
      <c r="CP1087" s="224"/>
      <c r="CQ1087" s="224"/>
      <c r="CR1087" s="224"/>
      <c r="CS1087" s="224"/>
      <c r="CT1087" s="224"/>
      <c r="CU1087" s="224"/>
      <c r="CV1087" s="224"/>
      <c r="CW1087" s="224"/>
      <c r="CX1087" s="224"/>
      <c r="CY1087" s="224"/>
      <c r="CZ1087" s="224"/>
      <c r="DA1087" s="224"/>
      <c r="DB1087" s="224"/>
      <c r="DC1087" s="224"/>
      <c r="DD1087" s="224"/>
      <c r="DE1087" s="224"/>
      <c r="DF1087" s="224"/>
      <c r="DG1087" s="224"/>
      <c r="DH1087" s="224"/>
      <c r="DI1087" s="224"/>
      <c r="DJ1087" s="224"/>
      <c r="DK1087" s="224"/>
      <c r="DL1087" s="224"/>
      <c r="DM1087" s="224"/>
      <c r="DN1087" s="224"/>
      <c r="DO1087" s="224"/>
      <c r="DP1087" s="224"/>
      <c r="DQ1087" s="224"/>
      <c r="DR1087" s="224"/>
      <c r="DS1087" s="224"/>
      <c r="DT1087" s="224"/>
      <c r="DU1087" s="224"/>
      <c r="DV1087" s="224"/>
      <c r="DW1087" s="224"/>
      <c r="DX1087" s="224"/>
      <c r="DY1087" s="224"/>
      <c r="DZ1087" s="224"/>
      <c r="EA1087" s="224"/>
      <c r="EB1087" s="224"/>
      <c r="EC1087" s="224"/>
      <c r="ED1087" s="224"/>
      <c r="EE1087" s="224"/>
      <c r="EF1087" s="224"/>
      <c r="EG1087" s="224"/>
      <c r="EH1087" s="224"/>
      <c r="EI1087" s="224"/>
      <c r="EJ1087" s="224"/>
      <c r="EK1087" s="224"/>
      <c r="EL1087" s="224"/>
      <c r="EM1087" s="224"/>
      <c r="EN1087" s="224"/>
      <c r="EO1087" s="224"/>
      <c r="EP1087" s="224"/>
      <c r="EQ1087" s="224"/>
      <c r="ER1087" s="224"/>
      <c r="ES1087" s="224"/>
      <c r="ET1087" s="224"/>
      <c r="EU1087" s="224"/>
      <c r="EV1087" s="224"/>
      <c r="EW1087" s="224"/>
      <c r="EX1087" s="224"/>
      <c r="EY1087" s="224"/>
      <c r="EZ1087" s="224"/>
      <c r="FA1087" s="224"/>
      <c r="FB1087" s="224"/>
      <c r="FC1087" s="224"/>
      <c r="FD1087" s="224"/>
      <c r="FE1087" s="224"/>
      <c r="FF1087" s="224"/>
      <c r="FG1087" s="224"/>
      <c r="FH1087" s="224"/>
      <c r="FI1087" s="224"/>
      <c r="FJ1087" s="224"/>
      <c r="FK1087" s="224"/>
      <c r="FL1087" s="224"/>
      <c r="FM1087" s="224"/>
      <c r="FN1087" s="224"/>
      <c r="FO1087" s="224"/>
      <c r="FP1087" s="224"/>
      <c r="FQ1087" s="224"/>
      <c r="FR1087" s="224"/>
      <c r="FS1087" s="224"/>
      <c r="FT1087" s="224"/>
      <c r="FU1087" s="224"/>
      <c r="FV1087" s="224"/>
      <c r="FW1087" s="224"/>
      <c r="FX1087" s="224"/>
      <c r="FY1087" s="224"/>
      <c r="FZ1087" s="224"/>
      <c r="GA1087" s="224"/>
      <c r="GB1087" s="224"/>
      <c r="GC1087" s="224"/>
      <c r="GD1087" s="224"/>
      <c r="GE1087" s="224"/>
      <c r="GF1087" s="224"/>
      <c r="GG1087" s="224"/>
      <c r="GH1087" s="224"/>
      <c r="GI1087" s="224"/>
      <c r="GJ1087" s="224"/>
      <c r="GK1087" s="224"/>
      <c r="GL1087" s="224"/>
      <c r="GM1087" s="224"/>
      <c r="GN1087" s="224"/>
      <c r="GO1087" s="224"/>
      <c r="GP1087" s="224"/>
      <c r="GQ1087" s="224"/>
      <c r="GR1087" s="224"/>
      <c r="GS1087" s="224"/>
      <c r="GT1087" s="224"/>
      <c r="GU1087" s="224"/>
      <c r="GV1087" s="224"/>
      <c r="GW1087" s="224"/>
      <c r="GX1087" s="224"/>
      <c r="GY1087" s="224"/>
      <c r="GZ1087" s="224"/>
      <c r="HA1087" s="224"/>
      <c r="HB1087" s="224"/>
      <c r="HC1087" s="224"/>
      <c r="HD1087" s="224"/>
      <c r="HE1087" s="224"/>
      <c r="HF1087" s="224"/>
      <c r="HG1087" s="224"/>
      <c r="HH1087" s="224"/>
      <c r="HI1087" s="224"/>
      <c r="HJ1087" s="224"/>
      <c r="HK1087" s="224"/>
      <c r="HL1087" s="224"/>
      <c r="HM1087" s="224"/>
      <c r="HN1087" s="224"/>
      <c r="HO1087" s="224"/>
      <c r="HP1087" s="224"/>
      <c r="HQ1087" s="224"/>
      <c r="HR1087" s="224"/>
      <c r="HS1087" s="224"/>
      <c r="HT1087" s="224"/>
      <c r="HU1087" s="224"/>
      <c r="HV1087" s="224"/>
      <c r="HW1087" s="224"/>
      <c r="HX1087" s="224"/>
      <c r="HY1087" s="224"/>
      <c r="HZ1087" s="224"/>
      <c r="IA1087" s="224"/>
      <c r="IB1087" s="224"/>
      <c r="IC1087" s="224"/>
      <c r="ID1087" s="224"/>
      <c r="IE1087" s="224"/>
      <c r="IF1087" s="224"/>
      <c r="IG1087" s="224"/>
      <c r="IH1087" s="224"/>
      <c r="II1087" s="224"/>
      <c r="IJ1087" s="224"/>
      <c r="IK1087" s="224"/>
      <c r="IL1087" s="224"/>
      <c r="IM1087" s="224"/>
      <c r="IN1087" s="224"/>
      <c r="IO1087" s="224"/>
      <c r="IP1087" s="224"/>
      <c r="IQ1087" s="224"/>
      <c r="IR1087" s="224"/>
      <c r="IS1087" s="224"/>
      <c r="IT1087" s="224"/>
      <c r="IU1087" s="224"/>
      <c r="IV1087" s="224"/>
      <c r="IW1087" s="224"/>
    </row>
    <row r="1088" spans="1:257" s="258" customFormat="1" ht="39" hidden="1" customHeight="1" x14ac:dyDescent="0.25">
      <c r="A1088" s="224"/>
      <c r="B1088" s="224"/>
      <c r="C1088" s="224"/>
      <c r="D1088" s="209"/>
      <c r="E1088" s="57"/>
      <c r="F1088" s="57"/>
      <c r="G1088" s="210"/>
      <c r="H1088" s="210"/>
      <c r="I1088" s="210"/>
      <c r="J1088" s="224"/>
      <c r="K1088" s="251"/>
      <c r="L1088" s="251"/>
      <c r="M1088" s="251"/>
      <c r="N1088" s="251"/>
      <c r="O1088" s="251"/>
      <c r="P1088" s="251"/>
      <c r="Q1088" s="251"/>
      <c r="R1088" s="251"/>
      <c r="S1088" s="251"/>
      <c r="T1088" s="251"/>
      <c r="U1088" s="251"/>
      <c r="V1088" s="251"/>
      <c r="W1088" s="251"/>
      <c r="X1088" s="251"/>
      <c r="Y1088" s="251"/>
      <c r="Z1088" s="251"/>
      <c r="AA1088" s="251"/>
      <c r="AB1088" s="251"/>
      <c r="AC1088" s="211"/>
      <c r="AD1088" s="252"/>
      <c r="AE1088" s="252"/>
      <c r="AF1088" s="253"/>
      <c r="AG1088" s="253"/>
      <c r="AH1088" s="254"/>
      <c r="AI1088" s="254"/>
      <c r="AJ1088" s="255"/>
      <c r="AK1088" s="255"/>
      <c r="AL1088" s="126"/>
      <c r="AM1088" s="224"/>
      <c r="AN1088" s="224"/>
      <c r="AO1088" s="224"/>
      <c r="AP1088" s="224"/>
      <c r="AQ1088" s="224"/>
      <c r="AR1088" s="224"/>
      <c r="AS1088" s="224"/>
      <c r="AT1088" s="224"/>
      <c r="AU1088" s="224"/>
      <c r="AV1088" s="224"/>
      <c r="AW1088" s="224"/>
      <c r="AX1088" s="224"/>
      <c r="AY1088" s="224"/>
      <c r="AZ1088" s="224"/>
      <c r="BA1088" s="224"/>
      <c r="BB1088" s="224"/>
      <c r="BC1088" s="224"/>
      <c r="BD1088" s="224"/>
      <c r="BE1088" s="224"/>
      <c r="BF1088" s="224"/>
      <c r="BG1088" s="224"/>
      <c r="BH1088" s="224"/>
      <c r="BI1088" s="224"/>
      <c r="BJ1088" s="224"/>
      <c r="BK1088" s="224"/>
      <c r="BL1088" s="224"/>
      <c r="BM1088" s="224"/>
      <c r="BN1088" s="224"/>
      <c r="BO1088" s="224"/>
      <c r="BP1088" s="224"/>
      <c r="BQ1088" s="224"/>
      <c r="BR1088" s="224"/>
      <c r="BS1088" s="224"/>
      <c r="BT1088" s="224"/>
      <c r="BU1088" s="224"/>
      <c r="BV1088" s="224"/>
      <c r="BW1088" s="224"/>
      <c r="BX1088" s="224"/>
      <c r="BY1088" s="224"/>
      <c r="BZ1088" s="224"/>
      <c r="CA1088" s="224"/>
      <c r="CB1088" s="224"/>
      <c r="CC1088" s="224"/>
      <c r="CD1088" s="224"/>
      <c r="CE1088" s="224"/>
      <c r="CF1088" s="224"/>
      <c r="CG1088" s="224"/>
      <c r="CH1088" s="224"/>
      <c r="CI1088" s="224"/>
      <c r="CJ1088" s="224"/>
      <c r="CK1088" s="224"/>
      <c r="CL1088" s="224"/>
      <c r="CM1088" s="224"/>
      <c r="CN1088" s="224"/>
      <c r="CO1088" s="224"/>
      <c r="CP1088" s="224"/>
      <c r="CQ1088" s="224"/>
      <c r="CR1088" s="224"/>
      <c r="CS1088" s="224"/>
      <c r="CT1088" s="224"/>
      <c r="CU1088" s="224"/>
      <c r="CV1088" s="224"/>
      <c r="CW1088" s="224"/>
      <c r="CX1088" s="224"/>
      <c r="CY1088" s="224"/>
      <c r="CZ1088" s="224"/>
      <c r="DA1088" s="224"/>
      <c r="DB1088" s="224"/>
      <c r="DC1088" s="224"/>
      <c r="DD1088" s="224"/>
      <c r="DE1088" s="224"/>
      <c r="DF1088" s="224"/>
      <c r="DG1088" s="224"/>
      <c r="DH1088" s="224"/>
      <c r="DI1088" s="224"/>
      <c r="DJ1088" s="224"/>
      <c r="DK1088" s="224"/>
      <c r="DL1088" s="224"/>
      <c r="DM1088" s="224"/>
      <c r="DN1088" s="224"/>
      <c r="DO1088" s="224"/>
      <c r="DP1088" s="224"/>
      <c r="DQ1088" s="224"/>
      <c r="DR1088" s="224"/>
      <c r="DS1088" s="224"/>
      <c r="DT1088" s="224"/>
      <c r="DU1088" s="224"/>
      <c r="DV1088" s="224"/>
      <c r="DW1088" s="224"/>
      <c r="DX1088" s="224"/>
      <c r="DY1088" s="224"/>
      <c r="DZ1088" s="224"/>
      <c r="EA1088" s="224"/>
      <c r="EB1088" s="224"/>
      <c r="EC1088" s="224"/>
      <c r="ED1088" s="224"/>
      <c r="EE1088" s="224"/>
      <c r="EF1088" s="224"/>
      <c r="EG1088" s="224"/>
      <c r="EH1088" s="224"/>
      <c r="EI1088" s="224"/>
      <c r="EJ1088" s="224"/>
      <c r="EK1088" s="224"/>
      <c r="EL1088" s="224"/>
      <c r="EM1088" s="224"/>
      <c r="EN1088" s="224"/>
      <c r="EO1088" s="224"/>
      <c r="EP1088" s="224"/>
      <c r="EQ1088" s="224"/>
      <c r="ER1088" s="224"/>
      <c r="ES1088" s="224"/>
      <c r="ET1088" s="224"/>
      <c r="EU1088" s="224"/>
      <c r="EV1088" s="224"/>
      <c r="EW1088" s="224"/>
      <c r="EX1088" s="224"/>
      <c r="EY1088" s="224"/>
      <c r="EZ1088" s="224"/>
      <c r="FA1088" s="224"/>
      <c r="FB1088" s="224"/>
      <c r="FC1088" s="224"/>
      <c r="FD1088" s="224"/>
      <c r="FE1088" s="224"/>
      <c r="FF1088" s="224"/>
      <c r="FG1088" s="224"/>
      <c r="FH1088" s="224"/>
      <c r="FI1088" s="224"/>
      <c r="FJ1088" s="224"/>
      <c r="FK1088" s="224"/>
      <c r="FL1088" s="224"/>
      <c r="FM1088" s="224"/>
      <c r="FN1088" s="224"/>
      <c r="FO1088" s="224"/>
      <c r="FP1088" s="224"/>
      <c r="FQ1088" s="224"/>
      <c r="FR1088" s="224"/>
      <c r="FS1088" s="224"/>
      <c r="FT1088" s="224"/>
      <c r="FU1088" s="224"/>
      <c r="FV1088" s="224"/>
      <c r="FW1088" s="224"/>
      <c r="FX1088" s="224"/>
      <c r="FY1088" s="224"/>
      <c r="FZ1088" s="224"/>
      <c r="GA1088" s="224"/>
      <c r="GB1088" s="224"/>
      <c r="GC1088" s="224"/>
      <c r="GD1088" s="224"/>
      <c r="GE1088" s="224"/>
      <c r="GF1088" s="224"/>
      <c r="GG1088" s="224"/>
      <c r="GH1088" s="224"/>
      <c r="GI1088" s="224"/>
      <c r="GJ1088" s="224"/>
      <c r="GK1088" s="224"/>
      <c r="GL1088" s="224"/>
      <c r="GM1088" s="224"/>
      <c r="GN1088" s="224"/>
      <c r="GO1088" s="224"/>
      <c r="GP1088" s="224"/>
      <c r="GQ1088" s="224"/>
      <c r="GR1088" s="224"/>
      <c r="GS1088" s="224"/>
      <c r="GT1088" s="224"/>
      <c r="GU1088" s="224"/>
      <c r="GV1088" s="224"/>
      <c r="GW1088" s="224"/>
      <c r="GX1088" s="224"/>
      <c r="GY1088" s="224"/>
      <c r="GZ1088" s="224"/>
      <c r="HA1088" s="224"/>
      <c r="HB1088" s="224"/>
      <c r="HC1088" s="224"/>
      <c r="HD1088" s="224"/>
      <c r="HE1088" s="224"/>
      <c r="HF1088" s="224"/>
      <c r="HG1088" s="224"/>
      <c r="HH1088" s="224"/>
      <c r="HI1088" s="224"/>
      <c r="HJ1088" s="224"/>
      <c r="HK1088" s="224"/>
      <c r="HL1088" s="224"/>
      <c r="HM1088" s="224"/>
      <c r="HN1088" s="224"/>
      <c r="HO1088" s="224"/>
      <c r="HP1088" s="224"/>
      <c r="HQ1088" s="224"/>
      <c r="HR1088" s="224"/>
      <c r="HS1088" s="224"/>
      <c r="HT1088" s="224"/>
      <c r="HU1088" s="224"/>
      <c r="HV1088" s="224"/>
      <c r="HW1088" s="224"/>
      <c r="HX1088" s="224"/>
      <c r="HY1088" s="224"/>
      <c r="HZ1088" s="224"/>
      <c r="IA1088" s="224"/>
      <c r="IB1088" s="224"/>
      <c r="IC1088" s="224"/>
      <c r="ID1088" s="224"/>
      <c r="IE1088" s="224"/>
      <c r="IF1088" s="224"/>
      <c r="IG1088" s="224"/>
      <c r="IH1088" s="224"/>
      <c r="II1088" s="224"/>
      <c r="IJ1088" s="224"/>
      <c r="IK1088" s="224"/>
      <c r="IL1088" s="224"/>
      <c r="IM1088" s="224"/>
      <c r="IN1088" s="224"/>
      <c r="IO1088" s="224"/>
      <c r="IP1088" s="224"/>
      <c r="IQ1088" s="224"/>
      <c r="IR1088" s="224"/>
      <c r="IS1088" s="224"/>
      <c r="IT1088" s="224"/>
      <c r="IU1088" s="224"/>
      <c r="IV1088" s="224"/>
      <c r="IW1088" s="224"/>
    </row>
    <row r="1089" spans="1:257" s="258" customFormat="1" ht="39" hidden="1" customHeight="1" x14ac:dyDescent="0.25">
      <c r="A1089" s="224"/>
      <c r="B1089" s="224"/>
      <c r="C1089" s="224"/>
      <c r="D1089" s="209"/>
      <c r="E1089" s="57"/>
      <c r="F1089" s="57"/>
      <c r="G1089" s="210"/>
      <c r="H1089" s="210"/>
      <c r="I1089" s="210"/>
      <c r="J1089" s="224"/>
      <c r="K1089" s="251"/>
      <c r="L1089" s="251"/>
      <c r="M1089" s="251"/>
      <c r="N1089" s="251"/>
      <c r="O1089" s="251"/>
      <c r="P1089" s="251"/>
      <c r="Q1089" s="251"/>
      <c r="R1089" s="251"/>
      <c r="S1089" s="251"/>
      <c r="T1089" s="251"/>
      <c r="U1089" s="251"/>
      <c r="V1089" s="251"/>
      <c r="W1089" s="251"/>
      <c r="X1089" s="251"/>
      <c r="Y1089" s="251"/>
      <c r="Z1089" s="251"/>
      <c r="AA1089" s="251"/>
      <c r="AB1089" s="251"/>
      <c r="AC1089" s="211"/>
      <c r="AD1089" s="252"/>
      <c r="AE1089" s="252"/>
      <c r="AF1089" s="253"/>
      <c r="AG1089" s="253"/>
      <c r="AH1089" s="254"/>
      <c r="AI1089" s="254"/>
      <c r="AJ1089" s="255"/>
      <c r="AK1089" s="255"/>
      <c r="AL1089" s="126"/>
      <c r="AM1089" s="224"/>
      <c r="AN1089" s="224"/>
      <c r="AO1089" s="224"/>
      <c r="AP1089" s="224"/>
      <c r="AQ1089" s="224"/>
      <c r="AR1089" s="224"/>
      <c r="AS1089" s="224"/>
      <c r="AT1089" s="224"/>
      <c r="AU1089" s="224"/>
      <c r="AV1089" s="224"/>
      <c r="AW1089" s="224"/>
      <c r="AX1089" s="224"/>
      <c r="AY1089" s="224"/>
      <c r="AZ1089" s="224"/>
      <c r="BA1089" s="224"/>
      <c r="BB1089" s="224"/>
      <c r="BC1089" s="224"/>
      <c r="BD1089" s="224"/>
      <c r="BE1089" s="224"/>
      <c r="BF1089" s="224"/>
      <c r="BG1089" s="224"/>
      <c r="BH1089" s="224"/>
      <c r="BI1089" s="224"/>
      <c r="BJ1089" s="224"/>
      <c r="BK1089" s="224"/>
      <c r="BL1089" s="224"/>
      <c r="BM1089" s="224"/>
      <c r="BN1089" s="224"/>
      <c r="BO1089" s="224"/>
      <c r="BP1089" s="224"/>
      <c r="BQ1089" s="224"/>
      <c r="BR1089" s="224"/>
      <c r="BS1089" s="224"/>
      <c r="BT1089" s="224"/>
      <c r="BU1089" s="224"/>
      <c r="BV1089" s="224"/>
      <c r="BW1089" s="224"/>
      <c r="BX1089" s="224"/>
      <c r="BY1089" s="224"/>
      <c r="BZ1089" s="224"/>
      <c r="CA1089" s="224"/>
      <c r="CB1089" s="224"/>
      <c r="CC1089" s="224"/>
      <c r="CD1089" s="224"/>
      <c r="CE1089" s="224"/>
      <c r="CF1089" s="224"/>
      <c r="CG1089" s="224"/>
      <c r="CH1089" s="224"/>
      <c r="CI1089" s="224"/>
      <c r="CJ1089" s="224"/>
      <c r="CK1089" s="224"/>
      <c r="CL1089" s="224"/>
      <c r="CM1089" s="224"/>
      <c r="CN1089" s="224"/>
      <c r="CO1089" s="224"/>
      <c r="CP1089" s="224"/>
      <c r="CQ1089" s="224"/>
      <c r="CR1089" s="224"/>
      <c r="CS1089" s="224"/>
      <c r="CT1089" s="224"/>
      <c r="CU1089" s="224"/>
      <c r="CV1089" s="224"/>
      <c r="CW1089" s="224"/>
      <c r="CX1089" s="224"/>
      <c r="CY1089" s="224"/>
      <c r="CZ1089" s="224"/>
      <c r="DA1089" s="224"/>
      <c r="DB1089" s="224"/>
      <c r="DC1089" s="224"/>
      <c r="DD1089" s="224"/>
      <c r="DE1089" s="224"/>
      <c r="DF1089" s="224"/>
      <c r="DG1089" s="224"/>
      <c r="DH1089" s="224"/>
      <c r="DI1089" s="224"/>
      <c r="DJ1089" s="224"/>
      <c r="DK1089" s="224"/>
      <c r="DL1089" s="224"/>
      <c r="DM1089" s="224"/>
      <c r="DN1089" s="224"/>
      <c r="DO1089" s="224"/>
      <c r="DP1089" s="224"/>
      <c r="DQ1089" s="224"/>
      <c r="DR1089" s="224"/>
      <c r="DS1089" s="224"/>
      <c r="DT1089" s="224"/>
      <c r="DU1089" s="224"/>
      <c r="DV1089" s="224"/>
      <c r="DW1089" s="224"/>
      <c r="DX1089" s="224"/>
      <c r="DY1089" s="224"/>
      <c r="DZ1089" s="224"/>
      <c r="EA1089" s="224"/>
      <c r="EB1089" s="224"/>
      <c r="EC1089" s="224"/>
      <c r="ED1089" s="224"/>
      <c r="EE1089" s="224"/>
      <c r="EF1089" s="224"/>
      <c r="EG1089" s="224"/>
      <c r="EH1089" s="224"/>
      <c r="EI1089" s="224"/>
      <c r="EJ1089" s="224"/>
      <c r="EK1089" s="224"/>
      <c r="EL1089" s="224"/>
      <c r="EM1089" s="224"/>
      <c r="EN1089" s="224"/>
      <c r="EO1089" s="224"/>
      <c r="EP1089" s="224"/>
      <c r="EQ1089" s="224"/>
      <c r="ER1089" s="224"/>
      <c r="ES1089" s="224"/>
      <c r="ET1089" s="224"/>
      <c r="EU1089" s="224"/>
      <c r="EV1089" s="224"/>
      <c r="EW1089" s="224"/>
      <c r="EX1089" s="224"/>
      <c r="EY1089" s="224"/>
      <c r="EZ1089" s="224"/>
      <c r="FA1089" s="224"/>
      <c r="FB1089" s="224"/>
      <c r="FC1089" s="224"/>
      <c r="FD1089" s="224"/>
      <c r="FE1089" s="224"/>
      <c r="FF1089" s="224"/>
      <c r="FG1089" s="224"/>
      <c r="FH1089" s="224"/>
      <c r="FI1089" s="224"/>
      <c r="FJ1089" s="224"/>
      <c r="FK1089" s="224"/>
      <c r="FL1089" s="224"/>
      <c r="FM1089" s="224"/>
      <c r="FN1089" s="224"/>
      <c r="FO1089" s="224"/>
      <c r="FP1089" s="224"/>
      <c r="FQ1089" s="224"/>
      <c r="FR1089" s="224"/>
      <c r="FS1089" s="224"/>
      <c r="FT1089" s="224"/>
      <c r="FU1089" s="224"/>
      <c r="FV1089" s="224"/>
      <c r="FW1089" s="224"/>
      <c r="FX1089" s="224"/>
      <c r="FY1089" s="224"/>
      <c r="FZ1089" s="224"/>
      <c r="GA1089" s="224"/>
      <c r="GB1089" s="224"/>
      <c r="GC1089" s="224"/>
      <c r="GD1089" s="224"/>
      <c r="GE1089" s="224"/>
      <c r="GF1089" s="224"/>
      <c r="GG1089" s="224"/>
      <c r="GH1089" s="224"/>
      <c r="GI1089" s="224"/>
      <c r="GJ1089" s="224"/>
      <c r="GK1089" s="224"/>
      <c r="GL1089" s="224"/>
      <c r="GM1089" s="224"/>
      <c r="GN1089" s="224"/>
      <c r="GO1089" s="224"/>
      <c r="GP1089" s="224"/>
      <c r="GQ1089" s="224"/>
      <c r="GR1089" s="224"/>
      <c r="GS1089" s="224"/>
      <c r="GT1089" s="224"/>
      <c r="GU1089" s="224"/>
      <c r="GV1089" s="224"/>
      <c r="GW1089" s="224"/>
      <c r="GX1089" s="224"/>
      <c r="GY1089" s="224"/>
      <c r="GZ1089" s="224"/>
      <c r="HA1089" s="224"/>
      <c r="HB1089" s="224"/>
      <c r="HC1089" s="224"/>
      <c r="HD1089" s="224"/>
      <c r="HE1089" s="224"/>
      <c r="HF1089" s="224"/>
      <c r="HG1089" s="224"/>
      <c r="HH1089" s="224"/>
      <c r="HI1089" s="224"/>
      <c r="HJ1089" s="224"/>
      <c r="HK1089" s="224"/>
      <c r="HL1089" s="224"/>
      <c r="HM1089" s="224"/>
      <c r="HN1089" s="224"/>
      <c r="HO1089" s="224"/>
      <c r="HP1089" s="224"/>
      <c r="HQ1089" s="224"/>
      <c r="HR1089" s="224"/>
      <c r="HS1089" s="224"/>
      <c r="HT1089" s="224"/>
      <c r="HU1089" s="224"/>
      <c r="HV1089" s="224"/>
      <c r="HW1089" s="224"/>
      <c r="HX1089" s="224"/>
      <c r="HY1089" s="224"/>
      <c r="HZ1089" s="224"/>
      <c r="IA1089" s="224"/>
      <c r="IB1089" s="224"/>
      <c r="IC1089" s="224"/>
      <c r="ID1089" s="224"/>
      <c r="IE1089" s="224"/>
      <c r="IF1089" s="224"/>
      <c r="IG1089" s="224"/>
      <c r="IH1089" s="224"/>
      <c r="II1089" s="224"/>
      <c r="IJ1089" s="224"/>
      <c r="IK1089" s="224"/>
      <c r="IL1089" s="224"/>
      <c r="IM1089" s="224"/>
      <c r="IN1089" s="224"/>
      <c r="IO1089" s="224"/>
      <c r="IP1089" s="224"/>
      <c r="IQ1089" s="224"/>
      <c r="IR1089" s="224"/>
      <c r="IS1089" s="224"/>
      <c r="IT1089" s="224"/>
      <c r="IU1089" s="224"/>
      <c r="IV1089" s="224"/>
      <c r="IW1089" s="224"/>
    </row>
    <row r="1090" spans="1:257" s="258" customFormat="1" ht="39" hidden="1" customHeight="1" x14ac:dyDescent="0.25">
      <c r="A1090" s="224"/>
      <c r="B1090" s="224"/>
      <c r="C1090" s="224"/>
      <c r="D1090" s="209"/>
      <c r="E1090" s="57"/>
      <c r="F1090" s="57"/>
      <c r="G1090" s="210"/>
      <c r="H1090" s="210"/>
      <c r="I1090" s="210"/>
      <c r="J1090" s="224"/>
      <c r="K1090" s="251"/>
      <c r="L1090" s="251"/>
      <c r="M1090" s="251"/>
      <c r="N1090" s="251"/>
      <c r="O1090" s="251"/>
      <c r="P1090" s="251"/>
      <c r="Q1090" s="251"/>
      <c r="R1090" s="251"/>
      <c r="S1090" s="251"/>
      <c r="T1090" s="251"/>
      <c r="U1090" s="251"/>
      <c r="V1090" s="251"/>
      <c r="W1090" s="251"/>
      <c r="X1090" s="251"/>
      <c r="Y1090" s="251"/>
      <c r="Z1090" s="251"/>
      <c r="AA1090" s="251"/>
      <c r="AB1090" s="251"/>
      <c r="AC1090" s="211"/>
      <c r="AD1090" s="252"/>
      <c r="AE1090" s="252"/>
      <c r="AF1090" s="253"/>
      <c r="AG1090" s="253"/>
      <c r="AH1090" s="254"/>
      <c r="AI1090" s="254"/>
      <c r="AJ1090" s="255"/>
      <c r="AK1090" s="255"/>
      <c r="AL1090" s="126"/>
      <c r="AM1090" s="224"/>
      <c r="AN1090" s="224"/>
      <c r="AO1090" s="224"/>
      <c r="AP1090" s="224"/>
      <c r="AQ1090" s="224"/>
      <c r="AR1090" s="224"/>
      <c r="AS1090" s="224"/>
      <c r="AT1090" s="224"/>
      <c r="AU1090" s="224"/>
      <c r="AV1090" s="224"/>
      <c r="AW1090" s="224"/>
      <c r="AX1090" s="224"/>
      <c r="AY1090" s="224"/>
      <c r="AZ1090" s="224"/>
      <c r="BA1090" s="224"/>
      <c r="BB1090" s="224"/>
      <c r="BC1090" s="224"/>
      <c r="BD1090" s="224"/>
      <c r="BE1090" s="224"/>
      <c r="BF1090" s="224"/>
      <c r="BG1090" s="224"/>
      <c r="BH1090" s="224"/>
      <c r="BI1090" s="224"/>
      <c r="BJ1090" s="224"/>
      <c r="BK1090" s="224"/>
      <c r="BL1090" s="224"/>
      <c r="BM1090" s="224"/>
      <c r="BN1090" s="224"/>
      <c r="BO1090" s="224"/>
      <c r="BP1090" s="224"/>
      <c r="BQ1090" s="224"/>
      <c r="BR1090" s="224"/>
      <c r="BS1090" s="224"/>
      <c r="BT1090" s="224"/>
      <c r="BU1090" s="224"/>
      <c r="BV1090" s="224"/>
      <c r="BW1090" s="224"/>
      <c r="BX1090" s="224"/>
      <c r="BY1090" s="224"/>
      <c r="BZ1090" s="224"/>
      <c r="CA1090" s="224"/>
      <c r="CB1090" s="224"/>
      <c r="CC1090" s="224"/>
      <c r="CD1090" s="224"/>
      <c r="CE1090" s="224"/>
      <c r="CF1090" s="224"/>
      <c r="CG1090" s="224"/>
      <c r="CH1090" s="224"/>
      <c r="CI1090" s="224"/>
      <c r="CJ1090" s="224"/>
      <c r="CK1090" s="224"/>
      <c r="CL1090" s="224"/>
      <c r="CM1090" s="224"/>
      <c r="CN1090" s="224"/>
      <c r="CO1090" s="224"/>
      <c r="CP1090" s="224"/>
      <c r="CQ1090" s="224"/>
      <c r="CR1090" s="224"/>
      <c r="CS1090" s="224"/>
      <c r="CT1090" s="224"/>
      <c r="CU1090" s="224"/>
      <c r="CV1090" s="224"/>
      <c r="CW1090" s="224"/>
      <c r="CX1090" s="224"/>
      <c r="CY1090" s="224"/>
      <c r="CZ1090" s="224"/>
      <c r="DA1090" s="224"/>
      <c r="DB1090" s="224"/>
      <c r="DC1090" s="224"/>
      <c r="DD1090" s="224"/>
      <c r="DE1090" s="224"/>
      <c r="DF1090" s="224"/>
      <c r="DG1090" s="224"/>
      <c r="DH1090" s="224"/>
      <c r="DI1090" s="224"/>
      <c r="DJ1090" s="224"/>
      <c r="DK1090" s="224"/>
      <c r="DL1090" s="224"/>
      <c r="DM1090" s="224"/>
      <c r="DN1090" s="224"/>
      <c r="DO1090" s="224"/>
      <c r="DP1090" s="224"/>
      <c r="DQ1090" s="224"/>
      <c r="DR1090" s="224"/>
      <c r="DS1090" s="224"/>
      <c r="DT1090" s="224"/>
      <c r="DU1090" s="224"/>
      <c r="DV1090" s="224"/>
      <c r="DW1090" s="224"/>
      <c r="DX1090" s="224"/>
      <c r="DY1090" s="224"/>
      <c r="DZ1090" s="224"/>
      <c r="EA1090" s="224"/>
      <c r="EB1090" s="224"/>
      <c r="EC1090" s="224"/>
      <c r="ED1090" s="224"/>
      <c r="EE1090" s="224"/>
      <c r="EF1090" s="224"/>
      <c r="EG1090" s="224"/>
      <c r="EH1090" s="224"/>
      <c r="EI1090" s="224"/>
      <c r="EJ1090" s="224"/>
      <c r="EK1090" s="224"/>
      <c r="EL1090" s="224"/>
      <c r="EM1090" s="224"/>
      <c r="EN1090" s="224"/>
      <c r="EO1090" s="224"/>
      <c r="EP1090" s="224"/>
      <c r="EQ1090" s="224"/>
      <c r="ER1090" s="224"/>
      <c r="ES1090" s="224"/>
      <c r="ET1090" s="224"/>
      <c r="EU1090" s="224"/>
      <c r="EV1090" s="224"/>
      <c r="EW1090" s="224"/>
      <c r="EX1090" s="224"/>
      <c r="EY1090" s="224"/>
      <c r="EZ1090" s="224"/>
      <c r="FA1090" s="224"/>
      <c r="FB1090" s="224"/>
      <c r="FC1090" s="224"/>
      <c r="FD1090" s="224"/>
      <c r="FE1090" s="224"/>
      <c r="FF1090" s="224"/>
      <c r="FG1090" s="224"/>
      <c r="FH1090" s="224"/>
      <c r="FI1090" s="224"/>
      <c r="FJ1090" s="224"/>
      <c r="FK1090" s="224"/>
      <c r="FL1090" s="224"/>
      <c r="FM1090" s="224"/>
      <c r="FN1090" s="224"/>
      <c r="FO1090" s="224"/>
      <c r="FP1090" s="224"/>
      <c r="FQ1090" s="224"/>
      <c r="FR1090" s="224"/>
      <c r="FS1090" s="224"/>
      <c r="FT1090" s="224"/>
      <c r="FU1090" s="224"/>
      <c r="FV1090" s="224"/>
      <c r="FW1090" s="224"/>
      <c r="FX1090" s="224"/>
      <c r="FY1090" s="224"/>
      <c r="FZ1090" s="224"/>
      <c r="GA1090" s="224"/>
      <c r="GB1090" s="224"/>
      <c r="GC1090" s="224"/>
      <c r="GD1090" s="224"/>
      <c r="GE1090" s="224"/>
      <c r="GF1090" s="224"/>
      <c r="GG1090" s="224"/>
      <c r="GH1090" s="224"/>
      <c r="GI1090" s="224"/>
      <c r="GJ1090" s="224"/>
      <c r="GK1090" s="224"/>
      <c r="GL1090" s="224"/>
      <c r="GM1090" s="224"/>
      <c r="GN1090" s="224"/>
      <c r="GO1090" s="224"/>
      <c r="GP1090" s="224"/>
      <c r="GQ1090" s="224"/>
      <c r="GR1090" s="224"/>
      <c r="GS1090" s="224"/>
      <c r="GT1090" s="224"/>
      <c r="GU1090" s="224"/>
      <c r="GV1090" s="224"/>
      <c r="GW1090" s="224"/>
      <c r="GX1090" s="224"/>
      <c r="GY1090" s="224"/>
      <c r="GZ1090" s="224"/>
      <c r="HA1090" s="224"/>
      <c r="HB1090" s="224"/>
      <c r="HC1090" s="224"/>
      <c r="HD1090" s="224"/>
      <c r="HE1090" s="224"/>
      <c r="HF1090" s="224"/>
      <c r="HG1090" s="224"/>
      <c r="HH1090" s="224"/>
      <c r="HI1090" s="224"/>
      <c r="HJ1090" s="224"/>
      <c r="HK1090" s="224"/>
      <c r="HL1090" s="224"/>
      <c r="HM1090" s="224"/>
      <c r="HN1090" s="224"/>
      <c r="HO1090" s="224"/>
      <c r="HP1090" s="224"/>
      <c r="HQ1090" s="224"/>
      <c r="HR1090" s="224"/>
      <c r="HS1090" s="224"/>
      <c r="HT1090" s="224"/>
      <c r="HU1090" s="224"/>
      <c r="HV1090" s="224"/>
      <c r="HW1090" s="224"/>
      <c r="HX1090" s="224"/>
      <c r="HY1090" s="224"/>
      <c r="HZ1090" s="224"/>
      <c r="IA1090" s="224"/>
      <c r="IB1090" s="224"/>
      <c r="IC1090" s="224"/>
      <c r="ID1090" s="224"/>
      <c r="IE1090" s="224"/>
      <c r="IF1090" s="224"/>
      <c r="IG1090" s="224"/>
      <c r="IH1090" s="224"/>
      <c r="II1090" s="224"/>
      <c r="IJ1090" s="224"/>
      <c r="IK1090" s="224"/>
      <c r="IL1090" s="224"/>
      <c r="IM1090" s="224"/>
      <c r="IN1090" s="224"/>
      <c r="IO1090" s="224"/>
      <c r="IP1090" s="224"/>
      <c r="IQ1090" s="224"/>
      <c r="IR1090" s="224"/>
      <c r="IS1090" s="224"/>
      <c r="IT1090" s="224"/>
      <c r="IU1090" s="224"/>
      <c r="IV1090" s="224"/>
      <c r="IW1090" s="224"/>
    </row>
    <row r="1091" spans="1:257" s="258" customFormat="1" ht="39" hidden="1" customHeight="1" x14ac:dyDescent="0.25">
      <c r="A1091" s="224"/>
      <c r="B1091" s="224"/>
      <c r="C1091" s="224"/>
      <c r="D1091" s="209"/>
      <c r="E1091" s="57"/>
      <c r="F1091" s="57"/>
      <c r="G1091" s="210"/>
      <c r="H1091" s="210"/>
      <c r="I1091" s="210"/>
      <c r="J1091" s="224"/>
      <c r="K1091" s="251"/>
      <c r="L1091" s="251"/>
      <c r="M1091" s="251"/>
      <c r="N1091" s="251"/>
      <c r="O1091" s="251"/>
      <c r="P1091" s="251"/>
      <c r="Q1091" s="251"/>
      <c r="R1091" s="251"/>
      <c r="S1091" s="251"/>
      <c r="T1091" s="251"/>
      <c r="U1091" s="251"/>
      <c r="V1091" s="251"/>
      <c r="W1091" s="251"/>
      <c r="X1091" s="251"/>
      <c r="Y1091" s="251"/>
      <c r="Z1091" s="251"/>
      <c r="AA1091" s="251"/>
      <c r="AB1091" s="251"/>
      <c r="AC1091" s="211"/>
      <c r="AD1091" s="252"/>
      <c r="AE1091" s="252"/>
      <c r="AF1091" s="253"/>
      <c r="AG1091" s="253"/>
      <c r="AH1091" s="254"/>
      <c r="AI1091" s="254"/>
      <c r="AJ1091" s="255"/>
      <c r="AK1091" s="255"/>
      <c r="AL1091" s="126"/>
      <c r="AM1091" s="224"/>
      <c r="AN1091" s="224"/>
      <c r="AO1091" s="224"/>
      <c r="AP1091" s="224"/>
      <c r="AQ1091" s="224"/>
      <c r="AR1091" s="224"/>
      <c r="AS1091" s="224"/>
      <c r="AT1091" s="224"/>
      <c r="AU1091" s="224"/>
      <c r="AV1091" s="224"/>
      <c r="AW1091" s="224"/>
      <c r="AX1091" s="224"/>
      <c r="AY1091" s="224"/>
      <c r="AZ1091" s="224"/>
      <c r="BA1091" s="224"/>
      <c r="BB1091" s="224"/>
      <c r="BC1091" s="224"/>
      <c r="BD1091" s="224"/>
      <c r="BE1091" s="224"/>
      <c r="BF1091" s="224"/>
      <c r="BG1091" s="224"/>
      <c r="BH1091" s="224"/>
      <c r="BI1091" s="224"/>
      <c r="BJ1091" s="224"/>
      <c r="BK1091" s="224"/>
      <c r="BL1091" s="224"/>
      <c r="BM1091" s="224"/>
      <c r="BN1091" s="224"/>
      <c r="BO1091" s="224"/>
      <c r="BP1091" s="224"/>
      <c r="BQ1091" s="224"/>
      <c r="BR1091" s="224"/>
      <c r="BS1091" s="224"/>
      <c r="BT1091" s="224"/>
      <c r="BU1091" s="224"/>
      <c r="BV1091" s="224"/>
      <c r="BW1091" s="224"/>
      <c r="BX1091" s="224"/>
      <c r="BY1091" s="224"/>
      <c r="BZ1091" s="224"/>
      <c r="CA1091" s="224"/>
      <c r="CB1091" s="224"/>
      <c r="CC1091" s="224"/>
      <c r="CD1091" s="224"/>
      <c r="CE1091" s="224"/>
      <c r="CF1091" s="224"/>
      <c r="CG1091" s="224"/>
      <c r="CH1091" s="224"/>
      <c r="CI1091" s="224"/>
      <c r="CJ1091" s="224"/>
      <c r="CK1091" s="224"/>
      <c r="CL1091" s="224"/>
      <c r="CM1091" s="224"/>
      <c r="CN1091" s="224"/>
      <c r="CO1091" s="224"/>
      <c r="CP1091" s="224"/>
      <c r="CQ1091" s="224"/>
      <c r="CR1091" s="224"/>
      <c r="CS1091" s="224"/>
      <c r="CT1091" s="224"/>
      <c r="CU1091" s="224"/>
      <c r="CV1091" s="224"/>
      <c r="CW1091" s="224"/>
      <c r="CX1091" s="224"/>
      <c r="CY1091" s="224"/>
      <c r="CZ1091" s="224"/>
      <c r="DA1091" s="224"/>
      <c r="DB1091" s="224"/>
      <c r="DC1091" s="224"/>
      <c r="DD1091" s="224"/>
      <c r="DE1091" s="224"/>
      <c r="DF1091" s="224"/>
      <c r="DG1091" s="224"/>
      <c r="DH1091" s="224"/>
      <c r="DI1091" s="224"/>
      <c r="DJ1091" s="224"/>
      <c r="DK1091" s="224"/>
      <c r="DL1091" s="224"/>
      <c r="DM1091" s="224"/>
      <c r="DN1091" s="224"/>
      <c r="DO1091" s="224"/>
      <c r="DP1091" s="224"/>
      <c r="DQ1091" s="224"/>
      <c r="DR1091" s="224"/>
      <c r="DS1091" s="224"/>
      <c r="DT1091" s="224"/>
      <c r="DU1091" s="224"/>
      <c r="DV1091" s="224"/>
      <c r="DW1091" s="224"/>
      <c r="DX1091" s="224"/>
      <c r="DY1091" s="224"/>
      <c r="DZ1091" s="224"/>
      <c r="EA1091" s="224"/>
      <c r="EB1091" s="224"/>
      <c r="EC1091" s="224"/>
      <c r="ED1091" s="224"/>
      <c r="EE1091" s="224"/>
      <c r="EF1091" s="224"/>
      <c r="EG1091" s="224"/>
      <c r="EH1091" s="224"/>
      <c r="EI1091" s="224"/>
      <c r="EJ1091" s="224"/>
      <c r="EK1091" s="224"/>
      <c r="EL1091" s="224"/>
      <c r="EM1091" s="224"/>
      <c r="EN1091" s="224"/>
      <c r="EO1091" s="224"/>
      <c r="EP1091" s="224"/>
      <c r="EQ1091" s="224"/>
      <c r="ER1091" s="224"/>
      <c r="ES1091" s="224"/>
      <c r="ET1091" s="224"/>
      <c r="EU1091" s="224"/>
      <c r="EV1091" s="224"/>
      <c r="EW1091" s="224"/>
      <c r="EX1091" s="224"/>
      <c r="EY1091" s="224"/>
      <c r="EZ1091" s="224"/>
      <c r="FA1091" s="224"/>
      <c r="FB1091" s="224"/>
      <c r="FC1091" s="224"/>
      <c r="FD1091" s="224"/>
      <c r="FE1091" s="224"/>
      <c r="FF1091" s="224"/>
      <c r="FG1091" s="224"/>
      <c r="FH1091" s="224"/>
      <c r="FI1091" s="224"/>
      <c r="FJ1091" s="224"/>
      <c r="FK1091" s="224"/>
      <c r="FL1091" s="224"/>
      <c r="FM1091" s="224"/>
      <c r="FN1091" s="224"/>
      <c r="FO1091" s="224"/>
      <c r="FP1091" s="224"/>
      <c r="FQ1091" s="224"/>
      <c r="FR1091" s="224"/>
      <c r="FS1091" s="224"/>
      <c r="FT1091" s="224"/>
      <c r="FU1091" s="224"/>
      <c r="FV1091" s="224"/>
      <c r="FW1091" s="224"/>
      <c r="FX1091" s="224"/>
      <c r="FY1091" s="224"/>
      <c r="FZ1091" s="224"/>
      <c r="GA1091" s="224"/>
      <c r="GB1091" s="224"/>
      <c r="GC1091" s="224"/>
      <c r="GD1091" s="224"/>
      <c r="GE1091" s="224"/>
      <c r="GF1091" s="224"/>
      <c r="GG1091" s="224"/>
      <c r="GH1091" s="224"/>
      <c r="GI1091" s="224"/>
      <c r="GJ1091" s="224"/>
      <c r="GK1091" s="224"/>
      <c r="GL1091" s="224"/>
      <c r="GM1091" s="224"/>
      <c r="GN1091" s="224"/>
      <c r="GO1091" s="224"/>
      <c r="GP1091" s="224"/>
      <c r="GQ1091" s="224"/>
      <c r="GR1091" s="224"/>
      <c r="GS1091" s="224"/>
      <c r="GT1091" s="224"/>
      <c r="GU1091" s="224"/>
      <c r="GV1091" s="224"/>
      <c r="GW1091" s="224"/>
      <c r="GX1091" s="224"/>
      <c r="GY1091" s="224"/>
      <c r="GZ1091" s="224"/>
      <c r="HA1091" s="224"/>
      <c r="HB1091" s="224"/>
      <c r="HC1091" s="224"/>
      <c r="HD1091" s="224"/>
      <c r="HE1091" s="224"/>
      <c r="HF1091" s="224"/>
      <c r="HG1091" s="224"/>
      <c r="HH1091" s="224"/>
      <c r="HI1091" s="224"/>
      <c r="HJ1091" s="224"/>
      <c r="HK1091" s="224"/>
      <c r="HL1091" s="224"/>
      <c r="HM1091" s="224"/>
      <c r="HN1091" s="224"/>
      <c r="HO1091" s="224"/>
      <c r="HP1091" s="224"/>
      <c r="HQ1091" s="224"/>
      <c r="HR1091" s="224"/>
      <c r="HS1091" s="224"/>
      <c r="HT1091" s="224"/>
      <c r="HU1091" s="224"/>
      <c r="HV1091" s="224"/>
      <c r="HW1091" s="224"/>
      <c r="HX1091" s="224"/>
      <c r="HY1091" s="224"/>
      <c r="HZ1091" s="224"/>
      <c r="IA1091" s="224"/>
      <c r="IB1091" s="224"/>
      <c r="IC1091" s="224"/>
      <c r="ID1091" s="224"/>
      <c r="IE1091" s="224"/>
      <c r="IF1091" s="224"/>
      <c r="IG1091" s="224"/>
      <c r="IH1091" s="224"/>
      <c r="II1091" s="224"/>
      <c r="IJ1091" s="224"/>
      <c r="IK1091" s="224"/>
      <c r="IL1091" s="224"/>
      <c r="IM1091" s="224"/>
      <c r="IN1091" s="224"/>
      <c r="IO1091" s="224"/>
      <c r="IP1091" s="224"/>
      <c r="IQ1091" s="224"/>
      <c r="IR1091" s="224"/>
      <c r="IS1091" s="224"/>
      <c r="IT1091" s="224"/>
      <c r="IU1091" s="224"/>
      <c r="IV1091" s="224"/>
      <c r="IW1091" s="224"/>
    </row>
    <row r="1092" spans="1:257" s="258" customFormat="1" ht="39" hidden="1" customHeight="1" x14ac:dyDescent="0.25">
      <c r="A1092" s="224"/>
      <c r="B1092" s="224"/>
      <c r="C1092" s="224"/>
      <c r="D1092" s="209"/>
      <c r="E1092" s="57"/>
      <c r="F1092" s="57"/>
      <c r="G1092" s="210"/>
      <c r="H1092" s="210"/>
      <c r="I1092" s="210"/>
      <c r="J1092" s="224"/>
      <c r="K1092" s="251"/>
      <c r="L1092" s="251"/>
      <c r="M1092" s="251"/>
      <c r="N1092" s="251"/>
      <c r="O1092" s="251"/>
      <c r="P1092" s="251"/>
      <c r="Q1092" s="251"/>
      <c r="R1092" s="251"/>
      <c r="S1092" s="251"/>
      <c r="T1092" s="251"/>
      <c r="U1092" s="251"/>
      <c r="V1092" s="251"/>
      <c r="W1092" s="251"/>
      <c r="X1092" s="251"/>
      <c r="Y1092" s="251"/>
      <c r="Z1092" s="251"/>
      <c r="AA1092" s="251"/>
      <c r="AB1092" s="251"/>
      <c r="AC1092" s="211"/>
      <c r="AD1092" s="252"/>
      <c r="AE1092" s="252"/>
      <c r="AF1092" s="253"/>
      <c r="AG1092" s="253"/>
      <c r="AH1092" s="254"/>
      <c r="AI1092" s="254"/>
      <c r="AJ1092" s="255"/>
      <c r="AK1092" s="255"/>
      <c r="AL1092" s="126"/>
      <c r="AM1092" s="224"/>
      <c r="AN1092" s="224"/>
      <c r="AO1092" s="224"/>
      <c r="AP1092" s="224"/>
      <c r="AQ1092" s="224"/>
      <c r="AR1092" s="224"/>
      <c r="AS1092" s="224"/>
      <c r="AT1092" s="224"/>
      <c r="AU1092" s="224"/>
      <c r="AV1092" s="224"/>
      <c r="AW1092" s="224"/>
      <c r="AX1092" s="224"/>
      <c r="AY1092" s="224"/>
      <c r="AZ1092" s="224"/>
      <c r="BA1092" s="224"/>
      <c r="BB1092" s="224"/>
      <c r="BC1092" s="224"/>
      <c r="BD1092" s="224"/>
      <c r="BE1092" s="224"/>
      <c r="BF1092" s="224"/>
      <c r="BG1092" s="224"/>
      <c r="BH1092" s="224"/>
      <c r="BI1092" s="224"/>
      <c r="BJ1092" s="224"/>
      <c r="BK1092" s="224"/>
      <c r="BL1092" s="224"/>
      <c r="BM1092" s="224"/>
      <c r="BN1092" s="224"/>
      <c r="BO1092" s="224"/>
      <c r="BP1092" s="224"/>
      <c r="BQ1092" s="224"/>
      <c r="BR1092" s="224"/>
      <c r="BS1092" s="224"/>
      <c r="BT1092" s="224"/>
      <c r="BU1092" s="224"/>
      <c r="BV1092" s="224"/>
      <c r="BW1092" s="224"/>
      <c r="BX1092" s="224"/>
      <c r="BY1092" s="224"/>
      <c r="BZ1092" s="224"/>
      <c r="CA1092" s="224"/>
      <c r="CB1092" s="224"/>
      <c r="CC1092" s="224"/>
      <c r="CD1092" s="224"/>
      <c r="CE1092" s="224"/>
      <c r="CF1092" s="224"/>
      <c r="CG1092" s="224"/>
      <c r="CH1092" s="224"/>
      <c r="CI1092" s="224"/>
      <c r="CJ1092" s="224"/>
      <c r="CK1092" s="224"/>
      <c r="CL1092" s="224"/>
      <c r="CM1092" s="224"/>
      <c r="CN1092" s="224"/>
      <c r="CO1092" s="224"/>
      <c r="CP1092" s="224"/>
      <c r="CQ1092" s="224"/>
      <c r="CR1092" s="224"/>
      <c r="CS1092" s="224"/>
      <c r="CT1092" s="224"/>
      <c r="CU1092" s="224"/>
      <c r="CV1092" s="224"/>
      <c r="CW1092" s="224"/>
      <c r="CX1092" s="224"/>
      <c r="CY1092" s="224"/>
      <c r="CZ1092" s="224"/>
      <c r="DA1092" s="224"/>
      <c r="DB1092" s="224"/>
      <c r="DC1092" s="224"/>
      <c r="DD1092" s="224"/>
      <c r="DE1092" s="224"/>
      <c r="DF1092" s="224"/>
      <c r="DG1092" s="224"/>
      <c r="DH1092" s="224"/>
      <c r="DI1092" s="224"/>
      <c r="DJ1092" s="224"/>
      <c r="DK1092" s="224"/>
      <c r="DL1092" s="224"/>
      <c r="DM1092" s="224"/>
      <c r="DN1092" s="224"/>
      <c r="DO1092" s="224"/>
      <c r="DP1092" s="224"/>
      <c r="DQ1092" s="224"/>
      <c r="DR1092" s="224"/>
      <c r="DS1092" s="224"/>
      <c r="DT1092" s="224"/>
      <c r="DU1092" s="224"/>
      <c r="DV1092" s="224"/>
      <c r="DW1092" s="224"/>
      <c r="DX1092" s="224"/>
      <c r="DY1092" s="224"/>
      <c r="DZ1092" s="224"/>
      <c r="EA1092" s="224"/>
      <c r="EB1092" s="224"/>
      <c r="EC1092" s="224"/>
      <c r="ED1092" s="224"/>
      <c r="EE1092" s="224"/>
      <c r="EF1092" s="224"/>
      <c r="EG1092" s="224"/>
      <c r="EH1092" s="224"/>
      <c r="EI1092" s="224"/>
      <c r="EJ1092" s="224"/>
      <c r="EK1092" s="224"/>
      <c r="EL1092" s="224"/>
      <c r="EM1092" s="224"/>
      <c r="EN1092" s="224"/>
      <c r="EO1092" s="224"/>
      <c r="EP1092" s="224"/>
      <c r="EQ1092" s="224"/>
      <c r="ER1092" s="224"/>
      <c r="ES1092" s="224"/>
      <c r="ET1092" s="224"/>
      <c r="EU1092" s="224"/>
      <c r="EV1092" s="224"/>
      <c r="EW1092" s="224"/>
      <c r="EX1092" s="224"/>
      <c r="EY1092" s="224"/>
      <c r="EZ1092" s="224"/>
      <c r="FA1092" s="224"/>
      <c r="FB1092" s="224"/>
      <c r="FC1092" s="224"/>
      <c r="FD1092" s="224"/>
      <c r="FE1092" s="224"/>
      <c r="FF1092" s="224"/>
      <c r="FG1092" s="224"/>
      <c r="FH1092" s="224"/>
      <c r="FI1092" s="224"/>
      <c r="FJ1092" s="224"/>
      <c r="FK1092" s="224"/>
      <c r="FL1092" s="224"/>
      <c r="FM1092" s="224"/>
      <c r="FN1092" s="224"/>
      <c r="FO1092" s="224"/>
      <c r="FP1092" s="224"/>
      <c r="FQ1092" s="224"/>
      <c r="FR1092" s="224"/>
      <c r="FS1092" s="224"/>
      <c r="FT1092" s="224"/>
      <c r="FU1092" s="224"/>
      <c r="FV1092" s="224"/>
      <c r="FW1092" s="224"/>
      <c r="FX1092" s="224"/>
      <c r="FY1092" s="224"/>
      <c r="FZ1092" s="224"/>
      <c r="GA1092" s="224"/>
      <c r="GB1092" s="224"/>
      <c r="GC1092" s="224"/>
      <c r="GD1092" s="224"/>
      <c r="GE1092" s="224"/>
      <c r="GF1092" s="224"/>
      <c r="GG1092" s="224"/>
      <c r="GH1092" s="224"/>
      <c r="GI1092" s="224"/>
      <c r="GJ1092" s="224"/>
      <c r="GK1092" s="224"/>
      <c r="GL1092" s="224"/>
      <c r="GM1092" s="224"/>
      <c r="GN1092" s="224"/>
      <c r="GO1092" s="224"/>
      <c r="GP1092" s="224"/>
      <c r="GQ1092" s="224"/>
      <c r="GR1092" s="224"/>
      <c r="GS1092" s="224"/>
      <c r="GT1092" s="224"/>
      <c r="GU1092" s="224"/>
      <c r="GV1092" s="224"/>
      <c r="GW1092" s="224"/>
      <c r="GX1092" s="224"/>
      <c r="GY1092" s="224"/>
      <c r="GZ1092" s="224"/>
      <c r="HA1092" s="224"/>
      <c r="HB1092" s="224"/>
      <c r="HC1092" s="224"/>
      <c r="HD1092" s="224"/>
      <c r="HE1092" s="224"/>
      <c r="HF1092" s="224"/>
      <c r="HG1092" s="224"/>
      <c r="HH1092" s="224"/>
      <c r="HI1092" s="224"/>
      <c r="HJ1092" s="224"/>
      <c r="HK1092" s="224"/>
      <c r="HL1092" s="224"/>
      <c r="HM1092" s="224"/>
      <c r="HN1092" s="224"/>
      <c r="HO1092" s="224"/>
      <c r="HP1092" s="224"/>
      <c r="HQ1092" s="224"/>
      <c r="HR1092" s="224"/>
      <c r="HS1092" s="224"/>
      <c r="HT1092" s="224"/>
      <c r="HU1092" s="224"/>
      <c r="HV1092" s="224"/>
      <c r="HW1092" s="224"/>
      <c r="HX1092" s="224"/>
      <c r="HY1092" s="224"/>
      <c r="HZ1092" s="224"/>
      <c r="IA1092" s="224"/>
      <c r="IB1092" s="224"/>
      <c r="IC1092" s="224"/>
      <c r="ID1092" s="224"/>
      <c r="IE1092" s="224"/>
      <c r="IF1092" s="224"/>
      <c r="IG1092" s="224"/>
      <c r="IH1092" s="224"/>
      <c r="II1092" s="224"/>
      <c r="IJ1092" s="224"/>
      <c r="IK1092" s="224"/>
      <c r="IL1092" s="224"/>
      <c r="IM1092" s="224"/>
      <c r="IN1092" s="224"/>
      <c r="IO1092" s="224"/>
      <c r="IP1092" s="224"/>
      <c r="IQ1092" s="224"/>
      <c r="IR1092" s="224"/>
      <c r="IS1092" s="224"/>
      <c r="IT1092" s="224"/>
      <c r="IU1092" s="224"/>
      <c r="IV1092" s="224"/>
      <c r="IW1092" s="224"/>
    </row>
    <row r="1093" spans="1:257" s="258" customFormat="1" ht="39" hidden="1" customHeight="1" x14ac:dyDescent="0.25">
      <c r="A1093" s="224"/>
      <c r="B1093" s="224"/>
      <c r="C1093" s="224"/>
      <c r="D1093" s="209"/>
      <c r="E1093" s="57"/>
      <c r="F1093" s="57"/>
      <c r="G1093" s="210"/>
      <c r="H1093" s="210"/>
      <c r="I1093" s="210"/>
      <c r="J1093" s="224"/>
      <c r="K1093" s="251"/>
      <c r="L1093" s="251"/>
      <c r="M1093" s="251"/>
      <c r="N1093" s="251"/>
      <c r="O1093" s="251"/>
      <c r="P1093" s="251"/>
      <c r="Q1093" s="251"/>
      <c r="R1093" s="251"/>
      <c r="S1093" s="251"/>
      <c r="T1093" s="251"/>
      <c r="U1093" s="251"/>
      <c r="V1093" s="251"/>
      <c r="W1093" s="251"/>
      <c r="X1093" s="251"/>
      <c r="Y1093" s="251"/>
      <c r="Z1093" s="251"/>
      <c r="AA1093" s="251"/>
      <c r="AB1093" s="251"/>
      <c r="AC1093" s="211"/>
      <c r="AD1093" s="252"/>
      <c r="AE1093" s="252"/>
      <c r="AF1093" s="253"/>
      <c r="AG1093" s="253"/>
      <c r="AH1093" s="254"/>
      <c r="AI1093" s="254"/>
      <c r="AJ1093" s="255"/>
      <c r="AK1093" s="255"/>
      <c r="AL1093" s="126"/>
      <c r="AM1093" s="224"/>
      <c r="AN1093" s="224"/>
      <c r="AO1093" s="224"/>
      <c r="AP1093" s="224"/>
      <c r="AQ1093" s="224"/>
      <c r="AR1093" s="224"/>
      <c r="AS1093" s="224"/>
      <c r="AT1093" s="224"/>
      <c r="AU1093" s="224"/>
      <c r="AV1093" s="224"/>
      <c r="AW1093" s="224"/>
      <c r="AX1093" s="224"/>
      <c r="AY1093" s="224"/>
      <c r="AZ1093" s="224"/>
      <c r="BA1093" s="224"/>
      <c r="BB1093" s="224"/>
      <c r="BC1093" s="224"/>
      <c r="BD1093" s="224"/>
      <c r="BE1093" s="224"/>
      <c r="BF1093" s="224"/>
      <c r="BG1093" s="224"/>
      <c r="BH1093" s="224"/>
      <c r="BI1093" s="224"/>
      <c r="BJ1093" s="224"/>
      <c r="BK1093" s="224"/>
      <c r="BL1093" s="224"/>
      <c r="BM1093" s="224"/>
      <c r="BN1093" s="224"/>
      <c r="BO1093" s="224"/>
      <c r="BP1093" s="224"/>
      <c r="BQ1093" s="224"/>
      <c r="BR1093" s="224"/>
      <c r="BS1093" s="224"/>
      <c r="BT1093" s="224"/>
      <c r="BU1093" s="224"/>
      <c r="BV1093" s="224"/>
      <c r="BW1093" s="224"/>
      <c r="BX1093" s="224"/>
      <c r="BY1093" s="224"/>
      <c r="BZ1093" s="224"/>
      <c r="CA1093" s="224"/>
      <c r="CB1093" s="224"/>
      <c r="CC1093" s="224"/>
      <c r="CD1093" s="224"/>
      <c r="CE1093" s="224"/>
      <c r="CF1093" s="224"/>
      <c r="CG1093" s="224"/>
      <c r="CH1093" s="224"/>
      <c r="CI1093" s="224"/>
      <c r="CJ1093" s="224"/>
      <c r="CK1093" s="224"/>
      <c r="CL1093" s="224"/>
      <c r="CM1093" s="224"/>
      <c r="CN1093" s="224"/>
      <c r="CO1093" s="224"/>
      <c r="CP1093" s="224"/>
      <c r="CQ1093" s="224"/>
      <c r="CR1093" s="224"/>
      <c r="CS1093" s="224"/>
      <c r="CT1093" s="224"/>
      <c r="CU1093" s="224"/>
      <c r="CV1093" s="224"/>
      <c r="CW1093" s="224"/>
      <c r="CX1093" s="224"/>
      <c r="CY1093" s="224"/>
      <c r="CZ1093" s="224"/>
      <c r="DA1093" s="224"/>
      <c r="DB1093" s="224"/>
      <c r="DC1093" s="224"/>
      <c r="DD1093" s="224"/>
      <c r="DE1093" s="224"/>
      <c r="DF1093" s="224"/>
      <c r="DG1093" s="224"/>
      <c r="DH1093" s="224"/>
      <c r="DI1093" s="224"/>
      <c r="DJ1093" s="224"/>
      <c r="DK1093" s="224"/>
      <c r="DL1093" s="224"/>
      <c r="DM1093" s="224"/>
      <c r="DN1093" s="224"/>
      <c r="DO1093" s="224"/>
      <c r="DP1093" s="224"/>
      <c r="DQ1093" s="224"/>
      <c r="DR1093" s="224"/>
      <c r="DS1093" s="224"/>
      <c r="DT1093" s="224"/>
      <c r="DU1093" s="224"/>
      <c r="DV1093" s="224"/>
      <c r="DW1093" s="224"/>
      <c r="DX1093" s="224"/>
      <c r="DY1093" s="224"/>
      <c r="DZ1093" s="224"/>
      <c r="EA1093" s="224"/>
      <c r="EB1093" s="224"/>
      <c r="EC1093" s="224"/>
      <c r="ED1093" s="224"/>
      <c r="EE1093" s="224"/>
      <c r="EF1093" s="224"/>
      <c r="EG1093" s="224"/>
      <c r="EH1093" s="224"/>
      <c r="EI1093" s="224"/>
      <c r="EJ1093" s="224"/>
      <c r="EK1093" s="224"/>
      <c r="EL1093" s="224"/>
      <c r="EM1093" s="224"/>
      <c r="EN1093" s="224"/>
      <c r="EO1093" s="224"/>
      <c r="EP1093" s="224"/>
      <c r="EQ1093" s="224"/>
      <c r="ER1093" s="224"/>
      <c r="ES1093" s="224"/>
      <c r="ET1093" s="224"/>
      <c r="EU1093" s="224"/>
      <c r="EV1093" s="224"/>
      <c r="EW1093" s="224"/>
      <c r="EX1093" s="224"/>
      <c r="EY1093" s="224"/>
      <c r="EZ1093" s="224"/>
      <c r="FA1093" s="224"/>
      <c r="FB1093" s="224"/>
      <c r="FC1093" s="224"/>
      <c r="FD1093" s="224"/>
      <c r="FE1093" s="224"/>
      <c r="FF1093" s="224"/>
      <c r="FG1093" s="224"/>
      <c r="FH1093" s="224"/>
      <c r="FI1093" s="224"/>
      <c r="FJ1093" s="224"/>
      <c r="FK1093" s="224"/>
      <c r="FL1093" s="224"/>
      <c r="FM1093" s="224"/>
      <c r="FN1093" s="224"/>
      <c r="FO1093" s="224"/>
      <c r="FP1093" s="224"/>
      <c r="FQ1093" s="224"/>
      <c r="FR1093" s="224"/>
      <c r="FS1093" s="224"/>
      <c r="FT1093" s="224"/>
      <c r="FU1093" s="224"/>
      <c r="FV1093" s="224"/>
      <c r="FW1093" s="224"/>
      <c r="FX1093" s="224"/>
      <c r="FY1093" s="224"/>
      <c r="FZ1093" s="224"/>
      <c r="GA1093" s="224"/>
      <c r="GB1093" s="224"/>
      <c r="GC1093" s="224"/>
      <c r="GD1093" s="224"/>
      <c r="GE1093" s="224"/>
      <c r="GF1093" s="224"/>
      <c r="GG1093" s="224"/>
      <c r="GH1093" s="224"/>
      <c r="GI1093" s="224"/>
      <c r="GJ1093" s="224"/>
      <c r="GK1093" s="224"/>
      <c r="GL1093" s="224"/>
      <c r="GM1093" s="224"/>
      <c r="GN1093" s="224"/>
      <c r="GO1093" s="224"/>
      <c r="GP1093" s="224"/>
      <c r="GQ1093" s="224"/>
      <c r="GR1093" s="224"/>
      <c r="GS1093" s="224"/>
      <c r="GT1093" s="224"/>
      <c r="GU1093" s="224"/>
      <c r="GV1093" s="224"/>
      <c r="GW1093" s="224"/>
      <c r="GX1093" s="224"/>
      <c r="GY1093" s="224"/>
      <c r="GZ1093" s="224"/>
      <c r="HA1093" s="224"/>
      <c r="HB1093" s="224"/>
      <c r="HC1093" s="224"/>
      <c r="HD1093" s="224"/>
      <c r="HE1093" s="224"/>
      <c r="HF1093" s="224"/>
      <c r="HG1093" s="224"/>
      <c r="HH1093" s="224"/>
      <c r="HI1093" s="224"/>
      <c r="HJ1093" s="224"/>
      <c r="HK1093" s="224"/>
      <c r="HL1093" s="224"/>
      <c r="HM1093" s="224"/>
      <c r="HN1093" s="224"/>
      <c r="HO1093" s="224"/>
      <c r="HP1093" s="224"/>
      <c r="HQ1093" s="224"/>
      <c r="HR1093" s="224"/>
      <c r="HS1093" s="224"/>
      <c r="HT1093" s="224"/>
      <c r="HU1093" s="224"/>
      <c r="HV1093" s="224"/>
      <c r="HW1093" s="224"/>
      <c r="HX1093" s="224"/>
      <c r="HY1093" s="224"/>
      <c r="HZ1093" s="224"/>
      <c r="IA1093" s="224"/>
      <c r="IB1093" s="224"/>
      <c r="IC1093" s="224"/>
      <c r="ID1093" s="224"/>
      <c r="IE1093" s="224"/>
      <c r="IF1093" s="224"/>
      <c r="IG1093" s="224"/>
      <c r="IH1093" s="224"/>
      <c r="II1093" s="224"/>
      <c r="IJ1093" s="224"/>
      <c r="IK1093" s="224"/>
      <c r="IL1093" s="224"/>
      <c r="IM1093" s="224"/>
      <c r="IN1093" s="224"/>
      <c r="IO1093" s="224"/>
      <c r="IP1093" s="224"/>
      <c r="IQ1093" s="224"/>
      <c r="IR1093" s="224"/>
      <c r="IS1093" s="224"/>
      <c r="IT1093" s="224"/>
      <c r="IU1093" s="224"/>
      <c r="IV1093" s="224"/>
      <c r="IW1093" s="224"/>
    </row>
    <row r="1094" spans="1:257" s="258" customFormat="1" ht="39" hidden="1" customHeight="1" x14ac:dyDescent="0.25">
      <c r="A1094" s="224"/>
      <c r="B1094" s="224"/>
      <c r="C1094" s="224"/>
      <c r="D1094" s="209"/>
      <c r="E1094" s="57"/>
      <c r="F1094" s="57"/>
      <c r="G1094" s="210"/>
      <c r="H1094" s="210"/>
      <c r="I1094" s="210"/>
      <c r="J1094" s="224"/>
      <c r="K1094" s="251"/>
      <c r="L1094" s="251"/>
      <c r="M1094" s="251"/>
      <c r="N1094" s="251"/>
      <c r="O1094" s="251"/>
      <c r="P1094" s="251"/>
      <c r="Q1094" s="251"/>
      <c r="R1094" s="251"/>
      <c r="S1094" s="251"/>
      <c r="T1094" s="251"/>
      <c r="U1094" s="251"/>
      <c r="V1094" s="251"/>
      <c r="W1094" s="251"/>
      <c r="X1094" s="251"/>
      <c r="Y1094" s="251"/>
      <c r="Z1094" s="251"/>
      <c r="AA1094" s="251"/>
      <c r="AB1094" s="251"/>
      <c r="AC1094" s="211"/>
      <c r="AD1094" s="252"/>
      <c r="AE1094" s="252"/>
      <c r="AF1094" s="253"/>
      <c r="AG1094" s="253"/>
      <c r="AH1094" s="254"/>
      <c r="AI1094" s="254"/>
      <c r="AJ1094" s="255"/>
      <c r="AK1094" s="255"/>
      <c r="AL1094" s="126"/>
      <c r="AM1094" s="224"/>
      <c r="AN1094" s="224"/>
      <c r="AO1094" s="224"/>
      <c r="AP1094" s="224"/>
      <c r="AQ1094" s="224"/>
      <c r="AR1094" s="224"/>
      <c r="AS1094" s="224"/>
      <c r="AT1094" s="224"/>
      <c r="AU1094" s="224"/>
      <c r="AV1094" s="224"/>
      <c r="AW1094" s="224"/>
      <c r="AX1094" s="224"/>
      <c r="AY1094" s="224"/>
      <c r="AZ1094" s="224"/>
      <c r="BA1094" s="224"/>
      <c r="BB1094" s="224"/>
      <c r="BC1094" s="224"/>
      <c r="BD1094" s="224"/>
      <c r="BE1094" s="224"/>
      <c r="BF1094" s="224"/>
      <c r="BG1094" s="224"/>
      <c r="BH1094" s="224"/>
      <c r="BI1094" s="224"/>
      <c r="BJ1094" s="224"/>
      <c r="BK1094" s="224"/>
      <c r="BL1094" s="224"/>
      <c r="BM1094" s="224"/>
      <c r="BN1094" s="224"/>
      <c r="BO1094" s="224"/>
      <c r="BP1094" s="224"/>
      <c r="BQ1094" s="224"/>
      <c r="BR1094" s="224"/>
      <c r="BS1094" s="224"/>
      <c r="BT1094" s="224"/>
      <c r="BU1094" s="224"/>
      <c r="BV1094" s="224"/>
      <c r="BW1094" s="224"/>
      <c r="BX1094" s="224"/>
      <c r="BY1094" s="224"/>
      <c r="BZ1094" s="224"/>
      <c r="CA1094" s="224"/>
      <c r="CB1094" s="224"/>
      <c r="CC1094" s="224"/>
      <c r="CD1094" s="224"/>
      <c r="CE1094" s="224"/>
      <c r="CF1094" s="224"/>
      <c r="CG1094" s="224"/>
      <c r="CH1094" s="224"/>
      <c r="CI1094" s="224"/>
      <c r="CJ1094" s="224"/>
      <c r="CK1094" s="224"/>
      <c r="CL1094" s="224"/>
      <c r="CM1094" s="224"/>
      <c r="CN1094" s="224"/>
      <c r="CO1094" s="224"/>
      <c r="CP1094" s="224"/>
      <c r="CQ1094" s="224"/>
      <c r="CR1094" s="224"/>
      <c r="CS1094" s="224"/>
      <c r="CT1094" s="224"/>
      <c r="CU1094" s="224"/>
      <c r="CV1094" s="224"/>
      <c r="CW1094" s="224"/>
      <c r="CX1094" s="224"/>
      <c r="CY1094" s="224"/>
      <c r="CZ1094" s="224"/>
      <c r="DA1094" s="224"/>
      <c r="DB1094" s="224"/>
      <c r="DC1094" s="224"/>
      <c r="DD1094" s="224"/>
      <c r="DE1094" s="224"/>
      <c r="DF1094" s="224"/>
      <c r="DG1094" s="224"/>
      <c r="DH1094" s="224"/>
      <c r="DI1094" s="224"/>
      <c r="DJ1094" s="224"/>
      <c r="DK1094" s="224"/>
      <c r="DL1094" s="224"/>
      <c r="DM1094" s="224"/>
      <c r="DN1094" s="224"/>
      <c r="DO1094" s="224"/>
      <c r="DP1094" s="224"/>
      <c r="DQ1094" s="224"/>
      <c r="DR1094" s="224"/>
      <c r="DS1094" s="224"/>
      <c r="DT1094" s="224"/>
      <c r="DU1094" s="224"/>
      <c r="DV1094" s="224"/>
      <c r="DW1094" s="224"/>
      <c r="DX1094" s="224"/>
      <c r="DY1094" s="224"/>
      <c r="DZ1094" s="224"/>
      <c r="EA1094" s="224"/>
      <c r="EB1094" s="224"/>
      <c r="EC1094" s="224"/>
      <c r="ED1094" s="224"/>
      <c r="EE1094" s="224"/>
      <c r="EF1094" s="224"/>
      <c r="EG1094" s="224"/>
      <c r="EH1094" s="224"/>
      <c r="EI1094" s="224"/>
      <c r="EJ1094" s="224"/>
      <c r="EK1094" s="224"/>
      <c r="EL1094" s="224"/>
      <c r="EM1094" s="224"/>
      <c r="EN1094" s="224"/>
      <c r="EO1094" s="224"/>
      <c r="EP1094" s="224"/>
      <c r="EQ1094" s="224"/>
      <c r="ER1094" s="224"/>
      <c r="ES1094" s="224"/>
      <c r="ET1094" s="224"/>
      <c r="EU1094" s="224"/>
      <c r="EV1094" s="224"/>
      <c r="EW1094" s="224"/>
      <c r="EX1094" s="224"/>
      <c r="EY1094" s="224"/>
      <c r="EZ1094" s="224"/>
      <c r="FA1094" s="224"/>
      <c r="FB1094" s="224"/>
      <c r="FC1094" s="224"/>
      <c r="FD1094" s="224"/>
      <c r="FE1094" s="224"/>
      <c r="FF1094" s="224"/>
      <c r="FG1094" s="224"/>
      <c r="FH1094" s="224"/>
      <c r="FI1094" s="224"/>
      <c r="FJ1094" s="224"/>
      <c r="FK1094" s="224"/>
      <c r="FL1094" s="224"/>
      <c r="FM1094" s="224"/>
      <c r="FN1094" s="224"/>
      <c r="FO1094" s="224"/>
      <c r="FP1094" s="224"/>
      <c r="FQ1094" s="224"/>
      <c r="FR1094" s="224"/>
      <c r="FS1094" s="224"/>
      <c r="FT1094" s="224"/>
      <c r="FU1094" s="224"/>
      <c r="FV1094" s="224"/>
      <c r="FW1094" s="224"/>
      <c r="FX1094" s="224"/>
      <c r="FY1094" s="224"/>
      <c r="FZ1094" s="224"/>
      <c r="GA1094" s="224"/>
      <c r="GB1094" s="224"/>
      <c r="GC1094" s="224"/>
      <c r="GD1094" s="224"/>
      <c r="GE1094" s="224"/>
      <c r="GF1094" s="224"/>
      <c r="GG1094" s="224"/>
      <c r="GH1094" s="224"/>
      <c r="GI1094" s="224"/>
      <c r="GJ1094" s="224"/>
      <c r="GK1094" s="224"/>
      <c r="GL1094" s="224"/>
      <c r="GM1094" s="224"/>
      <c r="GN1094" s="224"/>
      <c r="GO1094" s="224"/>
      <c r="GP1094" s="224"/>
      <c r="GQ1094" s="224"/>
      <c r="GR1094" s="224"/>
      <c r="GS1094" s="224"/>
      <c r="GT1094" s="224"/>
      <c r="GU1094" s="224"/>
      <c r="GV1094" s="224"/>
      <c r="GW1094" s="224"/>
      <c r="GX1094" s="224"/>
      <c r="GY1094" s="224"/>
      <c r="GZ1094" s="224"/>
      <c r="HA1094" s="224"/>
      <c r="HB1094" s="224"/>
      <c r="HC1094" s="224"/>
      <c r="HD1094" s="224"/>
      <c r="HE1094" s="224"/>
      <c r="HF1094" s="224"/>
      <c r="HG1094" s="224"/>
      <c r="HH1094" s="224"/>
      <c r="HI1094" s="224"/>
      <c r="HJ1094" s="224"/>
      <c r="HK1094" s="224"/>
      <c r="HL1094" s="224"/>
      <c r="HM1094" s="224"/>
      <c r="HN1094" s="224"/>
      <c r="HO1094" s="224"/>
      <c r="HP1094" s="224"/>
      <c r="HQ1094" s="224"/>
      <c r="HR1094" s="224"/>
      <c r="HS1094" s="224"/>
      <c r="HT1094" s="224"/>
      <c r="HU1094" s="224"/>
      <c r="HV1094" s="224"/>
      <c r="HW1094" s="224"/>
      <c r="HX1094" s="224"/>
      <c r="HY1094" s="224"/>
      <c r="HZ1094" s="224"/>
      <c r="IA1094" s="224"/>
      <c r="IB1094" s="224"/>
      <c r="IC1094" s="224"/>
      <c r="ID1094" s="224"/>
      <c r="IE1094" s="224"/>
      <c r="IF1094" s="224"/>
      <c r="IG1094" s="224"/>
      <c r="IH1094" s="224"/>
      <c r="II1094" s="224"/>
      <c r="IJ1094" s="224"/>
      <c r="IK1094" s="224"/>
      <c r="IL1094" s="224"/>
      <c r="IM1094" s="224"/>
      <c r="IN1094" s="224"/>
      <c r="IO1094" s="224"/>
      <c r="IP1094" s="224"/>
      <c r="IQ1094" s="224"/>
      <c r="IR1094" s="224"/>
      <c r="IS1094" s="224"/>
      <c r="IT1094" s="224"/>
      <c r="IU1094" s="224"/>
      <c r="IV1094" s="224"/>
      <c r="IW1094" s="224"/>
    </row>
    <row r="1095" spans="1:257" s="258" customFormat="1" ht="39" hidden="1" customHeight="1" x14ac:dyDescent="0.25">
      <c r="A1095" s="224"/>
      <c r="B1095" s="224"/>
      <c r="C1095" s="224"/>
      <c r="D1095" s="209"/>
      <c r="E1095" s="57"/>
      <c r="F1095" s="57"/>
      <c r="G1095" s="210"/>
      <c r="H1095" s="210"/>
      <c r="I1095" s="210"/>
      <c r="J1095" s="224"/>
      <c r="K1095" s="251"/>
      <c r="L1095" s="251"/>
      <c r="M1095" s="251"/>
      <c r="N1095" s="251"/>
      <c r="O1095" s="251"/>
      <c r="P1095" s="251"/>
      <c r="Q1095" s="251"/>
      <c r="R1095" s="251"/>
      <c r="S1095" s="251"/>
      <c r="T1095" s="251"/>
      <c r="U1095" s="251"/>
      <c r="V1095" s="251"/>
      <c r="W1095" s="251"/>
      <c r="X1095" s="251"/>
      <c r="Y1095" s="251"/>
      <c r="Z1095" s="251"/>
      <c r="AA1095" s="251"/>
      <c r="AB1095" s="251"/>
      <c r="AC1095" s="211"/>
      <c r="AD1095" s="252"/>
      <c r="AE1095" s="252"/>
      <c r="AF1095" s="253"/>
      <c r="AG1095" s="253"/>
      <c r="AH1095" s="254"/>
      <c r="AI1095" s="254"/>
      <c r="AJ1095" s="255"/>
      <c r="AK1095" s="255"/>
      <c r="AL1095" s="126"/>
      <c r="AM1095" s="224"/>
      <c r="AN1095" s="224"/>
      <c r="AO1095" s="224"/>
      <c r="AP1095" s="224"/>
      <c r="AQ1095" s="224"/>
      <c r="AR1095" s="224"/>
      <c r="AS1095" s="224"/>
      <c r="AT1095" s="224"/>
      <c r="AU1095" s="224"/>
      <c r="AV1095" s="224"/>
      <c r="AW1095" s="224"/>
      <c r="AX1095" s="224"/>
      <c r="AY1095" s="224"/>
      <c r="AZ1095" s="224"/>
      <c r="BA1095" s="224"/>
      <c r="BB1095" s="224"/>
      <c r="BC1095" s="224"/>
      <c r="BD1095" s="224"/>
      <c r="BE1095" s="224"/>
      <c r="BF1095" s="224"/>
      <c r="BG1095" s="224"/>
      <c r="BH1095" s="224"/>
      <c r="BI1095" s="224"/>
      <c r="BJ1095" s="224"/>
      <c r="BK1095" s="224"/>
      <c r="BL1095" s="224"/>
      <c r="BM1095" s="224"/>
      <c r="BN1095" s="224"/>
      <c r="BO1095" s="224"/>
      <c r="BP1095" s="224"/>
      <c r="BQ1095" s="224"/>
      <c r="BR1095" s="224"/>
      <c r="BS1095" s="224"/>
      <c r="BT1095" s="224"/>
      <c r="BU1095" s="224"/>
      <c r="BV1095" s="224"/>
      <c r="BW1095" s="224"/>
      <c r="BX1095" s="224"/>
      <c r="BY1095" s="224"/>
      <c r="BZ1095" s="224"/>
      <c r="CA1095" s="224"/>
      <c r="CB1095" s="224"/>
      <c r="CC1095" s="224"/>
      <c r="CD1095" s="224"/>
      <c r="CE1095" s="224"/>
      <c r="CF1095" s="224"/>
      <c r="CG1095" s="224"/>
      <c r="CH1095" s="224"/>
      <c r="CI1095" s="224"/>
      <c r="CJ1095" s="224"/>
      <c r="CK1095" s="224"/>
      <c r="CL1095" s="224"/>
      <c r="CM1095" s="224"/>
      <c r="CN1095" s="224"/>
      <c r="CO1095" s="224"/>
      <c r="CP1095" s="224"/>
      <c r="CQ1095" s="224"/>
      <c r="CR1095" s="224"/>
      <c r="CS1095" s="224"/>
      <c r="CT1095" s="224"/>
      <c r="CU1095" s="224"/>
      <c r="CV1095" s="224"/>
      <c r="CW1095" s="224"/>
      <c r="CX1095" s="224"/>
      <c r="CY1095" s="224"/>
      <c r="CZ1095" s="224"/>
      <c r="DA1095" s="224"/>
      <c r="DB1095" s="224"/>
      <c r="DC1095" s="224"/>
      <c r="DD1095" s="224"/>
      <c r="DE1095" s="224"/>
      <c r="DF1095" s="224"/>
      <c r="DG1095" s="224"/>
      <c r="DH1095" s="224"/>
      <c r="DI1095" s="224"/>
      <c r="DJ1095" s="224"/>
      <c r="DK1095" s="224"/>
      <c r="DL1095" s="224"/>
      <c r="DM1095" s="224"/>
      <c r="DN1095" s="224"/>
      <c r="DO1095" s="224"/>
      <c r="DP1095" s="224"/>
      <c r="DQ1095" s="224"/>
      <c r="DR1095" s="224"/>
      <c r="DS1095" s="224"/>
      <c r="DT1095" s="224"/>
      <c r="DU1095" s="224"/>
      <c r="DV1095" s="224"/>
      <c r="DW1095" s="224"/>
      <c r="DX1095" s="224"/>
      <c r="DY1095" s="224"/>
      <c r="DZ1095" s="224"/>
      <c r="EA1095" s="224"/>
      <c r="EB1095" s="224"/>
      <c r="EC1095" s="224"/>
      <c r="ED1095" s="224"/>
      <c r="EE1095" s="224"/>
      <c r="EF1095" s="224"/>
      <c r="EG1095" s="224"/>
      <c r="EH1095" s="224"/>
      <c r="EI1095" s="224"/>
      <c r="EJ1095" s="224"/>
      <c r="EK1095" s="224"/>
      <c r="EL1095" s="224"/>
      <c r="EM1095" s="224"/>
      <c r="EN1095" s="224"/>
      <c r="EO1095" s="224"/>
      <c r="EP1095" s="224"/>
      <c r="EQ1095" s="224"/>
      <c r="ER1095" s="224"/>
      <c r="ES1095" s="224"/>
      <c r="ET1095" s="224"/>
      <c r="EU1095" s="224"/>
      <c r="EV1095" s="224"/>
      <c r="EW1095" s="224"/>
      <c r="EX1095" s="224"/>
      <c r="EY1095" s="224"/>
      <c r="EZ1095" s="224"/>
      <c r="FA1095" s="224"/>
      <c r="FB1095" s="224"/>
      <c r="FC1095" s="224"/>
      <c r="FD1095" s="224"/>
      <c r="FE1095" s="224"/>
      <c r="FF1095" s="224"/>
      <c r="FG1095" s="224"/>
      <c r="FH1095" s="224"/>
      <c r="FI1095" s="224"/>
      <c r="FJ1095" s="224"/>
      <c r="FK1095" s="224"/>
      <c r="FL1095" s="224"/>
      <c r="FM1095" s="224"/>
      <c r="FN1095" s="224"/>
      <c r="FO1095" s="224"/>
      <c r="FP1095" s="224"/>
      <c r="FQ1095" s="224"/>
      <c r="FR1095" s="224"/>
      <c r="FS1095" s="224"/>
      <c r="FT1095" s="224"/>
      <c r="FU1095" s="224"/>
      <c r="FV1095" s="224"/>
      <c r="FW1095" s="224"/>
      <c r="FX1095" s="224"/>
      <c r="FY1095" s="224"/>
      <c r="FZ1095" s="224"/>
      <c r="GA1095" s="224"/>
      <c r="GB1095" s="224"/>
      <c r="GC1095" s="224"/>
      <c r="GD1095" s="224"/>
      <c r="GE1095" s="224"/>
      <c r="GF1095" s="224"/>
      <c r="GG1095" s="224"/>
      <c r="GH1095" s="224"/>
      <c r="GI1095" s="224"/>
      <c r="GJ1095" s="224"/>
      <c r="GK1095" s="224"/>
      <c r="GL1095" s="224"/>
      <c r="GM1095" s="224"/>
      <c r="GN1095" s="224"/>
      <c r="GO1095" s="224"/>
      <c r="GP1095" s="224"/>
      <c r="GQ1095" s="224"/>
      <c r="GR1095" s="224"/>
      <c r="GS1095" s="224"/>
      <c r="GT1095" s="224"/>
      <c r="GU1095" s="224"/>
      <c r="GV1095" s="224"/>
      <c r="GW1095" s="224"/>
      <c r="GX1095" s="224"/>
      <c r="GY1095" s="224"/>
      <c r="GZ1095" s="224"/>
      <c r="HA1095" s="224"/>
      <c r="HB1095" s="224"/>
      <c r="HC1095" s="224"/>
      <c r="HD1095" s="224"/>
      <c r="HE1095" s="224"/>
      <c r="HF1095" s="224"/>
      <c r="HG1095" s="224"/>
      <c r="HH1095" s="224"/>
      <c r="HI1095" s="224"/>
      <c r="HJ1095" s="224"/>
      <c r="HK1095" s="224"/>
      <c r="HL1095" s="224"/>
      <c r="HM1095" s="224"/>
      <c r="HN1095" s="224"/>
      <c r="HO1095" s="224"/>
      <c r="HP1095" s="224"/>
      <c r="HQ1095" s="224"/>
      <c r="HR1095" s="224"/>
      <c r="HS1095" s="224"/>
      <c r="HT1095" s="224"/>
      <c r="HU1095" s="224"/>
      <c r="HV1095" s="224"/>
      <c r="HW1095" s="224"/>
      <c r="HX1095" s="224"/>
      <c r="HY1095" s="224"/>
      <c r="HZ1095" s="224"/>
      <c r="IA1095" s="224"/>
      <c r="IB1095" s="224"/>
      <c r="IC1095" s="224"/>
      <c r="ID1095" s="224"/>
      <c r="IE1095" s="224"/>
      <c r="IF1095" s="224"/>
      <c r="IG1095" s="224"/>
      <c r="IH1095" s="224"/>
      <c r="II1095" s="224"/>
      <c r="IJ1095" s="224"/>
      <c r="IK1095" s="224"/>
      <c r="IL1095" s="224"/>
      <c r="IM1095" s="224"/>
      <c r="IN1095" s="224"/>
      <c r="IO1095" s="224"/>
      <c r="IP1095" s="224"/>
      <c r="IQ1095" s="224"/>
      <c r="IR1095" s="224"/>
      <c r="IS1095" s="224"/>
      <c r="IT1095" s="224"/>
      <c r="IU1095" s="224"/>
      <c r="IV1095" s="224"/>
      <c r="IW1095" s="224"/>
    </row>
    <row r="1096" spans="1:257" s="258" customFormat="1" ht="39" hidden="1" customHeight="1" x14ac:dyDescent="0.25">
      <c r="A1096" s="224"/>
      <c r="B1096" s="224"/>
      <c r="C1096" s="224"/>
      <c r="D1096" s="209"/>
      <c r="E1096" s="57"/>
      <c r="F1096" s="57"/>
      <c r="G1096" s="210"/>
      <c r="H1096" s="210"/>
      <c r="I1096" s="210"/>
      <c r="J1096" s="224"/>
      <c r="K1096" s="251"/>
      <c r="L1096" s="251"/>
      <c r="M1096" s="251"/>
      <c r="N1096" s="251"/>
      <c r="O1096" s="251"/>
      <c r="P1096" s="251"/>
      <c r="Q1096" s="251"/>
      <c r="R1096" s="251"/>
      <c r="S1096" s="251"/>
      <c r="T1096" s="251"/>
      <c r="U1096" s="251"/>
      <c r="V1096" s="251"/>
      <c r="W1096" s="251"/>
      <c r="X1096" s="251"/>
      <c r="Y1096" s="251"/>
      <c r="Z1096" s="251"/>
      <c r="AA1096" s="251"/>
      <c r="AB1096" s="251"/>
      <c r="AC1096" s="211"/>
      <c r="AD1096" s="252"/>
      <c r="AE1096" s="252"/>
      <c r="AF1096" s="253"/>
      <c r="AG1096" s="253"/>
      <c r="AH1096" s="254"/>
      <c r="AI1096" s="254"/>
      <c r="AJ1096" s="255"/>
      <c r="AK1096" s="255"/>
      <c r="AL1096" s="126"/>
      <c r="AM1096" s="224"/>
      <c r="AN1096" s="224"/>
      <c r="AO1096" s="224"/>
      <c r="AP1096" s="224"/>
      <c r="AQ1096" s="224"/>
      <c r="AR1096" s="224"/>
      <c r="AS1096" s="224"/>
      <c r="AT1096" s="224"/>
      <c r="AU1096" s="224"/>
      <c r="AV1096" s="224"/>
      <c r="AW1096" s="224"/>
      <c r="AX1096" s="224"/>
      <c r="AY1096" s="224"/>
      <c r="AZ1096" s="224"/>
      <c r="BA1096" s="224"/>
      <c r="BB1096" s="224"/>
      <c r="BC1096" s="224"/>
      <c r="BD1096" s="224"/>
      <c r="BE1096" s="224"/>
      <c r="BF1096" s="224"/>
      <c r="BG1096" s="224"/>
      <c r="BH1096" s="224"/>
      <c r="BI1096" s="224"/>
      <c r="BJ1096" s="224"/>
      <c r="BK1096" s="224"/>
      <c r="BL1096" s="224"/>
      <c r="BM1096" s="224"/>
      <c r="BN1096" s="224"/>
      <c r="BO1096" s="224"/>
      <c r="BP1096" s="224"/>
      <c r="BQ1096" s="224"/>
      <c r="BR1096" s="224"/>
      <c r="BS1096" s="224"/>
      <c r="BT1096" s="224"/>
      <c r="BU1096" s="224"/>
      <c r="BV1096" s="224"/>
      <c r="BW1096" s="224"/>
      <c r="BX1096" s="224"/>
      <c r="BY1096" s="224"/>
      <c r="BZ1096" s="224"/>
      <c r="CA1096" s="224"/>
      <c r="CB1096" s="224"/>
      <c r="CC1096" s="224"/>
      <c r="CD1096" s="224"/>
      <c r="CE1096" s="224"/>
      <c r="CF1096" s="224"/>
      <c r="CG1096" s="224"/>
      <c r="CH1096" s="224"/>
      <c r="CI1096" s="224"/>
      <c r="CJ1096" s="224"/>
      <c r="CK1096" s="224"/>
      <c r="CL1096" s="224"/>
      <c r="CM1096" s="224"/>
      <c r="CN1096" s="224"/>
      <c r="CO1096" s="224"/>
      <c r="CP1096" s="224"/>
      <c r="CQ1096" s="224"/>
      <c r="CR1096" s="224"/>
      <c r="CS1096" s="224"/>
      <c r="CT1096" s="224"/>
      <c r="CU1096" s="224"/>
      <c r="CV1096" s="224"/>
      <c r="CW1096" s="224"/>
      <c r="CX1096" s="224"/>
      <c r="CY1096" s="224"/>
      <c r="CZ1096" s="224"/>
      <c r="DA1096" s="224"/>
      <c r="DB1096" s="224"/>
      <c r="DC1096" s="224"/>
      <c r="DD1096" s="224"/>
      <c r="DE1096" s="224"/>
      <c r="DF1096" s="224"/>
      <c r="DG1096" s="224"/>
      <c r="DH1096" s="224"/>
      <c r="DI1096" s="224"/>
      <c r="DJ1096" s="224"/>
      <c r="DK1096" s="224"/>
      <c r="DL1096" s="224"/>
      <c r="DM1096" s="224"/>
      <c r="DN1096" s="224"/>
      <c r="DO1096" s="224"/>
      <c r="DP1096" s="224"/>
      <c r="DQ1096" s="224"/>
      <c r="DR1096" s="224"/>
      <c r="DS1096" s="224"/>
      <c r="DT1096" s="224"/>
      <c r="DU1096" s="224"/>
      <c r="DV1096" s="224"/>
      <c r="DW1096" s="224"/>
      <c r="DX1096" s="224"/>
      <c r="DY1096" s="224"/>
      <c r="DZ1096" s="224"/>
      <c r="EA1096" s="224"/>
      <c r="EB1096" s="224"/>
      <c r="EC1096" s="224"/>
      <c r="ED1096" s="224"/>
      <c r="EE1096" s="224"/>
      <c r="EF1096" s="224"/>
      <c r="EG1096" s="224"/>
      <c r="EH1096" s="224"/>
      <c r="EI1096" s="224"/>
      <c r="EJ1096" s="224"/>
      <c r="EK1096" s="224"/>
      <c r="EL1096" s="224"/>
      <c r="EM1096" s="224"/>
      <c r="EN1096" s="224"/>
      <c r="EO1096" s="224"/>
      <c r="EP1096" s="224"/>
      <c r="EQ1096" s="224"/>
      <c r="ER1096" s="224"/>
      <c r="ES1096" s="224"/>
      <c r="ET1096" s="224"/>
      <c r="EU1096" s="224"/>
      <c r="EV1096" s="224"/>
      <c r="EW1096" s="224"/>
      <c r="EX1096" s="224"/>
      <c r="EY1096" s="224"/>
      <c r="EZ1096" s="224"/>
      <c r="FA1096" s="224"/>
      <c r="FB1096" s="224"/>
      <c r="FC1096" s="224"/>
      <c r="FD1096" s="224"/>
      <c r="FE1096" s="224"/>
      <c r="FF1096" s="224"/>
      <c r="FG1096" s="224"/>
      <c r="FH1096" s="224"/>
      <c r="FI1096" s="224"/>
      <c r="FJ1096" s="224"/>
      <c r="FK1096" s="224"/>
      <c r="FL1096" s="224"/>
      <c r="FM1096" s="224"/>
      <c r="FN1096" s="224"/>
      <c r="FO1096" s="224"/>
      <c r="FP1096" s="224"/>
      <c r="FQ1096" s="224"/>
      <c r="FR1096" s="224"/>
      <c r="FS1096" s="224"/>
      <c r="FT1096" s="224"/>
      <c r="FU1096" s="224"/>
      <c r="FV1096" s="224"/>
      <c r="FW1096" s="224"/>
      <c r="FX1096" s="224"/>
      <c r="FY1096" s="224"/>
      <c r="FZ1096" s="224"/>
      <c r="GA1096" s="224"/>
      <c r="GB1096" s="224"/>
      <c r="GC1096" s="224"/>
      <c r="GD1096" s="224"/>
      <c r="GE1096" s="224"/>
      <c r="GF1096" s="224"/>
      <c r="GG1096" s="224"/>
      <c r="GH1096" s="224"/>
      <c r="GI1096" s="224"/>
      <c r="GJ1096" s="224"/>
      <c r="GK1096" s="224"/>
      <c r="GL1096" s="224"/>
      <c r="GM1096" s="224"/>
      <c r="GN1096" s="224"/>
      <c r="GO1096" s="224"/>
      <c r="GP1096" s="224"/>
      <c r="GQ1096" s="224"/>
      <c r="GR1096" s="224"/>
      <c r="GS1096" s="224"/>
      <c r="GT1096" s="224"/>
      <c r="GU1096" s="224"/>
      <c r="GV1096" s="224"/>
      <c r="GW1096" s="224"/>
      <c r="GX1096" s="224"/>
      <c r="GY1096" s="224"/>
      <c r="GZ1096" s="224"/>
      <c r="HA1096" s="224"/>
      <c r="HB1096" s="224"/>
      <c r="HC1096" s="224"/>
      <c r="HD1096" s="224"/>
      <c r="HE1096" s="224"/>
      <c r="HF1096" s="224"/>
      <c r="HG1096" s="224"/>
      <c r="HH1096" s="224"/>
      <c r="HI1096" s="224"/>
      <c r="HJ1096" s="224"/>
      <c r="HK1096" s="224"/>
      <c r="HL1096" s="224"/>
      <c r="HM1096" s="224"/>
      <c r="HN1096" s="224"/>
      <c r="HO1096" s="224"/>
      <c r="HP1096" s="224"/>
      <c r="HQ1096" s="224"/>
      <c r="HR1096" s="224"/>
      <c r="HS1096" s="224"/>
      <c r="HT1096" s="224"/>
      <c r="HU1096" s="224"/>
      <c r="HV1096" s="224"/>
      <c r="HW1096" s="224"/>
      <c r="HX1096" s="224"/>
      <c r="HY1096" s="224"/>
      <c r="HZ1096" s="224"/>
      <c r="IA1096" s="224"/>
      <c r="IB1096" s="224"/>
      <c r="IC1096" s="224"/>
      <c r="ID1096" s="224"/>
      <c r="IE1096" s="224"/>
      <c r="IF1096" s="224"/>
      <c r="IG1096" s="224"/>
      <c r="IH1096" s="224"/>
      <c r="II1096" s="224"/>
      <c r="IJ1096" s="224"/>
      <c r="IK1096" s="224"/>
      <c r="IL1096" s="224"/>
      <c r="IM1096" s="224"/>
      <c r="IN1096" s="224"/>
      <c r="IO1096" s="224"/>
      <c r="IP1096" s="224"/>
      <c r="IQ1096" s="224"/>
      <c r="IR1096" s="224"/>
      <c r="IS1096" s="224"/>
      <c r="IT1096" s="224"/>
      <c r="IU1096" s="224"/>
      <c r="IV1096" s="224"/>
      <c r="IW1096" s="224"/>
    </row>
    <row r="1097" spans="1:257" s="258" customFormat="1" ht="39" hidden="1" customHeight="1" x14ac:dyDescent="0.25">
      <c r="A1097" s="224"/>
      <c r="B1097" s="224"/>
      <c r="C1097" s="224"/>
      <c r="D1097" s="209"/>
      <c r="E1097" s="57"/>
      <c r="F1097" s="57"/>
      <c r="G1097" s="210"/>
      <c r="H1097" s="210"/>
      <c r="I1097" s="210"/>
      <c r="J1097" s="224"/>
      <c r="K1097" s="251"/>
      <c r="L1097" s="251"/>
      <c r="M1097" s="251"/>
      <c r="N1097" s="251"/>
      <c r="O1097" s="251"/>
      <c r="P1097" s="251"/>
      <c r="Q1097" s="251"/>
      <c r="R1097" s="251"/>
      <c r="S1097" s="251"/>
      <c r="T1097" s="251"/>
      <c r="U1097" s="251"/>
      <c r="V1097" s="251"/>
      <c r="W1097" s="251"/>
      <c r="X1097" s="251"/>
      <c r="Y1097" s="251"/>
      <c r="Z1097" s="251"/>
      <c r="AA1097" s="251"/>
      <c r="AB1097" s="251"/>
      <c r="AC1097" s="211"/>
      <c r="AD1097" s="252"/>
      <c r="AE1097" s="252"/>
      <c r="AF1097" s="253"/>
      <c r="AG1097" s="253"/>
      <c r="AH1097" s="254"/>
      <c r="AI1097" s="254"/>
      <c r="AJ1097" s="255"/>
      <c r="AK1097" s="255"/>
      <c r="AL1097" s="126"/>
      <c r="AM1097" s="224"/>
      <c r="AN1097" s="224"/>
      <c r="AO1097" s="224"/>
      <c r="AP1097" s="224"/>
      <c r="AQ1097" s="224"/>
      <c r="AR1097" s="224"/>
      <c r="AS1097" s="224"/>
      <c r="AT1097" s="224"/>
      <c r="AU1097" s="224"/>
      <c r="AV1097" s="224"/>
      <c r="AW1097" s="224"/>
      <c r="AX1097" s="224"/>
      <c r="AY1097" s="224"/>
      <c r="AZ1097" s="224"/>
      <c r="BA1097" s="224"/>
      <c r="BB1097" s="224"/>
      <c r="BC1097" s="224"/>
      <c r="BD1097" s="224"/>
      <c r="BE1097" s="224"/>
      <c r="BF1097" s="224"/>
      <c r="BG1097" s="224"/>
      <c r="BH1097" s="224"/>
      <c r="BI1097" s="224"/>
      <c r="BJ1097" s="224"/>
      <c r="BK1097" s="224"/>
      <c r="BL1097" s="224"/>
      <c r="BM1097" s="224"/>
      <c r="BN1097" s="224"/>
      <c r="BO1097" s="224"/>
      <c r="BP1097" s="224"/>
      <c r="BQ1097" s="224"/>
      <c r="BR1097" s="224"/>
      <c r="BS1097" s="224"/>
      <c r="BT1097" s="224"/>
      <c r="BU1097" s="224"/>
      <c r="BV1097" s="224"/>
      <c r="BW1097" s="224"/>
      <c r="BX1097" s="224"/>
      <c r="BY1097" s="224"/>
      <c r="BZ1097" s="224"/>
      <c r="CA1097" s="224"/>
      <c r="CB1097" s="224"/>
      <c r="CC1097" s="224"/>
      <c r="CD1097" s="224"/>
      <c r="CE1097" s="224"/>
      <c r="CF1097" s="224"/>
      <c r="CG1097" s="224"/>
      <c r="CH1097" s="224"/>
      <c r="CI1097" s="224"/>
      <c r="CJ1097" s="224"/>
      <c r="CK1097" s="224"/>
      <c r="CL1097" s="224"/>
      <c r="CM1097" s="224"/>
      <c r="CN1097" s="224"/>
      <c r="CO1097" s="224"/>
      <c r="CP1097" s="224"/>
      <c r="CQ1097" s="224"/>
      <c r="CR1097" s="224"/>
      <c r="CS1097" s="224"/>
      <c r="CT1097" s="224"/>
      <c r="CU1097" s="224"/>
      <c r="CV1097" s="224"/>
      <c r="CW1097" s="224"/>
      <c r="CX1097" s="224"/>
      <c r="CY1097" s="224"/>
      <c r="CZ1097" s="224"/>
      <c r="DA1097" s="224"/>
      <c r="DB1097" s="224"/>
      <c r="DC1097" s="224"/>
      <c r="DD1097" s="224"/>
      <c r="DE1097" s="224"/>
      <c r="DF1097" s="224"/>
      <c r="DG1097" s="224"/>
      <c r="DH1097" s="224"/>
      <c r="DI1097" s="224"/>
      <c r="DJ1097" s="224"/>
      <c r="DK1097" s="224"/>
      <c r="DL1097" s="224"/>
      <c r="DM1097" s="224"/>
      <c r="DN1097" s="224"/>
      <c r="DO1097" s="224"/>
      <c r="DP1097" s="224"/>
      <c r="DQ1097" s="224"/>
      <c r="DR1097" s="224"/>
      <c r="DS1097" s="224"/>
      <c r="DT1097" s="224"/>
      <c r="DU1097" s="224"/>
      <c r="DV1097" s="224"/>
      <c r="DW1097" s="224"/>
      <c r="DX1097" s="224"/>
      <c r="DY1097" s="224"/>
      <c r="DZ1097" s="224"/>
      <c r="EA1097" s="224"/>
      <c r="EB1097" s="224"/>
      <c r="EC1097" s="224"/>
      <c r="ED1097" s="224"/>
      <c r="EE1097" s="224"/>
      <c r="EF1097" s="224"/>
      <c r="EG1097" s="224"/>
      <c r="EH1097" s="224"/>
      <c r="EI1097" s="224"/>
      <c r="EJ1097" s="224"/>
      <c r="EK1097" s="224"/>
      <c r="EL1097" s="224"/>
      <c r="EM1097" s="224"/>
      <c r="EN1097" s="224"/>
      <c r="EO1097" s="224"/>
      <c r="EP1097" s="224"/>
      <c r="EQ1097" s="224"/>
      <c r="ER1097" s="224"/>
      <c r="ES1097" s="224"/>
      <c r="ET1097" s="224"/>
      <c r="EU1097" s="224"/>
      <c r="EV1097" s="224"/>
      <c r="EW1097" s="224"/>
      <c r="EX1097" s="224"/>
      <c r="EY1097" s="224"/>
      <c r="EZ1097" s="224"/>
      <c r="FA1097" s="224"/>
      <c r="FB1097" s="224"/>
      <c r="FC1097" s="224"/>
      <c r="FD1097" s="224"/>
      <c r="FE1097" s="224"/>
      <c r="FF1097" s="224"/>
      <c r="FG1097" s="224"/>
      <c r="FH1097" s="224"/>
      <c r="FI1097" s="224"/>
      <c r="FJ1097" s="224"/>
      <c r="FK1097" s="224"/>
      <c r="FL1097" s="224"/>
      <c r="FM1097" s="224"/>
      <c r="FN1097" s="224"/>
      <c r="FO1097" s="224"/>
      <c r="FP1097" s="224"/>
      <c r="FQ1097" s="224"/>
      <c r="FR1097" s="224"/>
      <c r="FS1097" s="224"/>
      <c r="FT1097" s="224"/>
      <c r="FU1097" s="224"/>
      <c r="FV1097" s="224"/>
      <c r="FW1097" s="224"/>
      <c r="FX1097" s="224"/>
      <c r="FY1097" s="224"/>
      <c r="FZ1097" s="224"/>
      <c r="GA1097" s="224"/>
      <c r="GB1097" s="224"/>
      <c r="GC1097" s="224"/>
      <c r="GD1097" s="224"/>
      <c r="GE1097" s="224"/>
      <c r="GF1097" s="224"/>
      <c r="GG1097" s="224"/>
      <c r="GH1097" s="224"/>
      <c r="GI1097" s="224"/>
      <c r="GJ1097" s="224"/>
      <c r="GK1097" s="224"/>
      <c r="GL1097" s="224"/>
      <c r="GM1097" s="224"/>
      <c r="GN1097" s="224"/>
      <c r="GO1097" s="224"/>
      <c r="GP1097" s="224"/>
      <c r="GQ1097" s="224"/>
      <c r="GR1097" s="224"/>
      <c r="GS1097" s="224"/>
      <c r="GT1097" s="224"/>
      <c r="GU1097" s="224"/>
      <c r="GV1097" s="224"/>
      <c r="GW1097" s="224"/>
      <c r="GX1097" s="224"/>
      <c r="GY1097" s="224"/>
      <c r="GZ1097" s="224"/>
      <c r="HA1097" s="224"/>
      <c r="HB1097" s="224"/>
      <c r="HC1097" s="224"/>
      <c r="HD1097" s="224"/>
      <c r="HE1097" s="224"/>
      <c r="HF1097" s="224"/>
      <c r="HG1097" s="224"/>
      <c r="HH1097" s="224"/>
      <c r="HI1097" s="224"/>
      <c r="HJ1097" s="224"/>
      <c r="HK1097" s="224"/>
      <c r="HL1097" s="224"/>
      <c r="HM1097" s="224"/>
      <c r="HN1097" s="224"/>
      <c r="HO1097" s="224"/>
      <c r="HP1097" s="224"/>
      <c r="HQ1097" s="224"/>
      <c r="HR1097" s="224"/>
      <c r="HS1097" s="224"/>
      <c r="HT1097" s="224"/>
      <c r="HU1097" s="224"/>
      <c r="HV1097" s="224"/>
      <c r="HW1097" s="224"/>
      <c r="HX1097" s="224"/>
      <c r="HY1097" s="224"/>
      <c r="HZ1097" s="224"/>
      <c r="IA1097" s="224"/>
      <c r="IB1097" s="224"/>
      <c r="IC1097" s="224"/>
      <c r="ID1097" s="224"/>
      <c r="IE1097" s="224"/>
      <c r="IF1097" s="224"/>
      <c r="IG1097" s="224"/>
      <c r="IH1097" s="224"/>
      <c r="II1097" s="224"/>
      <c r="IJ1097" s="224"/>
      <c r="IK1097" s="224"/>
      <c r="IL1097" s="224"/>
      <c r="IM1097" s="224"/>
      <c r="IN1097" s="224"/>
      <c r="IO1097" s="224"/>
      <c r="IP1097" s="224"/>
      <c r="IQ1097" s="224"/>
      <c r="IR1097" s="224"/>
      <c r="IS1097" s="224"/>
      <c r="IT1097" s="224"/>
      <c r="IU1097" s="224"/>
      <c r="IV1097" s="224"/>
      <c r="IW1097" s="224"/>
    </row>
    <row r="1098" spans="1:257" s="258" customFormat="1" ht="39" hidden="1" customHeight="1" x14ac:dyDescent="0.25">
      <c r="A1098" s="224"/>
      <c r="B1098" s="224"/>
      <c r="C1098" s="224"/>
      <c r="D1098" s="209"/>
      <c r="E1098" s="57"/>
      <c r="F1098" s="57"/>
      <c r="G1098" s="210"/>
      <c r="H1098" s="210"/>
      <c r="I1098" s="210"/>
      <c r="J1098" s="224"/>
      <c r="K1098" s="251"/>
      <c r="L1098" s="251"/>
      <c r="M1098" s="251"/>
      <c r="N1098" s="251"/>
      <c r="O1098" s="251"/>
      <c r="P1098" s="251"/>
      <c r="Q1098" s="251"/>
      <c r="R1098" s="251"/>
      <c r="S1098" s="251"/>
      <c r="T1098" s="251"/>
      <c r="U1098" s="251"/>
      <c r="V1098" s="251"/>
      <c r="W1098" s="251"/>
      <c r="X1098" s="251"/>
      <c r="Y1098" s="251"/>
      <c r="Z1098" s="251"/>
      <c r="AA1098" s="251"/>
      <c r="AB1098" s="251"/>
      <c r="AC1098" s="211"/>
      <c r="AD1098" s="252"/>
      <c r="AE1098" s="252"/>
      <c r="AF1098" s="253"/>
      <c r="AG1098" s="253"/>
      <c r="AH1098" s="254"/>
      <c r="AI1098" s="254"/>
      <c r="AJ1098" s="255"/>
      <c r="AK1098" s="255"/>
      <c r="AL1098" s="126"/>
      <c r="AM1098" s="224"/>
      <c r="AN1098" s="224"/>
      <c r="AO1098" s="224"/>
      <c r="AP1098" s="224"/>
      <c r="AQ1098" s="224"/>
      <c r="AR1098" s="224"/>
      <c r="AS1098" s="224"/>
      <c r="AT1098" s="224"/>
      <c r="AU1098" s="224"/>
      <c r="AV1098" s="224"/>
      <c r="AW1098" s="224"/>
      <c r="AX1098" s="224"/>
      <c r="AY1098" s="224"/>
      <c r="AZ1098" s="224"/>
      <c r="BA1098" s="224"/>
      <c r="BB1098" s="224"/>
      <c r="BC1098" s="224"/>
      <c r="BD1098" s="224"/>
      <c r="BE1098" s="224"/>
      <c r="BF1098" s="224"/>
      <c r="BG1098" s="224"/>
      <c r="BH1098" s="224"/>
      <c r="BI1098" s="224"/>
      <c r="BJ1098" s="224"/>
      <c r="BK1098" s="224"/>
      <c r="BL1098" s="224"/>
      <c r="BM1098" s="224"/>
      <c r="BN1098" s="224"/>
      <c r="BO1098" s="224"/>
      <c r="BP1098" s="224"/>
      <c r="BQ1098" s="224"/>
      <c r="BR1098" s="224"/>
      <c r="BS1098" s="224"/>
      <c r="BT1098" s="224"/>
      <c r="BU1098" s="224"/>
      <c r="BV1098" s="224"/>
      <c r="BW1098" s="224"/>
      <c r="BX1098" s="224"/>
      <c r="BY1098" s="224"/>
      <c r="BZ1098" s="224"/>
      <c r="CA1098" s="224"/>
      <c r="CB1098" s="224"/>
      <c r="CC1098" s="224"/>
      <c r="CD1098" s="224"/>
      <c r="CE1098" s="224"/>
      <c r="CF1098" s="224"/>
      <c r="CG1098" s="224"/>
      <c r="CH1098" s="224"/>
      <c r="CI1098" s="224"/>
      <c r="CJ1098" s="224"/>
      <c r="CK1098" s="224"/>
      <c r="CL1098" s="224"/>
      <c r="CM1098" s="224"/>
      <c r="CN1098" s="224"/>
      <c r="CO1098" s="224"/>
      <c r="CP1098" s="224"/>
      <c r="CQ1098" s="224"/>
      <c r="CR1098" s="224"/>
      <c r="CS1098" s="224"/>
      <c r="CT1098" s="224"/>
      <c r="CU1098" s="224"/>
      <c r="CV1098" s="224"/>
      <c r="CW1098" s="224"/>
      <c r="CX1098" s="224"/>
      <c r="CY1098" s="224"/>
      <c r="CZ1098" s="224"/>
      <c r="DA1098" s="224"/>
      <c r="DB1098" s="224"/>
      <c r="DC1098" s="224"/>
      <c r="DD1098" s="224"/>
      <c r="DE1098" s="224"/>
      <c r="DF1098" s="224"/>
      <c r="DG1098" s="224"/>
      <c r="DH1098" s="224"/>
      <c r="DI1098" s="224"/>
      <c r="DJ1098" s="224"/>
      <c r="DK1098" s="224"/>
      <c r="DL1098" s="224"/>
      <c r="DM1098" s="224"/>
      <c r="DN1098" s="224"/>
      <c r="DO1098" s="224"/>
      <c r="DP1098" s="224"/>
      <c r="DQ1098" s="224"/>
      <c r="DR1098" s="224"/>
      <c r="DS1098" s="224"/>
      <c r="DT1098" s="224"/>
      <c r="DU1098" s="224"/>
      <c r="DV1098" s="224"/>
      <c r="DW1098" s="224"/>
      <c r="DX1098" s="224"/>
      <c r="DY1098" s="224"/>
      <c r="DZ1098" s="224"/>
      <c r="EA1098" s="224"/>
      <c r="EB1098" s="224"/>
      <c r="EC1098" s="224"/>
      <c r="ED1098" s="224"/>
      <c r="EE1098" s="224"/>
      <c r="EF1098" s="224"/>
      <c r="EG1098" s="224"/>
      <c r="EH1098" s="224"/>
      <c r="EI1098" s="224"/>
      <c r="EJ1098" s="224"/>
      <c r="EK1098" s="224"/>
      <c r="EL1098" s="224"/>
      <c r="EM1098" s="224"/>
      <c r="EN1098" s="224"/>
      <c r="EO1098" s="224"/>
      <c r="EP1098" s="224"/>
      <c r="EQ1098" s="224"/>
      <c r="ER1098" s="224"/>
      <c r="ES1098" s="224"/>
      <c r="ET1098" s="224"/>
      <c r="EU1098" s="224"/>
      <c r="EV1098" s="224"/>
      <c r="EW1098" s="224"/>
      <c r="EX1098" s="224"/>
      <c r="EY1098" s="224"/>
      <c r="EZ1098" s="224"/>
      <c r="FA1098" s="224"/>
      <c r="FB1098" s="224"/>
      <c r="FC1098" s="224"/>
      <c r="FD1098" s="224"/>
      <c r="FE1098" s="224"/>
      <c r="FF1098" s="224"/>
      <c r="FG1098" s="224"/>
      <c r="FH1098" s="224"/>
      <c r="FI1098" s="224"/>
      <c r="FJ1098" s="224"/>
      <c r="FK1098" s="224"/>
      <c r="FL1098" s="224"/>
      <c r="FM1098" s="224"/>
      <c r="FN1098" s="224"/>
      <c r="FO1098" s="224"/>
      <c r="FP1098" s="224"/>
      <c r="FQ1098" s="224"/>
      <c r="FR1098" s="224"/>
      <c r="FS1098" s="224"/>
      <c r="FT1098" s="224"/>
      <c r="FU1098" s="224"/>
      <c r="FV1098" s="224"/>
      <c r="FW1098" s="224"/>
      <c r="FX1098" s="224"/>
      <c r="FY1098" s="224"/>
      <c r="FZ1098" s="224"/>
      <c r="GA1098" s="224"/>
      <c r="GB1098" s="224"/>
      <c r="GC1098" s="224"/>
      <c r="GD1098" s="224"/>
      <c r="GE1098" s="224"/>
      <c r="GF1098" s="224"/>
      <c r="GG1098" s="224"/>
      <c r="GH1098" s="224"/>
      <c r="GI1098" s="224"/>
      <c r="GJ1098" s="224"/>
      <c r="GK1098" s="224"/>
      <c r="GL1098" s="224"/>
      <c r="GM1098" s="224"/>
      <c r="GN1098" s="224"/>
      <c r="GO1098" s="224"/>
      <c r="GP1098" s="224"/>
      <c r="GQ1098" s="224"/>
      <c r="GR1098" s="224"/>
      <c r="GS1098" s="224"/>
      <c r="GT1098" s="224"/>
      <c r="GU1098" s="224"/>
      <c r="GV1098" s="224"/>
      <c r="GW1098" s="224"/>
      <c r="GX1098" s="224"/>
      <c r="GY1098" s="224"/>
      <c r="GZ1098" s="224"/>
      <c r="HA1098" s="224"/>
      <c r="HB1098" s="224"/>
      <c r="HC1098" s="224"/>
      <c r="HD1098" s="224"/>
      <c r="HE1098" s="224"/>
      <c r="HF1098" s="224"/>
      <c r="HG1098" s="224"/>
      <c r="HH1098" s="224"/>
      <c r="HI1098" s="224"/>
      <c r="HJ1098" s="224"/>
      <c r="HK1098" s="224"/>
      <c r="HL1098" s="224"/>
      <c r="HM1098" s="224"/>
      <c r="HN1098" s="224"/>
      <c r="HO1098" s="224"/>
      <c r="HP1098" s="224"/>
      <c r="HQ1098" s="224"/>
      <c r="HR1098" s="224"/>
      <c r="HS1098" s="224"/>
      <c r="HT1098" s="224"/>
      <c r="HU1098" s="224"/>
      <c r="HV1098" s="224"/>
      <c r="HW1098" s="224"/>
      <c r="HX1098" s="224"/>
      <c r="HY1098" s="224"/>
      <c r="HZ1098" s="224"/>
      <c r="IA1098" s="224"/>
      <c r="IB1098" s="224"/>
      <c r="IC1098" s="224"/>
      <c r="ID1098" s="224"/>
      <c r="IE1098" s="224"/>
      <c r="IF1098" s="224"/>
      <c r="IG1098" s="224"/>
      <c r="IH1098" s="224"/>
      <c r="II1098" s="224"/>
      <c r="IJ1098" s="224"/>
      <c r="IK1098" s="224"/>
      <c r="IL1098" s="224"/>
      <c r="IM1098" s="224"/>
      <c r="IN1098" s="224"/>
      <c r="IO1098" s="224"/>
      <c r="IP1098" s="224"/>
      <c r="IQ1098" s="224"/>
      <c r="IR1098" s="224"/>
      <c r="IS1098" s="224"/>
      <c r="IT1098" s="224"/>
      <c r="IU1098" s="224"/>
      <c r="IV1098" s="224"/>
      <c r="IW1098" s="224"/>
    </row>
    <row r="1099" spans="1:257" s="258" customFormat="1" ht="39" hidden="1" customHeight="1" x14ac:dyDescent="0.25">
      <c r="A1099" s="224"/>
      <c r="B1099" s="224"/>
      <c r="C1099" s="224"/>
      <c r="D1099" s="209"/>
      <c r="E1099" s="57"/>
      <c r="F1099" s="57"/>
      <c r="G1099" s="210"/>
      <c r="H1099" s="210"/>
      <c r="I1099" s="210"/>
      <c r="J1099" s="224"/>
      <c r="K1099" s="251"/>
      <c r="L1099" s="251"/>
      <c r="M1099" s="251"/>
      <c r="N1099" s="251"/>
      <c r="O1099" s="251"/>
      <c r="P1099" s="251"/>
      <c r="Q1099" s="251"/>
      <c r="R1099" s="251"/>
      <c r="S1099" s="251"/>
      <c r="T1099" s="251"/>
      <c r="U1099" s="251"/>
      <c r="V1099" s="251"/>
      <c r="W1099" s="251"/>
      <c r="X1099" s="251"/>
      <c r="Y1099" s="251"/>
      <c r="Z1099" s="251"/>
      <c r="AA1099" s="251"/>
      <c r="AB1099" s="251"/>
      <c r="AC1099" s="211"/>
      <c r="AD1099" s="252"/>
      <c r="AE1099" s="252"/>
      <c r="AF1099" s="253"/>
      <c r="AG1099" s="253"/>
      <c r="AH1099" s="254"/>
      <c r="AI1099" s="254"/>
      <c r="AJ1099" s="255"/>
      <c r="AK1099" s="255"/>
      <c r="AL1099" s="126"/>
      <c r="AM1099" s="224"/>
      <c r="AN1099" s="224"/>
      <c r="AO1099" s="224"/>
      <c r="AP1099" s="224"/>
      <c r="AQ1099" s="224"/>
      <c r="AR1099" s="224"/>
      <c r="AS1099" s="224"/>
      <c r="AT1099" s="224"/>
      <c r="AU1099" s="224"/>
      <c r="AV1099" s="224"/>
      <c r="AW1099" s="224"/>
      <c r="AX1099" s="224"/>
      <c r="AY1099" s="224"/>
      <c r="AZ1099" s="224"/>
      <c r="BA1099" s="224"/>
      <c r="BB1099" s="224"/>
      <c r="BC1099" s="224"/>
      <c r="BD1099" s="224"/>
      <c r="BE1099" s="224"/>
      <c r="BF1099" s="224"/>
      <c r="BG1099" s="224"/>
      <c r="BH1099" s="224"/>
      <c r="BI1099" s="224"/>
      <c r="BJ1099" s="224"/>
      <c r="BK1099" s="224"/>
      <c r="BL1099" s="224"/>
      <c r="BM1099" s="224"/>
      <c r="BN1099" s="224"/>
      <c r="BO1099" s="224"/>
      <c r="BP1099" s="224"/>
      <c r="BQ1099" s="224"/>
      <c r="BR1099" s="224"/>
      <c r="BS1099" s="224"/>
      <c r="BT1099" s="224"/>
      <c r="BU1099" s="224"/>
      <c r="BV1099" s="224"/>
      <c r="BW1099" s="224"/>
      <c r="BX1099" s="224"/>
      <c r="BY1099" s="224"/>
      <c r="BZ1099" s="224"/>
      <c r="CA1099" s="224"/>
      <c r="CB1099" s="224"/>
      <c r="CC1099" s="224"/>
      <c r="CD1099" s="224"/>
      <c r="CE1099" s="224"/>
      <c r="CF1099" s="224"/>
      <c r="CG1099" s="224"/>
      <c r="CH1099" s="224"/>
      <c r="CI1099" s="224"/>
      <c r="CJ1099" s="224"/>
      <c r="CK1099" s="224"/>
      <c r="CL1099" s="224"/>
      <c r="CM1099" s="224"/>
      <c r="CN1099" s="224"/>
      <c r="CO1099" s="224"/>
      <c r="CP1099" s="224"/>
      <c r="CQ1099" s="224"/>
      <c r="CR1099" s="224"/>
      <c r="CS1099" s="224"/>
      <c r="CT1099" s="224"/>
      <c r="CU1099" s="224"/>
      <c r="CV1099" s="224"/>
      <c r="CW1099" s="224"/>
      <c r="CX1099" s="224"/>
      <c r="CY1099" s="224"/>
      <c r="CZ1099" s="224"/>
      <c r="DA1099" s="224"/>
      <c r="DB1099" s="224"/>
      <c r="DC1099" s="224"/>
      <c r="DD1099" s="224"/>
      <c r="DE1099" s="224"/>
      <c r="DF1099" s="224"/>
      <c r="DG1099" s="224"/>
      <c r="DH1099" s="224"/>
      <c r="DI1099" s="224"/>
      <c r="DJ1099" s="224"/>
      <c r="DK1099" s="224"/>
      <c r="DL1099" s="224"/>
      <c r="DM1099" s="224"/>
      <c r="DN1099" s="224"/>
      <c r="DO1099" s="224"/>
      <c r="DP1099" s="224"/>
      <c r="DQ1099" s="224"/>
      <c r="DR1099" s="224"/>
      <c r="DS1099" s="224"/>
      <c r="DT1099" s="224"/>
      <c r="DU1099" s="224"/>
      <c r="DV1099" s="224"/>
      <c r="DW1099" s="224"/>
      <c r="DX1099" s="224"/>
      <c r="DY1099" s="224"/>
      <c r="DZ1099" s="224"/>
      <c r="EA1099" s="224"/>
      <c r="EB1099" s="224"/>
      <c r="EC1099" s="224"/>
      <c r="ED1099" s="224"/>
      <c r="EE1099" s="224"/>
      <c r="EF1099" s="224"/>
      <c r="EG1099" s="224"/>
      <c r="EH1099" s="224"/>
      <c r="EI1099" s="224"/>
      <c r="EJ1099" s="224"/>
      <c r="EK1099" s="224"/>
      <c r="EL1099" s="224"/>
      <c r="EM1099" s="224"/>
      <c r="EN1099" s="224"/>
      <c r="EO1099" s="224"/>
      <c r="EP1099" s="224"/>
      <c r="EQ1099" s="224"/>
      <c r="ER1099" s="224"/>
      <c r="ES1099" s="224"/>
      <c r="ET1099" s="224"/>
      <c r="EU1099" s="224"/>
      <c r="EV1099" s="224"/>
      <c r="EW1099" s="224"/>
      <c r="EX1099" s="224"/>
      <c r="EY1099" s="224"/>
      <c r="EZ1099" s="224"/>
      <c r="FA1099" s="224"/>
      <c r="FB1099" s="224"/>
      <c r="FC1099" s="224"/>
      <c r="FD1099" s="224"/>
      <c r="FE1099" s="224"/>
      <c r="FF1099" s="224"/>
      <c r="FG1099" s="224"/>
      <c r="FH1099" s="224"/>
      <c r="FI1099" s="224"/>
      <c r="FJ1099" s="224"/>
      <c r="FK1099" s="224"/>
      <c r="FL1099" s="224"/>
      <c r="FM1099" s="224"/>
      <c r="FN1099" s="224"/>
      <c r="FO1099" s="224"/>
      <c r="FP1099" s="224"/>
      <c r="FQ1099" s="224"/>
      <c r="FR1099" s="224"/>
      <c r="FS1099" s="224"/>
      <c r="FT1099" s="224"/>
      <c r="FU1099" s="224"/>
      <c r="FV1099" s="224"/>
      <c r="FW1099" s="224"/>
      <c r="FX1099" s="224"/>
      <c r="FY1099" s="224"/>
      <c r="FZ1099" s="224"/>
      <c r="GA1099" s="224"/>
      <c r="GB1099" s="224"/>
      <c r="GC1099" s="224"/>
      <c r="GD1099" s="224"/>
      <c r="GE1099" s="224"/>
      <c r="GF1099" s="224"/>
      <c r="GG1099" s="224"/>
      <c r="GH1099" s="224"/>
      <c r="GI1099" s="224"/>
      <c r="GJ1099" s="224"/>
      <c r="GK1099" s="224"/>
      <c r="GL1099" s="224"/>
      <c r="GM1099" s="224"/>
      <c r="GN1099" s="224"/>
      <c r="GO1099" s="224"/>
      <c r="GP1099" s="224"/>
      <c r="GQ1099" s="224"/>
      <c r="GR1099" s="224"/>
      <c r="GS1099" s="224"/>
      <c r="GT1099" s="224"/>
      <c r="GU1099" s="224"/>
      <c r="GV1099" s="224"/>
      <c r="GW1099" s="224"/>
      <c r="GX1099" s="224"/>
      <c r="GY1099" s="224"/>
      <c r="GZ1099" s="224"/>
      <c r="HA1099" s="224"/>
      <c r="HB1099" s="224"/>
      <c r="HC1099" s="224"/>
      <c r="HD1099" s="224"/>
      <c r="HE1099" s="224"/>
      <c r="HF1099" s="224"/>
      <c r="HG1099" s="224"/>
      <c r="HH1099" s="224"/>
      <c r="HI1099" s="224"/>
      <c r="HJ1099" s="224"/>
      <c r="HK1099" s="224"/>
      <c r="HL1099" s="224"/>
      <c r="HM1099" s="224"/>
      <c r="HN1099" s="224"/>
      <c r="HO1099" s="224"/>
      <c r="HP1099" s="224"/>
      <c r="HQ1099" s="224"/>
      <c r="HR1099" s="224"/>
      <c r="HS1099" s="224"/>
      <c r="HT1099" s="224"/>
      <c r="HU1099" s="224"/>
      <c r="HV1099" s="224"/>
      <c r="HW1099" s="224"/>
      <c r="HX1099" s="224"/>
      <c r="HY1099" s="224"/>
      <c r="HZ1099" s="224"/>
      <c r="IA1099" s="224"/>
      <c r="IB1099" s="224"/>
      <c r="IC1099" s="224"/>
      <c r="ID1099" s="224"/>
      <c r="IE1099" s="224"/>
      <c r="IF1099" s="224"/>
      <c r="IG1099" s="224"/>
      <c r="IH1099" s="224"/>
      <c r="II1099" s="224"/>
      <c r="IJ1099" s="224"/>
      <c r="IK1099" s="224"/>
      <c r="IL1099" s="224"/>
      <c r="IM1099" s="224"/>
      <c r="IN1099" s="224"/>
      <c r="IO1099" s="224"/>
      <c r="IP1099" s="224"/>
      <c r="IQ1099" s="224"/>
      <c r="IR1099" s="224"/>
      <c r="IS1099" s="224"/>
      <c r="IT1099" s="224"/>
      <c r="IU1099" s="224"/>
      <c r="IV1099" s="224"/>
      <c r="IW1099" s="224"/>
    </row>
    <row r="1100" spans="1:257" s="258" customFormat="1" ht="39" hidden="1" customHeight="1" x14ac:dyDescent="0.25">
      <c r="A1100" s="224"/>
      <c r="B1100" s="224"/>
      <c r="C1100" s="224"/>
      <c r="D1100" s="209"/>
      <c r="E1100" s="57"/>
      <c r="F1100" s="57"/>
      <c r="G1100" s="210"/>
      <c r="H1100" s="210"/>
      <c r="I1100" s="210"/>
      <c r="J1100" s="224"/>
      <c r="K1100" s="251"/>
      <c r="L1100" s="251"/>
      <c r="M1100" s="251"/>
      <c r="N1100" s="251"/>
      <c r="O1100" s="251"/>
      <c r="P1100" s="251"/>
      <c r="Q1100" s="251"/>
      <c r="R1100" s="251"/>
      <c r="S1100" s="251"/>
      <c r="T1100" s="251"/>
      <c r="U1100" s="251"/>
      <c r="V1100" s="251"/>
      <c r="W1100" s="251"/>
      <c r="X1100" s="251"/>
      <c r="Y1100" s="251"/>
      <c r="Z1100" s="251"/>
      <c r="AA1100" s="251"/>
      <c r="AB1100" s="251"/>
      <c r="AC1100" s="211"/>
      <c r="AD1100" s="252"/>
      <c r="AE1100" s="252"/>
      <c r="AF1100" s="253"/>
      <c r="AG1100" s="253"/>
      <c r="AH1100" s="254"/>
      <c r="AI1100" s="254"/>
      <c r="AJ1100" s="255"/>
      <c r="AK1100" s="255"/>
      <c r="AL1100" s="126"/>
      <c r="AM1100" s="224"/>
      <c r="AN1100" s="224"/>
      <c r="AO1100" s="224"/>
      <c r="AP1100" s="224"/>
      <c r="AQ1100" s="224"/>
      <c r="AR1100" s="224"/>
      <c r="AS1100" s="224"/>
      <c r="AT1100" s="224"/>
      <c r="AU1100" s="224"/>
      <c r="AV1100" s="224"/>
      <c r="AW1100" s="224"/>
      <c r="AX1100" s="224"/>
      <c r="AY1100" s="224"/>
      <c r="AZ1100" s="224"/>
      <c r="BA1100" s="224"/>
      <c r="BB1100" s="224"/>
      <c r="BC1100" s="224"/>
      <c r="BD1100" s="224"/>
      <c r="BE1100" s="224"/>
      <c r="BF1100" s="224"/>
      <c r="BG1100" s="224"/>
      <c r="BH1100" s="224"/>
      <c r="BI1100" s="224"/>
      <c r="BJ1100" s="224"/>
      <c r="BK1100" s="224"/>
      <c r="BL1100" s="224"/>
      <c r="BM1100" s="224"/>
      <c r="BN1100" s="224"/>
      <c r="BO1100" s="224"/>
      <c r="BP1100" s="224"/>
      <c r="BQ1100" s="224"/>
      <c r="BR1100" s="224"/>
      <c r="BS1100" s="224"/>
      <c r="BT1100" s="224"/>
      <c r="BU1100" s="224"/>
      <c r="BV1100" s="224"/>
      <c r="BW1100" s="224"/>
      <c r="BX1100" s="224"/>
      <c r="BY1100" s="224"/>
      <c r="BZ1100" s="224"/>
      <c r="CA1100" s="224"/>
      <c r="CB1100" s="224"/>
      <c r="CC1100" s="224"/>
      <c r="CD1100" s="224"/>
      <c r="CE1100" s="224"/>
      <c r="CF1100" s="224"/>
      <c r="CG1100" s="224"/>
      <c r="CH1100" s="224"/>
      <c r="CI1100" s="224"/>
      <c r="CJ1100" s="224"/>
      <c r="CK1100" s="224"/>
      <c r="CL1100" s="224"/>
      <c r="CM1100" s="224"/>
      <c r="CN1100" s="224"/>
      <c r="CO1100" s="224"/>
      <c r="CP1100" s="224"/>
      <c r="CQ1100" s="224"/>
      <c r="CR1100" s="224"/>
      <c r="CS1100" s="224"/>
      <c r="CT1100" s="224"/>
      <c r="CU1100" s="224"/>
      <c r="CV1100" s="224"/>
      <c r="CW1100" s="224"/>
      <c r="CX1100" s="224"/>
      <c r="CY1100" s="224"/>
      <c r="CZ1100" s="224"/>
      <c r="DA1100" s="224"/>
      <c r="DB1100" s="224"/>
      <c r="DC1100" s="224"/>
      <c r="DD1100" s="224"/>
      <c r="DE1100" s="224"/>
      <c r="DF1100" s="224"/>
      <c r="DG1100" s="224"/>
      <c r="DH1100" s="224"/>
      <c r="DI1100" s="224"/>
      <c r="DJ1100" s="224"/>
      <c r="DK1100" s="224"/>
      <c r="DL1100" s="224"/>
      <c r="DM1100" s="224"/>
      <c r="DN1100" s="224"/>
      <c r="DO1100" s="224"/>
      <c r="DP1100" s="224"/>
      <c r="DQ1100" s="224"/>
      <c r="DR1100" s="224"/>
      <c r="DS1100" s="224"/>
      <c r="DT1100" s="224"/>
      <c r="DU1100" s="224"/>
      <c r="DV1100" s="224"/>
      <c r="DW1100" s="224"/>
      <c r="DX1100" s="224"/>
      <c r="DY1100" s="224"/>
      <c r="DZ1100" s="224"/>
      <c r="EA1100" s="224"/>
      <c r="EB1100" s="224"/>
      <c r="EC1100" s="224"/>
      <c r="ED1100" s="224"/>
      <c r="EE1100" s="224"/>
      <c r="EF1100" s="224"/>
      <c r="EG1100" s="224"/>
      <c r="EH1100" s="224"/>
      <c r="EI1100" s="224"/>
      <c r="EJ1100" s="224"/>
      <c r="EK1100" s="224"/>
      <c r="EL1100" s="224"/>
      <c r="EM1100" s="224"/>
      <c r="EN1100" s="224"/>
      <c r="EO1100" s="224"/>
      <c r="EP1100" s="224"/>
      <c r="EQ1100" s="224"/>
      <c r="ER1100" s="224"/>
      <c r="ES1100" s="224"/>
      <c r="ET1100" s="224"/>
      <c r="EU1100" s="224"/>
      <c r="EV1100" s="224"/>
      <c r="EW1100" s="224"/>
      <c r="EX1100" s="224"/>
      <c r="EY1100" s="224"/>
      <c r="EZ1100" s="224"/>
      <c r="FA1100" s="224"/>
      <c r="FB1100" s="224"/>
      <c r="FC1100" s="224"/>
      <c r="FD1100" s="224"/>
      <c r="FE1100" s="224"/>
      <c r="FF1100" s="224"/>
      <c r="FG1100" s="224"/>
      <c r="FH1100" s="224"/>
      <c r="FI1100" s="224"/>
      <c r="FJ1100" s="224"/>
      <c r="FK1100" s="224"/>
      <c r="FL1100" s="224"/>
      <c r="FM1100" s="224"/>
      <c r="FN1100" s="224"/>
      <c r="FO1100" s="224"/>
      <c r="FP1100" s="224"/>
      <c r="FQ1100" s="224"/>
      <c r="FR1100" s="224"/>
      <c r="FS1100" s="224"/>
      <c r="FT1100" s="224"/>
      <c r="FU1100" s="224"/>
      <c r="FV1100" s="224"/>
      <c r="FW1100" s="224"/>
      <c r="FX1100" s="224"/>
      <c r="FY1100" s="224"/>
      <c r="FZ1100" s="224"/>
      <c r="GA1100" s="224"/>
      <c r="GB1100" s="224"/>
      <c r="GC1100" s="224"/>
      <c r="GD1100" s="224"/>
      <c r="GE1100" s="224"/>
      <c r="GF1100" s="224"/>
      <c r="GG1100" s="224"/>
      <c r="GH1100" s="224"/>
      <c r="GI1100" s="224"/>
      <c r="GJ1100" s="224"/>
      <c r="GK1100" s="224"/>
      <c r="GL1100" s="224"/>
      <c r="GM1100" s="224"/>
      <c r="GN1100" s="224"/>
      <c r="GO1100" s="224"/>
      <c r="GP1100" s="224"/>
      <c r="GQ1100" s="224"/>
      <c r="GR1100" s="224"/>
      <c r="GS1100" s="224"/>
      <c r="GT1100" s="224"/>
      <c r="GU1100" s="224"/>
      <c r="GV1100" s="224"/>
      <c r="GW1100" s="224"/>
      <c r="GX1100" s="224"/>
      <c r="GY1100" s="224"/>
      <c r="GZ1100" s="224"/>
      <c r="HA1100" s="224"/>
      <c r="HB1100" s="224"/>
      <c r="HC1100" s="224"/>
      <c r="HD1100" s="224"/>
      <c r="HE1100" s="224"/>
      <c r="HF1100" s="224"/>
      <c r="HG1100" s="224"/>
      <c r="HH1100" s="224"/>
      <c r="HI1100" s="224"/>
      <c r="HJ1100" s="224"/>
      <c r="HK1100" s="224"/>
      <c r="HL1100" s="224"/>
      <c r="HM1100" s="224"/>
      <c r="HN1100" s="224"/>
      <c r="HO1100" s="224"/>
      <c r="HP1100" s="224"/>
      <c r="HQ1100" s="224"/>
      <c r="HR1100" s="224"/>
      <c r="HS1100" s="224"/>
      <c r="HT1100" s="224"/>
      <c r="HU1100" s="224"/>
      <c r="HV1100" s="224"/>
      <c r="HW1100" s="224"/>
      <c r="HX1100" s="224"/>
      <c r="HY1100" s="224"/>
      <c r="HZ1100" s="224"/>
      <c r="IA1100" s="224"/>
      <c r="IB1100" s="224"/>
      <c r="IC1100" s="224"/>
      <c r="ID1100" s="224"/>
      <c r="IE1100" s="224"/>
      <c r="IF1100" s="224"/>
      <c r="IG1100" s="224"/>
      <c r="IH1100" s="224"/>
      <c r="II1100" s="224"/>
      <c r="IJ1100" s="224"/>
      <c r="IK1100" s="224"/>
      <c r="IL1100" s="224"/>
      <c r="IM1100" s="224"/>
      <c r="IN1100" s="224"/>
      <c r="IO1100" s="224"/>
      <c r="IP1100" s="224"/>
      <c r="IQ1100" s="224"/>
      <c r="IR1100" s="224"/>
      <c r="IS1100" s="224"/>
      <c r="IT1100" s="224"/>
      <c r="IU1100" s="224"/>
      <c r="IV1100" s="224"/>
      <c r="IW1100" s="224"/>
    </row>
    <row r="1101" spans="1:257" s="258" customFormat="1" ht="39" hidden="1" customHeight="1" x14ac:dyDescent="0.25">
      <c r="A1101" s="224"/>
      <c r="B1101" s="224"/>
      <c r="C1101" s="224"/>
      <c r="D1101" s="209"/>
      <c r="E1101" s="57"/>
      <c r="F1101" s="57"/>
      <c r="G1101" s="210"/>
      <c r="H1101" s="210"/>
      <c r="I1101" s="210"/>
      <c r="J1101" s="224"/>
      <c r="K1101" s="251"/>
      <c r="L1101" s="251"/>
      <c r="M1101" s="251"/>
      <c r="N1101" s="251"/>
      <c r="O1101" s="251"/>
      <c r="P1101" s="251"/>
      <c r="Q1101" s="251"/>
      <c r="R1101" s="251"/>
      <c r="S1101" s="251"/>
      <c r="T1101" s="251"/>
      <c r="U1101" s="251"/>
      <c r="V1101" s="251"/>
      <c r="W1101" s="251"/>
      <c r="X1101" s="251"/>
      <c r="Y1101" s="251"/>
      <c r="Z1101" s="251"/>
      <c r="AA1101" s="251"/>
      <c r="AB1101" s="251"/>
      <c r="AC1101" s="211"/>
      <c r="AD1101" s="252"/>
      <c r="AE1101" s="252"/>
      <c r="AF1101" s="253"/>
      <c r="AG1101" s="253"/>
      <c r="AH1101" s="254"/>
      <c r="AI1101" s="254"/>
      <c r="AJ1101" s="255"/>
      <c r="AK1101" s="255"/>
      <c r="AL1101" s="126"/>
      <c r="AM1101" s="224"/>
      <c r="AN1101" s="224"/>
      <c r="AO1101" s="224"/>
      <c r="AP1101" s="224"/>
      <c r="AQ1101" s="224"/>
      <c r="AR1101" s="224"/>
      <c r="AS1101" s="224"/>
      <c r="AT1101" s="224"/>
      <c r="AU1101" s="224"/>
      <c r="AV1101" s="224"/>
      <c r="AW1101" s="224"/>
      <c r="AX1101" s="224"/>
      <c r="AY1101" s="224"/>
      <c r="AZ1101" s="224"/>
      <c r="BA1101" s="224"/>
      <c r="BB1101" s="224"/>
      <c r="BC1101" s="224"/>
      <c r="BD1101" s="224"/>
      <c r="BE1101" s="224"/>
      <c r="BF1101" s="224"/>
      <c r="BG1101" s="224"/>
      <c r="BH1101" s="224"/>
      <c r="BI1101" s="224"/>
      <c r="BJ1101" s="224"/>
      <c r="BK1101" s="224"/>
      <c r="BL1101" s="224"/>
      <c r="BM1101" s="224"/>
      <c r="BN1101" s="224"/>
      <c r="BO1101" s="224"/>
      <c r="BP1101" s="224"/>
      <c r="BQ1101" s="224"/>
      <c r="BR1101" s="224"/>
      <c r="BS1101" s="224"/>
      <c r="BT1101" s="224"/>
      <c r="BU1101" s="224"/>
      <c r="BV1101" s="224"/>
      <c r="BW1101" s="224"/>
      <c r="BX1101" s="224"/>
      <c r="BY1101" s="224"/>
      <c r="BZ1101" s="224"/>
      <c r="CA1101" s="224"/>
      <c r="CB1101" s="224"/>
      <c r="CC1101" s="224"/>
      <c r="CD1101" s="224"/>
      <c r="CE1101" s="224"/>
      <c r="CF1101" s="224"/>
      <c r="CG1101" s="224"/>
      <c r="CH1101" s="224"/>
      <c r="CI1101" s="224"/>
      <c r="CJ1101" s="224"/>
      <c r="CK1101" s="224"/>
      <c r="CL1101" s="224"/>
      <c r="CM1101" s="224"/>
      <c r="CN1101" s="224"/>
      <c r="CO1101" s="224"/>
      <c r="CP1101" s="224"/>
      <c r="CQ1101" s="224"/>
      <c r="CR1101" s="224"/>
      <c r="CS1101" s="224"/>
      <c r="CT1101" s="224"/>
      <c r="CU1101" s="224"/>
      <c r="CV1101" s="224"/>
      <c r="CW1101" s="224"/>
      <c r="CX1101" s="224"/>
      <c r="CY1101" s="224"/>
      <c r="CZ1101" s="224"/>
      <c r="DA1101" s="224"/>
      <c r="DB1101" s="224"/>
      <c r="DC1101" s="224"/>
      <c r="DD1101" s="224"/>
      <c r="DE1101" s="224"/>
      <c r="DF1101" s="224"/>
      <c r="DG1101" s="224"/>
      <c r="DH1101" s="224"/>
      <c r="DI1101" s="224"/>
      <c r="DJ1101" s="224"/>
      <c r="DK1101" s="224"/>
      <c r="DL1101" s="224"/>
      <c r="DM1101" s="224"/>
      <c r="DN1101" s="224"/>
      <c r="DO1101" s="224"/>
      <c r="DP1101" s="224"/>
      <c r="DQ1101" s="224"/>
      <c r="DR1101" s="224"/>
      <c r="DS1101" s="224"/>
      <c r="DT1101" s="224"/>
      <c r="DU1101" s="224"/>
      <c r="DV1101" s="224"/>
      <c r="DW1101" s="224"/>
      <c r="DX1101" s="224"/>
      <c r="DY1101" s="224"/>
      <c r="DZ1101" s="224"/>
      <c r="EA1101" s="224"/>
      <c r="EB1101" s="224"/>
      <c r="EC1101" s="224"/>
      <c r="ED1101" s="224"/>
      <c r="EE1101" s="224"/>
      <c r="EF1101" s="224"/>
      <c r="EG1101" s="224"/>
      <c r="EH1101" s="224"/>
      <c r="EI1101" s="224"/>
      <c r="EJ1101" s="224"/>
      <c r="EK1101" s="224"/>
      <c r="EL1101" s="224"/>
      <c r="EM1101" s="224"/>
      <c r="EN1101" s="224"/>
      <c r="EO1101" s="224"/>
      <c r="EP1101" s="224"/>
      <c r="EQ1101" s="224"/>
      <c r="ER1101" s="224"/>
      <c r="ES1101" s="224"/>
      <c r="ET1101" s="224"/>
      <c r="EU1101" s="224"/>
      <c r="EV1101" s="224"/>
      <c r="EW1101" s="224"/>
      <c r="EX1101" s="224"/>
      <c r="EY1101" s="224"/>
      <c r="EZ1101" s="224"/>
      <c r="FA1101" s="224"/>
      <c r="FB1101" s="224"/>
      <c r="FC1101" s="224"/>
      <c r="FD1101" s="224"/>
      <c r="FE1101" s="224"/>
      <c r="FF1101" s="224"/>
      <c r="FG1101" s="224"/>
      <c r="FH1101" s="224"/>
      <c r="FI1101" s="224"/>
      <c r="FJ1101" s="224"/>
      <c r="FK1101" s="224"/>
      <c r="FL1101" s="224"/>
      <c r="FM1101" s="224"/>
      <c r="FN1101" s="224"/>
      <c r="FO1101" s="224"/>
      <c r="FP1101" s="224"/>
      <c r="FQ1101" s="224"/>
      <c r="FR1101" s="224"/>
      <c r="FS1101" s="224"/>
      <c r="FT1101" s="224"/>
      <c r="FU1101" s="224"/>
      <c r="FV1101" s="224"/>
      <c r="FW1101" s="224"/>
      <c r="FX1101" s="224"/>
      <c r="FY1101" s="224"/>
      <c r="FZ1101" s="224"/>
      <c r="GA1101" s="224"/>
      <c r="GB1101" s="224"/>
      <c r="GC1101" s="224"/>
      <c r="GD1101" s="224"/>
      <c r="GE1101" s="224"/>
      <c r="GF1101" s="224"/>
      <c r="GG1101" s="224"/>
      <c r="GH1101" s="224"/>
      <c r="GI1101" s="224"/>
      <c r="GJ1101" s="224"/>
      <c r="GK1101" s="224"/>
      <c r="GL1101" s="224"/>
      <c r="GM1101" s="224"/>
      <c r="GN1101" s="224"/>
      <c r="GO1101" s="224"/>
      <c r="GP1101" s="224"/>
      <c r="GQ1101" s="224"/>
      <c r="GR1101" s="224"/>
      <c r="GS1101" s="224"/>
      <c r="GT1101" s="224"/>
      <c r="GU1101" s="224"/>
      <c r="GV1101" s="224"/>
      <c r="GW1101" s="224"/>
      <c r="GX1101" s="224"/>
      <c r="GY1101" s="224"/>
      <c r="GZ1101" s="224"/>
      <c r="HA1101" s="224"/>
      <c r="HB1101" s="224"/>
      <c r="HC1101" s="224"/>
      <c r="HD1101" s="224"/>
      <c r="HE1101" s="224"/>
      <c r="HF1101" s="224"/>
      <c r="HG1101" s="224"/>
      <c r="HH1101" s="224"/>
      <c r="HI1101" s="224"/>
      <c r="HJ1101" s="224"/>
      <c r="HK1101" s="224"/>
      <c r="HL1101" s="224"/>
      <c r="HM1101" s="224"/>
      <c r="HN1101" s="224"/>
      <c r="HO1101" s="224"/>
      <c r="HP1101" s="224"/>
      <c r="HQ1101" s="224"/>
      <c r="HR1101" s="224"/>
      <c r="HS1101" s="224"/>
      <c r="HT1101" s="224"/>
      <c r="HU1101" s="224"/>
      <c r="HV1101" s="224"/>
      <c r="HW1101" s="224"/>
      <c r="HX1101" s="224"/>
      <c r="HY1101" s="224"/>
      <c r="HZ1101" s="224"/>
      <c r="IA1101" s="224"/>
      <c r="IB1101" s="224"/>
      <c r="IC1101" s="224"/>
      <c r="ID1101" s="224"/>
      <c r="IE1101" s="224"/>
      <c r="IF1101" s="224"/>
      <c r="IG1101" s="224"/>
      <c r="IH1101" s="224"/>
      <c r="II1101" s="224"/>
      <c r="IJ1101" s="224"/>
      <c r="IK1101" s="224"/>
      <c r="IL1101" s="224"/>
      <c r="IM1101" s="224"/>
      <c r="IN1101" s="224"/>
      <c r="IO1101" s="224"/>
      <c r="IP1101" s="224"/>
      <c r="IQ1101" s="224"/>
      <c r="IR1101" s="224"/>
      <c r="IS1101" s="224"/>
      <c r="IT1101" s="224"/>
      <c r="IU1101" s="224"/>
      <c r="IV1101" s="224"/>
      <c r="IW1101" s="224"/>
    </row>
    <row r="1102" spans="1:257" s="258" customFormat="1" ht="39" hidden="1" customHeight="1" x14ac:dyDescent="0.25">
      <c r="A1102" s="224"/>
      <c r="B1102" s="224"/>
      <c r="C1102" s="224"/>
      <c r="D1102" s="209"/>
      <c r="E1102" s="57"/>
      <c r="F1102" s="57"/>
      <c r="G1102" s="210"/>
      <c r="H1102" s="210"/>
      <c r="I1102" s="210"/>
      <c r="J1102" s="224"/>
      <c r="K1102" s="251"/>
      <c r="L1102" s="251"/>
      <c r="M1102" s="251"/>
      <c r="N1102" s="251"/>
      <c r="O1102" s="251"/>
      <c r="P1102" s="251"/>
      <c r="Q1102" s="251"/>
      <c r="R1102" s="251"/>
      <c r="S1102" s="251"/>
      <c r="T1102" s="251"/>
      <c r="U1102" s="251"/>
      <c r="V1102" s="251"/>
      <c r="W1102" s="251"/>
      <c r="X1102" s="251"/>
      <c r="Y1102" s="251"/>
      <c r="Z1102" s="251"/>
      <c r="AA1102" s="251"/>
      <c r="AB1102" s="251"/>
      <c r="AC1102" s="211"/>
      <c r="AD1102" s="252"/>
      <c r="AE1102" s="252"/>
      <c r="AF1102" s="253"/>
      <c r="AG1102" s="253"/>
      <c r="AH1102" s="254"/>
      <c r="AI1102" s="254"/>
      <c r="AJ1102" s="255"/>
      <c r="AK1102" s="255"/>
      <c r="AL1102" s="126"/>
      <c r="AM1102" s="224"/>
      <c r="AN1102" s="224"/>
      <c r="AO1102" s="224"/>
      <c r="AP1102" s="224"/>
      <c r="AQ1102" s="224"/>
      <c r="AR1102" s="224"/>
      <c r="AS1102" s="224"/>
      <c r="AT1102" s="224"/>
      <c r="AU1102" s="224"/>
      <c r="AV1102" s="224"/>
      <c r="AW1102" s="224"/>
      <c r="AX1102" s="224"/>
      <c r="AY1102" s="224"/>
      <c r="AZ1102" s="224"/>
      <c r="BA1102" s="224"/>
      <c r="BB1102" s="224"/>
      <c r="BC1102" s="224"/>
      <c r="BD1102" s="224"/>
      <c r="BE1102" s="224"/>
      <c r="BF1102" s="224"/>
      <c r="BG1102" s="224"/>
      <c r="BH1102" s="224"/>
      <c r="BI1102" s="224"/>
      <c r="BJ1102" s="224"/>
      <c r="BK1102" s="224"/>
      <c r="BL1102" s="224"/>
      <c r="BM1102" s="224"/>
      <c r="BN1102" s="224"/>
      <c r="BO1102" s="224"/>
      <c r="BP1102" s="224"/>
      <c r="BQ1102" s="224"/>
      <c r="BR1102" s="224"/>
      <c r="BS1102" s="224"/>
      <c r="BT1102" s="224"/>
      <c r="BU1102" s="224"/>
      <c r="BV1102" s="224"/>
      <c r="BW1102" s="224"/>
      <c r="BX1102" s="224"/>
      <c r="BY1102" s="224"/>
      <c r="BZ1102" s="224"/>
      <c r="CA1102" s="224"/>
      <c r="CB1102" s="224"/>
      <c r="CC1102" s="224"/>
      <c r="CD1102" s="224"/>
      <c r="CE1102" s="224"/>
      <c r="CF1102" s="224"/>
      <c r="CG1102" s="224"/>
      <c r="CH1102" s="224"/>
      <c r="CI1102" s="224"/>
      <c r="CJ1102" s="224"/>
      <c r="CK1102" s="224"/>
      <c r="CL1102" s="224"/>
      <c r="CM1102" s="224"/>
      <c r="CN1102" s="224"/>
      <c r="CO1102" s="224"/>
      <c r="CP1102" s="224"/>
      <c r="CQ1102" s="224"/>
      <c r="CR1102" s="224"/>
      <c r="CS1102" s="224"/>
      <c r="CT1102" s="224"/>
      <c r="CU1102" s="224"/>
      <c r="CV1102" s="224"/>
      <c r="CW1102" s="224"/>
      <c r="CX1102" s="224"/>
      <c r="CY1102" s="224"/>
      <c r="CZ1102" s="224"/>
      <c r="DA1102" s="224"/>
      <c r="DB1102" s="224"/>
      <c r="DC1102" s="224"/>
      <c r="DD1102" s="224"/>
      <c r="DE1102" s="224"/>
      <c r="DF1102" s="224"/>
      <c r="DG1102" s="224"/>
      <c r="DH1102" s="224"/>
      <c r="DI1102" s="224"/>
      <c r="DJ1102" s="224"/>
      <c r="DK1102" s="224"/>
      <c r="DL1102" s="224"/>
      <c r="DM1102" s="224"/>
      <c r="DN1102" s="224"/>
      <c r="DO1102" s="224"/>
      <c r="DP1102" s="224"/>
      <c r="DQ1102" s="224"/>
      <c r="DR1102" s="224"/>
      <c r="DS1102" s="224"/>
      <c r="DT1102" s="224"/>
      <c r="DU1102" s="224"/>
      <c r="DV1102" s="224"/>
      <c r="DW1102" s="224"/>
      <c r="DX1102" s="224"/>
      <c r="DY1102" s="224"/>
      <c r="DZ1102" s="224"/>
      <c r="EA1102" s="224"/>
      <c r="EB1102" s="224"/>
      <c r="EC1102" s="224"/>
      <c r="ED1102" s="224"/>
      <c r="EE1102" s="224"/>
      <c r="EF1102" s="224"/>
      <c r="EG1102" s="224"/>
      <c r="EH1102" s="224"/>
      <c r="EI1102" s="224"/>
      <c r="EJ1102" s="224"/>
      <c r="EK1102" s="224"/>
      <c r="EL1102" s="224"/>
      <c r="EM1102" s="224"/>
      <c r="EN1102" s="224"/>
      <c r="EO1102" s="224"/>
      <c r="EP1102" s="224"/>
      <c r="EQ1102" s="224"/>
      <c r="ER1102" s="224"/>
      <c r="ES1102" s="224"/>
      <c r="ET1102" s="224"/>
      <c r="EU1102" s="224"/>
      <c r="EV1102" s="224"/>
      <c r="EW1102" s="224"/>
      <c r="EX1102" s="224"/>
      <c r="EY1102" s="224"/>
      <c r="EZ1102" s="224"/>
      <c r="FA1102" s="224"/>
      <c r="FB1102" s="224"/>
      <c r="FC1102" s="224"/>
      <c r="FD1102" s="224"/>
      <c r="FE1102" s="224"/>
      <c r="FF1102" s="224"/>
      <c r="FG1102" s="224"/>
      <c r="FH1102" s="224"/>
      <c r="FI1102" s="224"/>
      <c r="FJ1102" s="224"/>
      <c r="FK1102" s="224"/>
      <c r="FL1102" s="224"/>
      <c r="FM1102" s="224"/>
      <c r="FN1102" s="224"/>
      <c r="FO1102" s="224"/>
      <c r="FP1102" s="224"/>
      <c r="FQ1102" s="224"/>
      <c r="FR1102" s="224"/>
      <c r="FS1102" s="224"/>
      <c r="FT1102" s="224"/>
      <c r="FU1102" s="224"/>
      <c r="FV1102" s="224"/>
      <c r="FW1102" s="224"/>
      <c r="FX1102" s="224"/>
      <c r="FY1102" s="224"/>
      <c r="FZ1102" s="224"/>
      <c r="GA1102" s="224"/>
      <c r="GB1102" s="224"/>
      <c r="GC1102" s="224"/>
      <c r="GD1102" s="224"/>
      <c r="GE1102" s="224"/>
      <c r="GF1102" s="224"/>
      <c r="GG1102" s="224"/>
      <c r="GH1102" s="224"/>
      <c r="GI1102" s="224"/>
      <c r="GJ1102" s="224"/>
      <c r="GK1102" s="224"/>
      <c r="GL1102" s="224"/>
      <c r="GM1102" s="224"/>
      <c r="GN1102" s="224"/>
      <c r="GO1102" s="224"/>
      <c r="GP1102" s="224"/>
      <c r="GQ1102" s="224"/>
      <c r="GR1102" s="224"/>
      <c r="GS1102" s="224"/>
      <c r="GT1102" s="224"/>
      <c r="GU1102" s="224"/>
      <c r="GV1102" s="224"/>
      <c r="GW1102" s="224"/>
      <c r="GX1102" s="224"/>
      <c r="GY1102" s="224"/>
      <c r="GZ1102" s="224"/>
      <c r="HA1102" s="224"/>
      <c r="HB1102" s="224"/>
      <c r="HC1102" s="224"/>
      <c r="HD1102" s="224"/>
      <c r="HE1102" s="224"/>
      <c r="HF1102" s="224"/>
      <c r="HG1102" s="224"/>
      <c r="HH1102" s="224"/>
      <c r="HI1102" s="224"/>
      <c r="HJ1102" s="224"/>
      <c r="HK1102" s="224"/>
      <c r="HL1102" s="224"/>
      <c r="HM1102" s="224"/>
      <c r="HN1102" s="224"/>
      <c r="HO1102" s="224"/>
      <c r="HP1102" s="224"/>
      <c r="HQ1102" s="224"/>
      <c r="HR1102" s="224"/>
      <c r="HS1102" s="224"/>
      <c r="HT1102" s="224"/>
      <c r="HU1102" s="224"/>
      <c r="HV1102" s="224"/>
      <c r="HW1102" s="224"/>
      <c r="HX1102" s="224"/>
      <c r="HY1102" s="224"/>
      <c r="HZ1102" s="224"/>
      <c r="IA1102" s="224"/>
      <c r="IB1102" s="224"/>
      <c r="IC1102" s="224"/>
      <c r="ID1102" s="224"/>
      <c r="IE1102" s="224"/>
      <c r="IF1102" s="224"/>
      <c r="IG1102" s="224"/>
      <c r="IH1102" s="224"/>
      <c r="II1102" s="224"/>
      <c r="IJ1102" s="224"/>
      <c r="IK1102" s="224"/>
      <c r="IL1102" s="224"/>
      <c r="IM1102" s="224"/>
      <c r="IN1102" s="224"/>
      <c r="IO1102" s="224"/>
      <c r="IP1102" s="224"/>
      <c r="IQ1102" s="224"/>
      <c r="IR1102" s="224"/>
      <c r="IS1102" s="224"/>
      <c r="IT1102" s="224"/>
      <c r="IU1102" s="224"/>
      <c r="IV1102" s="224"/>
      <c r="IW1102" s="224"/>
    </row>
    <row r="1103" spans="1:257" s="258" customFormat="1" ht="39" hidden="1" customHeight="1" x14ac:dyDescent="0.25">
      <c r="A1103" s="224"/>
      <c r="B1103" s="224"/>
      <c r="C1103" s="224"/>
      <c r="D1103" s="209"/>
      <c r="E1103" s="57"/>
      <c r="F1103" s="57"/>
      <c r="G1103" s="210"/>
      <c r="H1103" s="210"/>
      <c r="I1103" s="210"/>
      <c r="J1103" s="224"/>
      <c r="K1103" s="251"/>
      <c r="L1103" s="251"/>
      <c r="M1103" s="251"/>
      <c r="N1103" s="251"/>
      <c r="O1103" s="251"/>
      <c r="P1103" s="251"/>
      <c r="Q1103" s="251"/>
      <c r="R1103" s="251"/>
      <c r="S1103" s="251"/>
      <c r="T1103" s="251"/>
      <c r="U1103" s="251"/>
      <c r="V1103" s="251"/>
      <c r="W1103" s="251"/>
      <c r="X1103" s="251"/>
      <c r="Y1103" s="251"/>
      <c r="Z1103" s="251"/>
      <c r="AA1103" s="251"/>
      <c r="AB1103" s="251"/>
      <c r="AC1103" s="211"/>
      <c r="AD1103" s="252"/>
      <c r="AE1103" s="252"/>
      <c r="AF1103" s="253"/>
      <c r="AG1103" s="253"/>
      <c r="AH1103" s="254"/>
      <c r="AI1103" s="254"/>
      <c r="AJ1103" s="255"/>
      <c r="AK1103" s="255"/>
      <c r="AL1103" s="126"/>
      <c r="AM1103" s="224"/>
      <c r="AN1103" s="224"/>
      <c r="AO1103" s="224"/>
      <c r="AP1103" s="224"/>
      <c r="AQ1103" s="224"/>
      <c r="AR1103" s="224"/>
      <c r="AS1103" s="224"/>
      <c r="AT1103" s="224"/>
      <c r="AU1103" s="224"/>
      <c r="AV1103" s="224"/>
      <c r="AW1103" s="224"/>
      <c r="AX1103" s="224"/>
      <c r="AY1103" s="224"/>
      <c r="AZ1103" s="224"/>
      <c r="BA1103" s="224"/>
      <c r="BB1103" s="224"/>
      <c r="BC1103" s="224"/>
      <c r="BD1103" s="224"/>
      <c r="BE1103" s="224"/>
      <c r="BF1103" s="224"/>
      <c r="BG1103" s="224"/>
      <c r="BH1103" s="224"/>
      <c r="BI1103" s="224"/>
      <c r="BJ1103" s="224"/>
      <c r="BK1103" s="224"/>
      <c r="BL1103" s="224"/>
      <c r="BM1103" s="224"/>
      <c r="BN1103" s="224"/>
      <c r="BO1103" s="224"/>
      <c r="BP1103" s="224"/>
      <c r="BQ1103" s="224"/>
      <c r="BR1103" s="224"/>
      <c r="BS1103" s="224"/>
      <c r="BT1103" s="224"/>
      <c r="BU1103" s="224"/>
      <c r="BV1103" s="224"/>
      <c r="BW1103" s="224"/>
      <c r="BX1103" s="224"/>
      <c r="BY1103" s="224"/>
      <c r="BZ1103" s="224"/>
      <c r="CA1103" s="224"/>
      <c r="CB1103" s="224"/>
      <c r="CC1103" s="224"/>
      <c r="CD1103" s="224"/>
      <c r="CE1103" s="224"/>
      <c r="CF1103" s="224"/>
      <c r="CG1103" s="224"/>
      <c r="CH1103" s="224"/>
      <c r="CI1103" s="224"/>
      <c r="CJ1103" s="224"/>
      <c r="CK1103" s="224"/>
      <c r="CL1103" s="224"/>
      <c r="CM1103" s="224"/>
      <c r="CN1103" s="224"/>
      <c r="CO1103" s="224"/>
      <c r="CP1103" s="224"/>
      <c r="CQ1103" s="224"/>
      <c r="CR1103" s="224"/>
      <c r="CS1103" s="224"/>
      <c r="CT1103" s="224"/>
      <c r="CU1103" s="224"/>
      <c r="CV1103" s="224"/>
      <c r="CW1103" s="224"/>
      <c r="CX1103" s="224"/>
      <c r="CY1103" s="224"/>
      <c r="CZ1103" s="224"/>
      <c r="DA1103" s="224"/>
      <c r="DB1103" s="224"/>
      <c r="DC1103" s="224"/>
      <c r="DD1103" s="224"/>
      <c r="DE1103" s="224"/>
      <c r="DF1103" s="224"/>
      <c r="DG1103" s="224"/>
      <c r="DH1103" s="224"/>
      <c r="DI1103" s="224"/>
      <c r="DJ1103" s="224"/>
      <c r="DK1103" s="224"/>
      <c r="DL1103" s="224"/>
      <c r="DM1103" s="224"/>
      <c r="DN1103" s="224"/>
      <c r="DO1103" s="224"/>
      <c r="DP1103" s="224"/>
      <c r="DQ1103" s="224"/>
      <c r="DR1103" s="224"/>
      <c r="DS1103" s="224"/>
      <c r="DT1103" s="224"/>
      <c r="DU1103" s="224"/>
      <c r="DV1103" s="224"/>
      <c r="DW1103" s="224"/>
      <c r="DX1103" s="224"/>
      <c r="DY1103" s="224"/>
      <c r="DZ1103" s="224"/>
      <c r="EA1103" s="224"/>
      <c r="EB1103" s="224"/>
      <c r="EC1103" s="224"/>
      <c r="ED1103" s="224"/>
      <c r="EE1103" s="224"/>
      <c r="EF1103" s="224"/>
      <c r="EG1103" s="224"/>
      <c r="EH1103" s="224"/>
      <c r="EI1103" s="224"/>
      <c r="EJ1103" s="224"/>
      <c r="EK1103" s="224"/>
      <c r="EL1103" s="224"/>
      <c r="EM1103" s="224"/>
      <c r="EN1103" s="224"/>
      <c r="EO1103" s="224"/>
      <c r="EP1103" s="224"/>
      <c r="EQ1103" s="224"/>
      <c r="ER1103" s="224"/>
      <c r="ES1103" s="224"/>
      <c r="ET1103" s="224"/>
      <c r="EU1103" s="224"/>
      <c r="EV1103" s="224"/>
      <c r="EW1103" s="224"/>
      <c r="EX1103" s="224"/>
      <c r="EY1103" s="224"/>
      <c r="EZ1103" s="224"/>
      <c r="FA1103" s="224"/>
      <c r="FB1103" s="224"/>
      <c r="FC1103" s="224"/>
      <c r="FD1103" s="224"/>
      <c r="FE1103" s="224"/>
      <c r="FF1103" s="224"/>
      <c r="FG1103" s="224"/>
      <c r="FH1103" s="224"/>
      <c r="FI1103" s="224"/>
      <c r="FJ1103" s="224"/>
      <c r="FK1103" s="224"/>
      <c r="FL1103" s="224"/>
      <c r="FM1103" s="224"/>
      <c r="FN1103" s="224"/>
      <c r="FO1103" s="224"/>
      <c r="FP1103" s="224"/>
      <c r="FQ1103" s="224"/>
      <c r="FR1103" s="224"/>
      <c r="FS1103" s="224"/>
      <c r="FT1103" s="224"/>
      <c r="FU1103" s="224"/>
      <c r="FV1103" s="224"/>
      <c r="FW1103" s="224"/>
      <c r="FX1103" s="224"/>
      <c r="FY1103" s="224"/>
      <c r="FZ1103" s="224"/>
      <c r="GA1103" s="224"/>
      <c r="GB1103" s="224"/>
      <c r="GC1103" s="224"/>
      <c r="GD1103" s="224"/>
      <c r="GE1103" s="224"/>
      <c r="GF1103" s="224"/>
      <c r="GG1103" s="224"/>
      <c r="GH1103" s="224"/>
      <c r="GI1103" s="224"/>
      <c r="GJ1103" s="224"/>
      <c r="GK1103" s="224"/>
      <c r="GL1103" s="224"/>
      <c r="GM1103" s="224"/>
      <c r="GN1103" s="224"/>
      <c r="GO1103" s="224"/>
      <c r="GP1103" s="224"/>
      <c r="GQ1103" s="224"/>
      <c r="GR1103" s="224"/>
      <c r="GS1103" s="224"/>
      <c r="GT1103" s="224"/>
      <c r="GU1103" s="224"/>
      <c r="GV1103" s="224"/>
      <c r="GW1103" s="224"/>
      <c r="GX1103" s="224"/>
      <c r="GY1103" s="224"/>
      <c r="GZ1103" s="224"/>
      <c r="HA1103" s="224"/>
      <c r="HB1103" s="224"/>
      <c r="HC1103" s="224"/>
      <c r="HD1103" s="224"/>
      <c r="HE1103" s="224"/>
      <c r="HF1103" s="224"/>
      <c r="HG1103" s="224"/>
      <c r="HH1103" s="224"/>
      <c r="HI1103" s="224"/>
      <c r="HJ1103" s="224"/>
      <c r="HK1103" s="224"/>
      <c r="HL1103" s="224"/>
      <c r="HM1103" s="224"/>
      <c r="HN1103" s="224"/>
      <c r="HO1103" s="224"/>
      <c r="HP1103" s="224"/>
      <c r="HQ1103" s="224"/>
      <c r="HR1103" s="224"/>
      <c r="HS1103" s="224"/>
      <c r="HT1103" s="224"/>
      <c r="HU1103" s="224"/>
      <c r="HV1103" s="224"/>
      <c r="HW1103" s="224"/>
      <c r="HX1103" s="224"/>
      <c r="HY1103" s="224"/>
      <c r="HZ1103" s="224"/>
      <c r="IA1103" s="224"/>
      <c r="IB1103" s="224"/>
      <c r="IC1103" s="224"/>
      <c r="ID1103" s="224"/>
      <c r="IE1103" s="224"/>
      <c r="IF1103" s="224"/>
      <c r="IG1103" s="224"/>
      <c r="IH1103" s="224"/>
      <c r="II1103" s="224"/>
      <c r="IJ1103" s="224"/>
      <c r="IK1103" s="224"/>
      <c r="IL1103" s="224"/>
      <c r="IM1103" s="224"/>
      <c r="IN1103" s="224"/>
      <c r="IO1103" s="224"/>
      <c r="IP1103" s="224"/>
      <c r="IQ1103" s="224"/>
      <c r="IR1103" s="224"/>
      <c r="IS1103" s="224"/>
      <c r="IT1103" s="224"/>
      <c r="IU1103" s="224"/>
      <c r="IV1103" s="224"/>
      <c r="IW1103" s="224"/>
    </row>
    <row r="1104" spans="1:257" s="258" customFormat="1" ht="39" hidden="1" customHeight="1" x14ac:dyDescent="0.25">
      <c r="A1104" s="224"/>
      <c r="B1104" s="224"/>
      <c r="C1104" s="224"/>
      <c r="D1104" s="209"/>
      <c r="E1104" s="57"/>
      <c r="F1104" s="57"/>
      <c r="G1104" s="210"/>
      <c r="H1104" s="210"/>
      <c r="I1104" s="210"/>
      <c r="J1104" s="224"/>
      <c r="K1104" s="251"/>
      <c r="L1104" s="251"/>
      <c r="M1104" s="251"/>
      <c r="N1104" s="251"/>
      <c r="O1104" s="251"/>
      <c r="P1104" s="251"/>
      <c r="Q1104" s="251"/>
      <c r="R1104" s="251"/>
      <c r="S1104" s="251"/>
      <c r="T1104" s="251"/>
      <c r="U1104" s="251"/>
      <c r="V1104" s="251"/>
      <c r="W1104" s="251"/>
      <c r="X1104" s="251"/>
      <c r="Y1104" s="251"/>
      <c r="Z1104" s="251"/>
      <c r="AA1104" s="251"/>
      <c r="AB1104" s="251"/>
      <c r="AC1104" s="211"/>
      <c r="AD1104" s="252"/>
      <c r="AE1104" s="252"/>
      <c r="AF1104" s="253"/>
      <c r="AG1104" s="253"/>
      <c r="AH1104" s="254"/>
      <c r="AI1104" s="254"/>
      <c r="AJ1104" s="255"/>
      <c r="AK1104" s="255"/>
      <c r="AL1104" s="126"/>
      <c r="AM1104" s="224"/>
      <c r="AN1104" s="224"/>
      <c r="AO1104" s="224"/>
      <c r="AP1104" s="224"/>
      <c r="AQ1104" s="224"/>
      <c r="AR1104" s="224"/>
      <c r="AS1104" s="224"/>
      <c r="AT1104" s="224"/>
      <c r="AU1104" s="224"/>
      <c r="AV1104" s="224"/>
      <c r="AW1104" s="224"/>
      <c r="AX1104" s="224"/>
      <c r="AY1104" s="224"/>
      <c r="AZ1104" s="224"/>
      <c r="BA1104" s="224"/>
      <c r="BB1104" s="224"/>
      <c r="BC1104" s="224"/>
      <c r="BD1104" s="224"/>
      <c r="BE1104" s="224"/>
      <c r="BF1104" s="224"/>
      <c r="BG1104" s="224"/>
      <c r="BH1104" s="224"/>
      <c r="BI1104" s="224"/>
      <c r="BJ1104" s="224"/>
      <c r="BK1104" s="224"/>
      <c r="BL1104" s="224"/>
      <c r="BM1104" s="224"/>
      <c r="BN1104" s="224"/>
      <c r="BO1104" s="224"/>
      <c r="BP1104" s="224"/>
      <c r="BQ1104" s="224"/>
      <c r="BR1104" s="224"/>
      <c r="BS1104" s="224"/>
      <c r="BT1104" s="224"/>
      <c r="BU1104" s="224"/>
      <c r="BV1104" s="224"/>
      <c r="BW1104" s="224"/>
      <c r="BX1104" s="224"/>
      <c r="BY1104" s="224"/>
      <c r="BZ1104" s="224"/>
      <c r="CA1104" s="224"/>
      <c r="CB1104" s="224"/>
      <c r="CC1104" s="224"/>
      <c r="CD1104" s="224"/>
      <c r="CE1104" s="224"/>
      <c r="CF1104" s="224"/>
      <c r="CG1104" s="224"/>
      <c r="CH1104" s="224"/>
      <c r="CI1104" s="224"/>
      <c r="CJ1104" s="224"/>
      <c r="CK1104" s="224"/>
      <c r="CL1104" s="224"/>
      <c r="CM1104" s="224"/>
      <c r="CN1104" s="224"/>
      <c r="CO1104" s="224"/>
      <c r="CP1104" s="224"/>
      <c r="CQ1104" s="224"/>
      <c r="CR1104" s="224"/>
      <c r="CS1104" s="224"/>
      <c r="CT1104" s="224"/>
      <c r="CU1104" s="224"/>
      <c r="CV1104" s="224"/>
      <c r="CW1104" s="224"/>
      <c r="CX1104" s="224"/>
      <c r="CY1104" s="224"/>
      <c r="CZ1104" s="224"/>
      <c r="DA1104" s="224"/>
      <c r="DB1104" s="224"/>
      <c r="DC1104" s="224"/>
      <c r="DD1104" s="224"/>
      <c r="DE1104" s="224"/>
      <c r="DF1104" s="224"/>
      <c r="DG1104" s="224"/>
      <c r="DH1104" s="224"/>
      <c r="DI1104" s="224"/>
      <c r="DJ1104" s="224"/>
      <c r="DK1104" s="224"/>
      <c r="DL1104" s="224"/>
      <c r="DM1104" s="224"/>
      <c r="DN1104" s="224"/>
      <c r="DO1104" s="224"/>
      <c r="DP1104" s="224"/>
      <c r="DQ1104" s="224"/>
      <c r="DR1104" s="224"/>
      <c r="DS1104" s="224"/>
      <c r="DT1104" s="224"/>
      <c r="DU1104" s="224"/>
      <c r="DV1104" s="224"/>
      <c r="DW1104" s="224"/>
      <c r="DX1104" s="224"/>
      <c r="DY1104" s="224"/>
      <c r="DZ1104" s="224"/>
      <c r="EA1104" s="224"/>
      <c r="EB1104" s="224"/>
      <c r="EC1104" s="224"/>
      <c r="ED1104" s="224"/>
      <c r="EE1104" s="224"/>
      <c r="EF1104" s="224"/>
      <c r="EG1104" s="224"/>
      <c r="EH1104" s="224"/>
      <c r="EI1104" s="224"/>
      <c r="EJ1104" s="224"/>
      <c r="EK1104" s="224"/>
      <c r="EL1104" s="224"/>
      <c r="EM1104" s="224"/>
      <c r="EN1104" s="224"/>
      <c r="EO1104" s="224"/>
      <c r="EP1104" s="224"/>
      <c r="EQ1104" s="224"/>
      <c r="ER1104" s="224"/>
      <c r="ES1104" s="224"/>
      <c r="ET1104" s="224"/>
      <c r="EU1104" s="224"/>
      <c r="EV1104" s="224"/>
      <c r="EW1104" s="224"/>
      <c r="EX1104" s="224"/>
      <c r="EY1104" s="224"/>
      <c r="EZ1104" s="224"/>
      <c r="FA1104" s="224"/>
      <c r="FB1104" s="224"/>
      <c r="FC1104" s="224"/>
      <c r="FD1104" s="224"/>
      <c r="FE1104" s="224"/>
      <c r="FF1104" s="224"/>
      <c r="FG1104" s="224"/>
      <c r="FH1104" s="224"/>
      <c r="FI1104" s="224"/>
      <c r="FJ1104" s="224"/>
      <c r="FK1104" s="224"/>
      <c r="FL1104" s="224"/>
      <c r="FM1104" s="224"/>
      <c r="FN1104" s="224"/>
      <c r="FO1104" s="224"/>
      <c r="FP1104" s="224"/>
      <c r="FQ1104" s="224"/>
      <c r="FR1104" s="224"/>
      <c r="FS1104" s="224"/>
      <c r="FT1104" s="224"/>
      <c r="FU1104" s="224"/>
      <c r="FV1104" s="224"/>
      <c r="FW1104" s="224"/>
      <c r="FX1104" s="224"/>
      <c r="FY1104" s="224"/>
      <c r="FZ1104" s="224"/>
      <c r="GA1104" s="224"/>
      <c r="GB1104" s="224"/>
      <c r="GC1104" s="224"/>
      <c r="GD1104" s="224"/>
      <c r="GE1104" s="224"/>
      <c r="GF1104" s="224"/>
      <c r="GG1104" s="224"/>
      <c r="GH1104" s="224"/>
      <c r="GI1104" s="224"/>
      <c r="GJ1104" s="224"/>
      <c r="GK1104" s="224"/>
      <c r="GL1104" s="224"/>
      <c r="GM1104" s="224"/>
      <c r="GN1104" s="224"/>
      <c r="GO1104" s="224"/>
      <c r="GP1104" s="224"/>
      <c r="GQ1104" s="224"/>
      <c r="GR1104" s="224"/>
      <c r="GS1104" s="224"/>
      <c r="GT1104" s="224"/>
      <c r="GU1104" s="224"/>
      <c r="GV1104" s="224"/>
      <c r="GW1104" s="224"/>
      <c r="GX1104" s="224"/>
      <c r="GY1104" s="224"/>
      <c r="GZ1104" s="224"/>
      <c r="HA1104" s="224"/>
      <c r="HB1104" s="224"/>
      <c r="HC1104" s="224"/>
      <c r="HD1104" s="224"/>
      <c r="HE1104" s="224"/>
      <c r="HF1104" s="224"/>
      <c r="HG1104" s="224"/>
      <c r="HH1104" s="224"/>
      <c r="HI1104" s="224"/>
      <c r="HJ1104" s="224"/>
      <c r="HK1104" s="224"/>
      <c r="HL1104" s="224"/>
      <c r="HM1104" s="224"/>
      <c r="HN1104" s="224"/>
      <c r="HO1104" s="224"/>
      <c r="HP1104" s="224"/>
      <c r="HQ1104" s="224"/>
      <c r="HR1104" s="224"/>
      <c r="HS1104" s="224"/>
      <c r="HT1104" s="224"/>
      <c r="HU1104" s="224"/>
      <c r="HV1104" s="224"/>
      <c r="HW1104" s="224"/>
      <c r="HX1104" s="224"/>
      <c r="HY1104" s="224"/>
      <c r="HZ1104" s="224"/>
      <c r="IA1104" s="224"/>
      <c r="IB1104" s="224"/>
      <c r="IC1104" s="224"/>
      <c r="ID1104" s="224"/>
      <c r="IE1104" s="224"/>
      <c r="IF1104" s="224"/>
      <c r="IG1104" s="224"/>
      <c r="IH1104" s="224"/>
      <c r="II1104" s="224"/>
      <c r="IJ1104" s="224"/>
      <c r="IK1104" s="224"/>
      <c r="IL1104" s="224"/>
      <c r="IM1104" s="224"/>
      <c r="IN1104" s="224"/>
      <c r="IO1104" s="224"/>
      <c r="IP1104" s="224"/>
      <c r="IQ1104" s="224"/>
      <c r="IR1104" s="224"/>
      <c r="IS1104" s="224"/>
      <c r="IT1104" s="224"/>
      <c r="IU1104" s="224"/>
      <c r="IV1104" s="224"/>
      <c r="IW1104" s="224"/>
    </row>
    <row r="1105" spans="1:257" s="258" customFormat="1" ht="39" hidden="1" customHeight="1" x14ac:dyDescent="0.25">
      <c r="A1105" s="224"/>
      <c r="B1105" s="224"/>
      <c r="C1105" s="224"/>
      <c r="D1105" s="209"/>
      <c r="E1105" s="57"/>
      <c r="F1105" s="57"/>
      <c r="G1105" s="210"/>
      <c r="H1105" s="210"/>
      <c r="I1105" s="210"/>
      <c r="J1105" s="224"/>
      <c r="K1105" s="251"/>
      <c r="L1105" s="251"/>
      <c r="M1105" s="251"/>
      <c r="N1105" s="251"/>
      <c r="O1105" s="251"/>
      <c r="P1105" s="251"/>
      <c r="Q1105" s="251"/>
      <c r="R1105" s="251"/>
      <c r="S1105" s="251"/>
      <c r="T1105" s="251"/>
      <c r="U1105" s="251"/>
      <c r="V1105" s="251"/>
      <c r="W1105" s="251"/>
      <c r="X1105" s="251"/>
      <c r="Y1105" s="251"/>
      <c r="Z1105" s="251"/>
      <c r="AA1105" s="251"/>
      <c r="AB1105" s="251"/>
      <c r="AC1105" s="211"/>
      <c r="AD1105" s="252"/>
      <c r="AE1105" s="252"/>
      <c r="AF1105" s="253"/>
      <c r="AG1105" s="253"/>
      <c r="AH1105" s="254"/>
      <c r="AI1105" s="254"/>
      <c r="AJ1105" s="255"/>
      <c r="AK1105" s="255"/>
      <c r="AL1105" s="126"/>
      <c r="AM1105" s="224"/>
      <c r="AN1105" s="224"/>
      <c r="AO1105" s="224"/>
      <c r="AP1105" s="224"/>
      <c r="AQ1105" s="224"/>
      <c r="AR1105" s="224"/>
      <c r="AS1105" s="224"/>
      <c r="AT1105" s="224"/>
      <c r="AU1105" s="224"/>
      <c r="AV1105" s="224"/>
      <c r="AW1105" s="224"/>
      <c r="AX1105" s="224"/>
      <c r="AY1105" s="224"/>
      <c r="AZ1105" s="224"/>
      <c r="BA1105" s="224"/>
      <c r="BB1105" s="224"/>
      <c r="BC1105" s="224"/>
      <c r="BD1105" s="224"/>
      <c r="BE1105" s="224"/>
      <c r="BF1105" s="224"/>
      <c r="BG1105" s="224"/>
      <c r="BH1105" s="224"/>
      <c r="BI1105" s="224"/>
      <c r="BJ1105" s="224"/>
      <c r="BK1105" s="224"/>
      <c r="BL1105" s="224"/>
      <c r="BM1105" s="224"/>
      <c r="BN1105" s="224"/>
      <c r="BO1105" s="224"/>
      <c r="BP1105" s="224"/>
      <c r="BQ1105" s="224"/>
      <c r="BR1105" s="224"/>
      <c r="BS1105" s="224"/>
      <c r="BT1105" s="224"/>
      <c r="BU1105" s="224"/>
      <c r="BV1105" s="224"/>
      <c r="BW1105" s="224"/>
      <c r="BX1105" s="224"/>
      <c r="BY1105" s="224"/>
      <c r="BZ1105" s="224"/>
      <c r="CA1105" s="224"/>
      <c r="CB1105" s="224"/>
      <c r="CC1105" s="224"/>
      <c r="CD1105" s="224"/>
      <c r="CE1105" s="224"/>
      <c r="CF1105" s="224"/>
      <c r="CG1105" s="224"/>
      <c r="CH1105" s="224"/>
      <c r="CI1105" s="224"/>
      <c r="CJ1105" s="224"/>
      <c r="CK1105" s="224"/>
      <c r="CL1105" s="224"/>
      <c r="CM1105" s="224"/>
      <c r="CN1105" s="224"/>
      <c r="CO1105" s="224"/>
      <c r="CP1105" s="224"/>
      <c r="CQ1105" s="224"/>
      <c r="CR1105" s="224"/>
      <c r="CS1105" s="224"/>
      <c r="CT1105" s="224"/>
      <c r="CU1105" s="224"/>
      <c r="CV1105" s="224"/>
      <c r="CW1105" s="224"/>
      <c r="CX1105" s="224"/>
      <c r="CY1105" s="224"/>
      <c r="CZ1105" s="224"/>
      <c r="DA1105" s="224"/>
      <c r="DB1105" s="224"/>
      <c r="DC1105" s="224"/>
      <c r="DD1105" s="224"/>
      <c r="DE1105" s="224"/>
      <c r="DF1105" s="224"/>
      <c r="DG1105" s="224"/>
      <c r="DH1105" s="224"/>
      <c r="DI1105" s="224"/>
      <c r="DJ1105" s="224"/>
      <c r="DK1105" s="224"/>
      <c r="DL1105" s="224"/>
      <c r="DM1105" s="224"/>
      <c r="DN1105" s="224"/>
      <c r="DO1105" s="224"/>
      <c r="DP1105" s="224"/>
      <c r="DQ1105" s="224"/>
      <c r="DR1105" s="224"/>
      <c r="DS1105" s="224"/>
      <c r="DT1105" s="224"/>
      <c r="DU1105" s="224"/>
      <c r="DV1105" s="224"/>
      <c r="DW1105" s="224"/>
      <c r="DX1105" s="224"/>
      <c r="DY1105" s="224"/>
      <c r="DZ1105" s="224"/>
      <c r="EA1105" s="224"/>
      <c r="EB1105" s="224"/>
      <c r="EC1105" s="224"/>
      <c r="ED1105" s="224"/>
      <c r="EE1105" s="224"/>
      <c r="EF1105" s="224"/>
      <c r="EG1105" s="224"/>
      <c r="EH1105" s="224"/>
      <c r="EI1105" s="224"/>
      <c r="EJ1105" s="224"/>
      <c r="EK1105" s="224"/>
      <c r="EL1105" s="224"/>
      <c r="EM1105" s="224"/>
      <c r="EN1105" s="224"/>
      <c r="EO1105" s="224"/>
      <c r="EP1105" s="224"/>
      <c r="EQ1105" s="224"/>
      <c r="ER1105" s="224"/>
      <c r="ES1105" s="224"/>
      <c r="ET1105" s="224"/>
      <c r="EU1105" s="224"/>
      <c r="EV1105" s="224"/>
      <c r="EW1105" s="224"/>
      <c r="EX1105" s="224"/>
      <c r="EY1105" s="224"/>
      <c r="EZ1105" s="224"/>
      <c r="FA1105" s="224"/>
      <c r="FB1105" s="224"/>
      <c r="FC1105" s="224"/>
      <c r="FD1105" s="224"/>
      <c r="FE1105" s="224"/>
      <c r="FF1105" s="224"/>
      <c r="FG1105" s="224"/>
      <c r="FH1105" s="224"/>
      <c r="FI1105" s="224"/>
      <c r="FJ1105" s="224"/>
      <c r="FK1105" s="224"/>
      <c r="FL1105" s="224"/>
      <c r="FM1105" s="224"/>
      <c r="FN1105" s="224"/>
      <c r="FO1105" s="224"/>
      <c r="FP1105" s="224"/>
      <c r="FQ1105" s="224"/>
      <c r="FR1105" s="224"/>
      <c r="FS1105" s="224"/>
      <c r="FT1105" s="224"/>
      <c r="FU1105" s="224"/>
      <c r="FV1105" s="224"/>
      <c r="FW1105" s="224"/>
      <c r="FX1105" s="224"/>
      <c r="FY1105" s="224"/>
      <c r="FZ1105" s="224"/>
      <c r="GA1105" s="224"/>
      <c r="GB1105" s="224"/>
      <c r="GC1105" s="224"/>
      <c r="GD1105" s="224"/>
      <c r="GE1105" s="224"/>
      <c r="GF1105" s="224"/>
      <c r="GG1105" s="224"/>
      <c r="GH1105" s="224"/>
      <c r="GI1105" s="224"/>
      <c r="GJ1105" s="224"/>
      <c r="GK1105" s="224"/>
      <c r="GL1105" s="224"/>
      <c r="GM1105" s="224"/>
      <c r="GN1105" s="224"/>
      <c r="GO1105" s="224"/>
      <c r="GP1105" s="224"/>
      <c r="GQ1105" s="224"/>
      <c r="GR1105" s="224"/>
      <c r="GS1105" s="224"/>
      <c r="GT1105" s="224"/>
      <c r="GU1105" s="224"/>
      <c r="GV1105" s="224"/>
      <c r="GW1105" s="224"/>
      <c r="GX1105" s="224"/>
      <c r="GY1105" s="224"/>
      <c r="GZ1105" s="224"/>
      <c r="HA1105" s="224"/>
      <c r="HB1105" s="224"/>
      <c r="HC1105" s="224"/>
      <c r="HD1105" s="224"/>
      <c r="HE1105" s="224"/>
      <c r="HF1105" s="224"/>
      <c r="HG1105" s="224"/>
      <c r="HH1105" s="224"/>
      <c r="HI1105" s="224"/>
      <c r="HJ1105" s="224"/>
      <c r="HK1105" s="224"/>
      <c r="HL1105" s="224"/>
      <c r="HM1105" s="224"/>
      <c r="HN1105" s="224"/>
      <c r="HO1105" s="224"/>
      <c r="HP1105" s="224"/>
      <c r="HQ1105" s="224"/>
      <c r="HR1105" s="224"/>
      <c r="HS1105" s="224"/>
      <c r="HT1105" s="224"/>
      <c r="HU1105" s="224"/>
      <c r="HV1105" s="224"/>
      <c r="HW1105" s="224"/>
      <c r="HX1105" s="224"/>
      <c r="HY1105" s="224"/>
      <c r="HZ1105" s="224"/>
      <c r="IA1105" s="224"/>
      <c r="IB1105" s="224"/>
      <c r="IC1105" s="224"/>
      <c r="ID1105" s="224"/>
      <c r="IE1105" s="224"/>
      <c r="IF1105" s="224"/>
      <c r="IG1105" s="224"/>
      <c r="IH1105" s="224"/>
      <c r="II1105" s="224"/>
      <c r="IJ1105" s="224"/>
      <c r="IK1105" s="224"/>
      <c r="IL1105" s="224"/>
      <c r="IM1105" s="224"/>
      <c r="IN1105" s="224"/>
      <c r="IO1105" s="224"/>
      <c r="IP1105" s="224"/>
      <c r="IQ1105" s="224"/>
      <c r="IR1105" s="224"/>
      <c r="IS1105" s="224"/>
      <c r="IT1105" s="224"/>
      <c r="IU1105" s="224"/>
      <c r="IV1105" s="224"/>
      <c r="IW1105" s="224"/>
    </row>
    <row r="1106" spans="1:257" s="258" customFormat="1" ht="39" hidden="1" customHeight="1" x14ac:dyDescent="0.25">
      <c r="A1106" s="224"/>
      <c r="B1106" s="224"/>
      <c r="C1106" s="224"/>
      <c r="D1106" s="209"/>
      <c r="E1106" s="57"/>
      <c r="F1106" s="57"/>
      <c r="G1106" s="210"/>
      <c r="H1106" s="210"/>
      <c r="I1106" s="210"/>
      <c r="J1106" s="224"/>
      <c r="K1106" s="251"/>
      <c r="L1106" s="251"/>
      <c r="M1106" s="251"/>
      <c r="N1106" s="251"/>
      <c r="O1106" s="251"/>
      <c r="P1106" s="251"/>
      <c r="Q1106" s="251"/>
      <c r="R1106" s="251"/>
      <c r="S1106" s="251"/>
      <c r="T1106" s="251"/>
      <c r="U1106" s="251"/>
      <c r="V1106" s="251"/>
      <c r="W1106" s="251"/>
      <c r="X1106" s="251"/>
      <c r="Y1106" s="251"/>
      <c r="Z1106" s="251"/>
      <c r="AA1106" s="251"/>
      <c r="AB1106" s="251"/>
      <c r="AC1106" s="211"/>
      <c r="AD1106" s="252"/>
      <c r="AE1106" s="252"/>
      <c r="AF1106" s="253"/>
      <c r="AG1106" s="253"/>
      <c r="AH1106" s="254"/>
      <c r="AI1106" s="254"/>
      <c r="AJ1106" s="255"/>
      <c r="AK1106" s="255"/>
      <c r="AL1106" s="126"/>
      <c r="AM1106" s="224"/>
      <c r="AN1106" s="224"/>
      <c r="AO1106" s="224"/>
      <c r="AP1106" s="224"/>
      <c r="AQ1106" s="224"/>
      <c r="AR1106" s="224"/>
      <c r="AS1106" s="224"/>
      <c r="AT1106" s="224"/>
      <c r="AU1106" s="224"/>
      <c r="AV1106" s="224"/>
      <c r="AW1106" s="224"/>
      <c r="AX1106" s="224"/>
      <c r="AY1106" s="224"/>
      <c r="AZ1106" s="224"/>
      <c r="BA1106" s="224"/>
      <c r="BB1106" s="224"/>
      <c r="BC1106" s="224"/>
      <c r="BD1106" s="224"/>
      <c r="BE1106" s="224"/>
      <c r="BF1106" s="224"/>
      <c r="BG1106" s="224"/>
      <c r="BH1106" s="224"/>
      <c r="BI1106" s="224"/>
      <c r="BJ1106" s="224"/>
      <c r="BK1106" s="224"/>
      <c r="BL1106" s="224"/>
      <c r="BM1106" s="224"/>
      <c r="BN1106" s="224"/>
      <c r="BO1106" s="224"/>
      <c r="BP1106" s="224"/>
      <c r="BQ1106" s="224"/>
      <c r="BR1106" s="224"/>
      <c r="BS1106" s="224"/>
      <c r="BT1106" s="224"/>
      <c r="BU1106" s="224"/>
      <c r="BV1106" s="224"/>
      <c r="BW1106" s="224"/>
      <c r="BX1106" s="224"/>
      <c r="BY1106" s="224"/>
      <c r="BZ1106" s="224"/>
      <c r="CA1106" s="224"/>
      <c r="CB1106" s="224"/>
      <c r="CC1106" s="224"/>
      <c r="CD1106" s="224"/>
      <c r="CE1106" s="224"/>
      <c r="CF1106" s="224"/>
      <c r="CG1106" s="224"/>
      <c r="CH1106" s="224"/>
      <c r="CI1106" s="224"/>
      <c r="CJ1106" s="224"/>
      <c r="CK1106" s="224"/>
      <c r="CL1106" s="224"/>
      <c r="CM1106" s="224"/>
      <c r="CN1106" s="224"/>
      <c r="CO1106" s="224"/>
      <c r="CP1106" s="224"/>
      <c r="CQ1106" s="224"/>
      <c r="CR1106" s="224"/>
      <c r="CS1106" s="224"/>
      <c r="CT1106" s="224"/>
      <c r="CU1106" s="224"/>
      <c r="CV1106" s="224"/>
      <c r="CW1106" s="224"/>
      <c r="CX1106" s="224"/>
      <c r="CY1106" s="224"/>
      <c r="CZ1106" s="224"/>
      <c r="DA1106" s="224"/>
      <c r="DB1106" s="224"/>
      <c r="DC1106" s="224"/>
      <c r="DD1106" s="224"/>
      <c r="DE1106" s="224"/>
      <c r="DF1106" s="224"/>
      <c r="DG1106" s="224"/>
      <c r="DH1106" s="224"/>
      <c r="DI1106" s="224"/>
      <c r="DJ1106" s="224"/>
      <c r="DK1106" s="224"/>
      <c r="DL1106" s="224"/>
      <c r="DM1106" s="224"/>
      <c r="DN1106" s="224"/>
      <c r="DO1106" s="224"/>
      <c r="DP1106" s="224"/>
      <c r="DQ1106" s="224"/>
      <c r="DR1106" s="224"/>
      <c r="DS1106" s="224"/>
      <c r="DT1106" s="224"/>
      <c r="DU1106" s="224"/>
      <c r="DV1106" s="224"/>
      <c r="DW1106" s="224"/>
      <c r="DX1106" s="224"/>
      <c r="DY1106" s="224"/>
      <c r="DZ1106" s="224"/>
      <c r="EA1106" s="224"/>
      <c r="EB1106" s="224"/>
      <c r="EC1106" s="224"/>
      <c r="ED1106" s="224"/>
      <c r="EE1106" s="224"/>
      <c r="EF1106" s="224"/>
      <c r="EG1106" s="224"/>
      <c r="EH1106" s="224"/>
      <c r="EI1106" s="224"/>
      <c r="EJ1106" s="224"/>
      <c r="EK1106" s="224"/>
      <c r="EL1106" s="224"/>
      <c r="EM1106" s="224"/>
      <c r="EN1106" s="224"/>
      <c r="EO1106" s="224"/>
      <c r="EP1106" s="224"/>
      <c r="EQ1106" s="224"/>
      <c r="ER1106" s="224"/>
      <c r="ES1106" s="224"/>
      <c r="ET1106" s="224"/>
      <c r="EU1106" s="224"/>
      <c r="EV1106" s="224"/>
      <c r="EW1106" s="224"/>
      <c r="EX1106" s="224"/>
      <c r="EY1106" s="224"/>
      <c r="EZ1106" s="224"/>
      <c r="FA1106" s="224"/>
      <c r="FB1106" s="224"/>
      <c r="FC1106" s="224"/>
      <c r="FD1106" s="224"/>
      <c r="FE1106" s="224"/>
      <c r="FF1106" s="224"/>
      <c r="FG1106" s="224"/>
      <c r="FH1106" s="224"/>
      <c r="FI1106" s="224"/>
      <c r="FJ1106" s="224"/>
      <c r="FK1106" s="224"/>
      <c r="FL1106" s="224"/>
      <c r="FM1106" s="224"/>
      <c r="FN1106" s="224"/>
      <c r="FO1106" s="224"/>
      <c r="FP1106" s="224"/>
      <c r="FQ1106" s="224"/>
      <c r="FR1106" s="224"/>
      <c r="FS1106" s="224"/>
      <c r="FT1106" s="224"/>
      <c r="FU1106" s="224"/>
      <c r="FV1106" s="224"/>
      <c r="FW1106" s="224"/>
      <c r="FX1106" s="224"/>
      <c r="FY1106" s="224"/>
      <c r="FZ1106" s="224"/>
      <c r="GA1106" s="224"/>
      <c r="GB1106" s="224"/>
      <c r="GC1106" s="224"/>
      <c r="GD1106" s="224"/>
      <c r="GE1106" s="224"/>
      <c r="GF1106" s="224"/>
      <c r="GG1106" s="224"/>
      <c r="GH1106" s="224"/>
      <c r="GI1106" s="224"/>
      <c r="GJ1106" s="224"/>
      <c r="GK1106" s="224"/>
      <c r="GL1106" s="224"/>
      <c r="GM1106" s="224"/>
      <c r="GN1106" s="224"/>
      <c r="GO1106" s="224"/>
      <c r="GP1106" s="224"/>
      <c r="GQ1106" s="224"/>
      <c r="GR1106" s="224"/>
      <c r="GS1106" s="224"/>
      <c r="GT1106" s="224"/>
      <c r="GU1106" s="224"/>
      <c r="GV1106" s="224"/>
      <c r="GW1106" s="224"/>
      <c r="GX1106" s="224"/>
      <c r="GY1106" s="224"/>
      <c r="GZ1106" s="224"/>
      <c r="HA1106" s="224"/>
      <c r="HB1106" s="224"/>
      <c r="HC1106" s="224"/>
      <c r="HD1106" s="224"/>
      <c r="HE1106" s="224"/>
      <c r="HF1106" s="224"/>
      <c r="HG1106" s="224"/>
      <c r="HH1106" s="224"/>
      <c r="HI1106" s="224"/>
      <c r="HJ1106" s="224"/>
      <c r="HK1106" s="224"/>
      <c r="HL1106" s="224"/>
      <c r="HM1106" s="224"/>
      <c r="HN1106" s="224"/>
      <c r="HO1106" s="224"/>
      <c r="HP1106" s="224"/>
      <c r="HQ1106" s="224"/>
      <c r="HR1106" s="224"/>
      <c r="HS1106" s="224"/>
      <c r="HT1106" s="224"/>
      <c r="HU1106" s="224"/>
      <c r="HV1106" s="224"/>
      <c r="HW1106" s="224"/>
      <c r="HX1106" s="224"/>
      <c r="HY1106" s="224"/>
      <c r="HZ1106" s="224"/>
      <c r="IA1106" s="224"/>
      <c r="IB1106" s="224"/>
      <c r="IC1106" s="224"/>
      <c r="ID1106" s="224"/>
      <c r="IE1106" s="224"/>
      <c r="IF1106" s="224"/>
      <c r="IG1106" s="224"/>
      <c r="IH1106" s="224"/>
      <c r="II1106" s="224"/>
      <c r="IJ1106" s="224"/>
      <c r="IK1106" s="224"/>
      <c r="IL1106" s="224"/>
      <c r="IM1106" s="224"/>
      <c r="IN1106" s="224"/>
      <c r="IO1106" s="224"/>
      <c r="IP1106" s="224"/>
      <c r="IQ1106" s="224"/>
      <c r="IR1106" s="224"/>
      <c r="IS1106" s="224"/>
      <c r="IT1106" s="224"/>
      <c r="IU1106" s="224"/>
      <c r="IV1106" s="224"/>
      <c r="IW1106" s="224"/>
    </row>
    <row r="1107" spans="1:257" s="258" customFormat="1" ht="39" hidden="1" customHeight="1" x14ac:dyDescent="0.25">
      <c r="A1107" s="224"/>
      <c r="B1107" s="224"/>
      <c r="C1107" s="224"/>
      <c r="D1107" s="209"/>
      <c r="E1107" s="57"/>
      <c r="F1107" s="57"/>
      <c r="G1107" s="210"/>
      <c r="H1107" s="210"/>
      <c r="I1107" s="210"/>
      <c r="J1107" s="224"/>
      <c r="K1107" s="251"/>
      <c r="L1107" s="251"/>
      <c r="M1107" s="251"/>
      <c r="N1107" s="251"/>
      <c r="O1107" s="251"/>
      <c r="P1107" s="251"/>
      <c r="Q1107" s="251"/>
      <c r="R1107" s="251"/>
      <c r="S1107" s="251"/>
      <c r="T1107" s="251"/>
      <c r="U1107" s="251"/>
      <c r="V1107" s="251"/>
      <c r="W1107" s="251"/>
      <c r="X1107" s="251"/>
      <c r="Y1107" s="251"/>
      <c r="Z1107" s="251"/>
      <c r="AA1107" s="251"/>
      <c r="AB1107" s="251"/>
      <c r="AC1107" s="211"/>
      <c r="AD1107" s="252"/>
      <c r="AE1107" s="252"/>
      <c r="AF1107" s="253"/>
      <c r="AG1107" s="253"/>
      <c r="AH1107" s="254"/>
      <c r="AI1107" s="254"/>
      <c r="AJ1107" s="255"/>
      <c r="AK1107" s="255"/>
      <c r="AL1107" s="126"/>
      <c r="AM1107" s="224"/>
      <c r="AN1107" s="224"/>
      <c r="AO1107" s="224"/>
      <c r="AP1107" s="224"/>
      <c r="AQ1107" s="224"/>
      <c r="AR1107" s="224"/>
      <c r="AS1107" s="224"/>
      <c r="AT1107" s="224"/>
      <c r="AU1107" s="224"/>
      <c r="AV1107" s="224"/>
      <c r="AW1107" s="224"/>
      <c r="AX1107" s="224"/>
      <c r="AY1107" s="224"/>
      <c r="AZ1107" s="224"/>
      <c r="BA1107" s="224"/>
      <c r="BB1107" s="224"/>
      <c r="BC1107" s="224"/>
      <c r="BD1107" s="224"/>
      <c r="BE1107" s="224"/>
      <c r="BF1107" s="224"/>
      <c r="BG1107" s="224"/>
      <c r="BH1107" s="224"/>
      <c r="BI1107" s="224"/>
      <c r="BJ1107" s="224"/>
      <c r="BK1107" s="224"/>
      <c r="BL1107" s="224"/>
      <c r="BM1107" s="224"/>
      <c r="BN1107" s="224"/>
      <c r="BO1107" s="224"/>
      <c r="BP1107" s="224"/>
      <c r="BQ1107" s="224"/>
      <c r="BR1107" s="224"/>
      <c r="BS1107" s="224"/>
      <c r="BT1107" s="224"/>
      <c r="BU1107" s="224"/>
      <c r="BV1107" s="224"/>
      <c r="BW1107" s="224"/>
      <c r="BX1107" s="224"/>
      <c r="BY1107" s="224"/>
      <c r="BZ1107" s="224"/>
      <c r="CA1107" s="224"/>
      <c r="CB1107" s="224"/>
      <c r="CC1107" s="224"/>
      <c r="CD1107" s="224"/>
      <c r="CE1107" s="224"/>
      <c r="CF1107" s="224"/>
      <c r="CG1107" s="224"/>
      <c r="CH1107" s="224"/>
      <c r="CI1107" s="224"/>
      <c r="CJ1107" s="224"/>
      <c r="CK1107" s="224"/>
      <c r="CL1107" s="224"/>
      <c r="CM1107" s="224"/>
      <c r="CN1107" s="224"/>
      <c r="CO1107" s="224"/>
      <c r="CP1107" s="224"/>
      <c r="CQ1107" s="224"/>
      <c r="CR1107" s="224"/>
      <c r="CS1107" s="224"/>
      <c r="CT1107" s="224"/>
      <c r="CU1107" s="224"/>
      <c r="CV1107" s="224"/>
      <c r="CW1107" s="224"/>
      <c r="CX1107" s="224"/>
      <c r="CY1107" s="224"/>
      <c r="CZ1107" s="224"/>
      <c r="DA1107" s="224"/>
      <c r="DB1107" s="224"/>
      <c r="DC1107" s="224"/>
      <c r="DD1107" s="224"/>
      <c r="DE1107" s="224"/>
      <c r="DF1107" s="224"/>
      <c r="DG1107" s="224"/>
      <c r="DH1107" s="224"/>
      <c r="DI1107" s="224"/>
      <c r="DJ1107" s="224"/>
      <c r="DK1107" s="224"/>
      <c r="DL1107" s="224"/>
      <c r="DM1107" s="224"/>
      <c r="DN1107" s="224"/>
      <c r="DO1107" s="224"/>
      <c r="DP1107" s="224"/>
      <c r="DQ1107" s="224"/>
      <c r="DR1107" s="224"/>
      <c r="DS1107" s="224"/>
      <c r="DT1107" s="224"/>
      <c r="DU1107" s="224"/>
      <c r="DV1107" s="224"/>
      <c r="DW1107" s="224"/>
      <c r="DX1107" s="224"/>
      <c r="DY1107" s="224"/>
      <c r="DZ1107" s="224"/>
      <c r="EA1107" s="224"/>
      <c r="EB1107" s="224"/>
      <c r="EC1107" s="224"/>
      <c r="ED1107" s="224"/>
      <c r="EE1107" s="224"/>
      <c r="EF1107" s="224"/>
      <c r="EG1107" s="224"/>
      <c r="EH1107" s="224"/>
      <c r="EI1107" s="224"/>
      <c r="EJ1107" s="224"/>
      <c r="EK1107" s="224"/>
      <c r="EL1107" s="224"/>
      <c r="EM1107" s="224"/>
      <c r="EN1107" s="224"/>
      <c r="EO1107" s="224"/>
      <c r="EP1107" s="224"/>
      <c r="EQ1107" s="224"/>
      <c r="ER1107" s="224"/>
      <c r="ES1107" s="224"/>
      <c r="ET1107" s="224"/>
      <c r="EU1107" s="224"/>
      <c r="EV1107" s="224"/>
      <c r="EW1107" s="224"/>
      <c r="EX1107" s="224"/>
      <c r="EY1107" s="224"/>
      <c r="EZ1107" s="224"/>
      <c r="FA1107" s="224"/>
      <c r="FB1107" s="224"/>
      <c r="FC1107" s="224"/>
      <c r="FD1107" s="224"/>
      <c r="FE1107" s="224"/>
      <c r="FF1107" s="224"/>
      <c r="FG1107" s="224"/>
      <c r="FH1107" s="224"/>
      <c r="FI1107" s="224"/>
      <c r="FJ1107" s="224"/>
      <c r="FK1107" s="224"/>
      <c r="FL1107" s="224"/>
      <c r="FM1107" s="224"/>
      <c r="FN1107" s="224"/>
      <c r="FO1107" s="224"/>
      <c r="FP1107" s="224"/>
      <c r="FQ1107" s="224"/>
      <c r="FR1107" s="224"/>
      <c r="FS1107" s="224"/>
      <c r="FT1107" s="224"/>
      <c r="FU1107" s="224"/>
      <c r="FV1107" s="224"/>
      <c r="FW1107" s="224"/>
      <c r="FX1107" s="224"/>
      <c r="FY1107" s="224"/>
      <c r="FZ1107" s="224"/>
      <c r="GA1107" s="224"/>
      <c r="GB1107" s="224"/>
      <c r="GC1107" s="224"/>
      <c r="GD1107" s="224"/>
      <c r="GE1107" s="224"/>
      <c r="GF1107" s="224"/>
      <c r="GG1107" s="224"/>
      <c r="GH1107" s="224"/>
      <c r="GI1107" s="224"/>
      <c r="GJ1107" s="224"/>
      <c r="GK1107" s="224"/>
      <c r="GL1107" s="224"/>
      <c r="GM1107" s="224"/>
      <c r="GN1107" s="224"/>
      <c r="GO1107" s="224"/>
      <c r="GP1107" s="224"/>
      <c r="GQ1107" s="224"/>
      <c r="GR1107" s="224"/>
      <c r="GS1107" s="224"/>
      <c r="GT1107" s="224"/>
      <c r="GU1107" s="224"/>
      <c r="GV1107" s="224"/>
      <c r="GW1107" s="224"/>
      <c r="GX1107" s="224"/>
      <c r="GY1107" s="224"/>
      <c r="GZ1107" s="224"/>
      <c r="HA1107" s="224"/>
      <c r="HB1107" s="224"/>
      <c r="HC1107" s="224"/>
      <c r="HD1107" s="224"/>
      <c r="HE1107" s="224"/>
      <c r="HF1107" s="224"/>
      <c r="HG1107" s="224"/>
      <c r="HH1107" s="224"/>
      <c r="HI1107" s="224"/>
      <c r="HJ1107" s="224"/>
      <c r="HK1107" s="224"/>
      <c r="HL1107" s="224"/>
      <c r="HM1107" s="224"/>
      <c r="HN1107" s="224"/>
      <c r="HO1107" s="224"/>
      <c r="HP1107" s="224"/>
      <c r="HQ1107" s="224"/>
      <c r="HR1107" s="224"/>
      <c r="HS1107" s="224"/>
      <c r="HT1107" s="224"/>
      <c r="HU1107" s="224"/>
      <c r="HV1107" s="224"/>
      <c r="HW1107" s="224"/>
      <c r="HX1107" s="224"/>
      <c r="HY1107" s="224"/>
      <c r="HZ1107" s="224"/>
      <c r="IA1107" s="224"/>
      <c r="IB1107" s="224"/>
      <c r="IC1107" s="224"/>
      <c r="ID1107" s="224"/>
      <c r="IE1107" s="224"/>
      <c r="IF1107" s="224"/>
      <c r="IG1107" s="224"/>
      <c r="IH1107" s="224"/>
      <c r="II1107" s="224"/>
      <c r="IJ1107" s="224"/>
      <c r="IK1107" s="224"/>
      <c r="IL1107" s="224"/>
      <c r="IM1107" s="224"/>
      <c r="IN1107" s="224"/>
      <c r="IO1107" s="224"/>
      <c r="IP1107" s="224"/>
      <c r="IQ1107" s="224"/>
      <c r="IR1107" s="224"/>
      <c r="IS1107" s="224"/>
      <c r="IT1107" s="224"/>
      <c r="IU1107" s="224"/>
      <c r="IV1107" s="224"/>
      <c r="IW1107" s="224"/>
    </row>
    <row r="1108" spans="1:257" s="258" customFormat="1" ht="39" hidden="1" customHeight="1" x14ac:dyDescent="0.25">
      <c r="A1108" s="224"/>
      <c r="B1108" s="224"/>
      <c r="C1108" s="224"/>
      <c r="D1108" s="209"/>
      <c r="E1108" s="57"/>
      <c r="F1108" s="57"/>
      <c r="G1108" s="210"/>
      <c r="H1108" s="210"/>
      <c r="I1108" s="210"/>
      <c r="J1108" s="224"/>
      <c r="K1108" s="251"/>
      <c r="L1108" s="251"/>
      <c r="M1108" s="251"/>
      <c r="N1108" s="251"/>
      <c r="O1108" s="251"/>
      <c r="P1108" s="251"/>
      <c r="Q1108" s="251"/>
      <c r="R1108" s="251"/>
      <c r="S1108" s="251"/>
      <c r="T1108" s="251"/>
      <c r="U1108" s="251"/>
      <c r="V1108" s="251"/>
      <c r="W1108" s="251"/>
      <c r="X1108" s="251"/>
      <c r="Y1108" s="251"/>
      <c r="Z1108" s="251"/>
      <c r="AA1108" s="251"/>
      <c r="AB1108" s="251"/>
      <c r="AC1108" s="211"/>
      <c r="AD1108" s="252"/>
      <c r="AE1108" s="252"/>
      <c r="AF1108" s="253"/>
      <c r="AG1108" s="253"/>
      <c r="AH1108" s="254"/>
      <c r="AI1108" s="254"/>
      <c r="AJ1108" s="255"/>
      <c r="AK1108" s="255"/>
      <c r="AL1108" s="126"/>
      <c r="AM1108" s="224"/>
      <c r="AN1108" s="224"/>
      <c r="AO1108" s="224"/>
      <c r="AP1108" s="224"/>
      <c r="AQ1108" s="224"/>
      <c r="AR1108" s="224"/>
      <c r="AS1108" s="224"/>
      <c r="AT1108" s="224"/>
      <c r="AU1108" s="224"/>
      <c r="AV1108" s="224"/>
      <c r="AW1108" s="224"/>
      <c r="AX1108" s="224"/>
      <c r="AY1108" s="224"/>
      <c r="AZ1108" s="224"/>
      <c r="BA1108" s="224"/>
      <c r="BB1108" s="224"/>
      <c r="BC1108" s="224"/>
      <c r="BD1108" s="224"/>
      <c r="BE1108" s="224"/>
      <c r="BF1108" s="224"/>
      <c r="BG1108" s="224"/>
      <c r="BH1108" s="224"/>
      <c r="BI1108" s="224"/>
      <c r="BJ1108" s="224"/>
      <c r="BK1108" s="224"/>
      <c r="BL1108" s="224"/>
      <c r="BM1108" s="224"/>
      <c r="BN1108" s="224"/>
      <c r="BO1108" s="224"/>
      <c r="BP1108" s="224"/>
      <c r="BQ1108" s="224"/>
      <c r="BR1108" s="224"/>
      <c r="BS1108" s="224"/>
      <c r="BT1108" s="224"/>
      <c r="BU1108" s="224"/>
      <c r="BV1108" s="224"/>
      <c r="BW1108" s="224"/>
      <c r="BX1108" s="224"/>
      <c r="BY1108" s="224"/>
      <c r="BZ1108" s="224"/>
      <c r="CA1108" s="224"/>
      <c r="CB1108" s="224"/>
      <c r="CC1108" s="224"/>
      <c r="CD1108" s="224"/>
      <c r="CE1108" s="224"/>
      <c r="CF1108" s="224"/>
      <c r="CG1108" s="224"/>
      <c r="CH1108" s="224"/>
      <c r="CI1108" s="224"/>
      <c r="CJ1108" s="224"/>
      <c r="CK1108" s="224"/>
      <c r="CL1108" s="224"/>
      <c r="CM1108" s="224"/>
      <c r="CN1108" s="224"/>
      <c r="CO1108" s="224"/>
      <c r="CP1108" s="224"/>
      <c r="CQ1108" s="224"/>
      <c r="CR1108" s="224"/>
      <c r="CS1108" s="224"/>
      <c r="CT1108" s="224"/>
      <c r="CU1108" s="224"/>
      <c r="CV1108" s="224"/>
      <c r="CW1108" s="224"/>
      <c r="CX1108" s="224"/>
      <c r="CY1108" s="224"/>
      <c r="CZ1108" s="224"/>
      <c r="DA1108" s="224"/>
      <c r="DB1108" s="224"/>
      <c r="DC1108" s="224"/>
      <c r="DD1108" s="224"/>
      <c r="DE1108" s="224"/>
      <c r="DF1108" s="224"/>
      <c r="DG1108" s="224"/>
      <c r="DH1108" s="224"/>
      <c r="DI1108" s="224"/>
      <c r="DJ1108" s="224"/>
      <c r="DK1108" s="224"/>
      <c r="DL1108" s="224"/>
      <c r="DM1108" s="224"/>
      <c r="DN1108" s="224"/>
      <c r="DO1108" s="224"/>
      <c r="DP1108" s="224"/>
      <c r="DQ1108" s="224"/>
      <c r="DR1108" s="224"/>
      <c r="DS1108" s="224"/>
      <c r="DT1108" s="224"/>
      <c r="DU1108" s="224"/>
      <c r="DV1108" s="224"/>
      <c r="DW1108" s="224"/>
      <c r="DX1108" s="224"/>
      <c r="DY1108" s="224"/>
      <c r="DZ1108" s="224"/>
      <c r="EA1108" s="224"/>
      <c r="EB1108" s="224"/>
      <c r="EC1108" s="224"/>
      <c r="ED1108" s="224"/>
      <c r="EE1108" s="224"/>
      <c r="EF1108" s="224"/>
      <c r="EG1108" s="224"/>
      <c r="EH1108" s="224"/>
      <c r="EI1108" s="224"/>
      <c r="EJ1108" s="224"/>
      <c r="EK1108" s="224"/>
      <c r="EL1108" s="224"/>
      <c r="EM1108" s="224"/>
      <c r="EN1108" s="224"/>
      <c r="EO1108" s="224"/>
      <c r="EP1108" s="224"/>
      <c r="EQ1108" s="224"/>
      <c r="ER1108" s="224"/>
      <c r="ES1108" s="224"/>
      <c r="ET1108" s="224"/>
      <c r="EU1108" s="224"/>
      <c r="EV1108" s="224"/>
      <c r="EW1108" s="224"/>
      <c r="EX1108" s="224"/>
      <c r="EY1108" s="224"/>
      <c r="EZ1108" s="224"/>
      <c r="FA1108" s="224"/>
      <c r="FB1108" s="224"/>
      <c r="FC1108" s="224"/>
      <c r="FD1108" s="224"/>
      <c r="FE1108" s="224"/>
      <c r="FF1108" s="224"/>
      <c r="FG1108" s="224"/>
      <c r="FH1108" s="224"/>
      <c r="FI1108" s="224"/>
      <c r="FJ1108" s="224"/>
      <c r="FK1108" s="224"/>
      <c r="FL1108" s="224"/>
      <c r="FM1108" s="224"/>
      <c r="FN1108" s="224"/>
      <c r="FO1108" s="224"/>
      <c r="FP1108" s="224"/>
      <c r="FQ1108" s="224"/>
      <c r="FR1108" s="224"/>
      <c r="FS1108" s="224"/>
      <c r="FT1108" s="224"/>
      <c r="FU1108" s="224"/>
      <c r="FV1108" s="224"/>
      <c r="FW1108" s="224"/>
      <c r="FX1108" s="224"/>
      <c r="FY1108" s="224"/>
      <c r="FZ1108" s="224"/>
      <c r="GA1108" s="224"/>
      <c r="GB1108" s="224"/>
      <c r="GC1108" s="224"/>
      <c r="GD1108" s="224"/>
      <c r="GE1108" s="224"/>
      <c r="GF1108" s="224"/>
      <c r="GG1108" s="224"/>
      <c r="GH1108" s="224"/>
      <c r="GI1108" s="224"/>
      <c r="GJ1108" s="224"/>
      <c r="GK1108" s="224"/>
      <c r="GL1108" s="224"/>
      <c r="GM1108" s="224"/>
      <c r="GN1108" s="224"/>
      <c r="GO1108" s="224"/>
      <c r="GP1108" s="224"/>
      <c r="GQ1108" s="224"/>
      <c r="GR1108" s="224"/>
      <c r="GS1108" s="224"/>
      <c r="GT1108" s="224"/>
      <c r="GU1108" s="224"/>
      <c r="GV1108" s="224"/>
      <c r="GW1108" s="224"/>
      <c r="GX1108" s="224"/>
      <c r="GY1108" s="224"/>
      <c r="GZ1108" s="224"/>
      <c r="HA1108" s="224"/>
      <c r="HB1108" s="224"/>
      <c r="HC1108" s="224"/>
      <c r="HD1108" s="224"/>
      <c r="HE1108" s="224"/>
      <c r="HF1108" s="224"/>
      <c r="HG1108" s="224"/>
      <c r="HH1108" s="224"/>
      <c r="HI1108" s="224"/>
      <c r="HJ1108" s="224"/>
      <c r="HK1108" s="224"/>
      <c r="HL1108" s="224"/>
      <c r="HM1108" s="224"/>
      <c r="HN1108" s="224"/>
      <c r="HO1108" s="224"/>
      <c r="HP1108" s="224"/>
      <c r="HQ1108" s="224"/>
      <c r="HR1108" s="224"/>
      <c r="HS1108" s="224"/>
      <c r="HT1108" s="224"/>
      <c r="HU1108" s="224"/>
      <c r="HV1108" s="224"/>
      <c r="HW1108" s="224"/>
      <c r="HX1108" s="224"/>
      <c r="HY1108" s="224"/>
      <c r="HZ1108" s="224"/>
      <c r="IA1108" s="224"/>
      <c r="IB1108" s="224"/>
      <c r="IC1108" s="224"/>
      <c r="ID1108" s="224"/>
      <c r="IE1108" s="224"/>
      <c r="IF1108" s="224"/>
      <c r="IG1108" s="224"/>
      <c r="IH1108" s="224"/>
      <c r="II1108" s="224"/>
      <c r="IJ1108" s="224"/>
      <c r="IK1108" s="224"/>
      <c r="IL1108" s="224"/>
      <c r="IM1108" s="224"/>
      <c r="IN1108" s="224"/>
      <c r="IO1108" s="224"/>
      <c r="IP1108" s="224"/>
      <c r="IQ1108" s="224"/>
      <c r="IR1108" s="224"/>
      <c r="IS1108" s="224"/>
      <c r="IT1108" s="224"/>
      <c r="IU1108" s="224"/>
      <c r="IV1108" s="224"/>
      <c r="IW1108" s="224"/>
    </row>
    <row r="1109" spans="1:257" s="258" customFormat="1" ht="39" hidden="1" customHeight="1" x14ac:dyDescent="0.25">
      <c r="A1109" s="224"/>
      <c r="B1109" s="224"/>
      <c r="C1109" s="224"/>
      <c r="D1109" s="209"/>
      <c r="E1109" s="57"/>
      <c r="F1109" s="57"/>
      <c r="G1109" s="210"/>
      <c r="H1109" s="210"/>
      <c r="I1109" s="210"/>
      <c r="J1109" s="224"/>
      <c r="K1109" s="251"/>
      <c r="L1109" s="251"/>
      <c r="M1109" s="251"/>
      <c r="N1109" s="251"/>
      <c r="O1109" s="251"/>
      <c r="P1109" s="251"/>
      <c r="Q1109" s="251"/>
      <c r="R1109" s="251"/>
      <c r="S1109" s="251"/>
      <c r="T1109" s="251"/>
      <c r="U1109" s="251"/>
      <c r="V1109" s="251"/>
      <c r="W1109" s="251"/>
      <c r="X1109" s="251"/>
      <c r="Y1109" s="251"/>
      <c r="Z1109" s="251"/>
      <c r="AA1109" s="251"/>
      <c r="AB1109" s="251"/>
      <c r="AC1109" s="211"/>
      <c r="AD1109" s="252"/>
      <c r="AE1109" s="252"/>
      <c r="AF1109" s="253"/>
      <c r="AG1109" s="253"/>
      <c r="AH1109" s="254"/>
      <c r="AI1109" s="254"/>
      <c r="AJ1109" s="255"/>
      <c r="AK1109" s="255"/>
      <c r="AL1109" s="126"/>
      <c r="AM1109" s="224"/>
      <c r="AN1109" s="224"/>
      <c r="AO1109" s="224"/>
      <c r="AP1109" s="224"/>
      <c r="AQ1109" s="224"/>
      <c r="AR1109" s="224"/>
      <c r="AS1109" s="224"/>
      <c r="AT1109" s="224"/>
      <c r="AU1109" s="224"/>
      <c r="AV1109" s="224"/>
      <c r="AW1109" s="224"/>
      <c r="AX1109" s="224"/>
      <c r="AY1109" s="224"/>
      <c r="AZ1109" s="224"/>
      <c r="BA1109" s="224"/>
      <c r="BB1109" s="224"/>
      <c r="BC1109" s="224"/>
      <c r="BD1109" s="224"/>
      <c r="BE1109" s="224"/>
      <c r="BF1109" s="224"/>
      <c r="BG1109" s="224"/>
      <c r="BH1109" s="224"/>
      <c r="BI1109" s="224"/>
      <c r="BJ1109" s="224"/>
      <c r="BK1109" s="224"/>
      <c r="BL1109" s="224"/>
      <c r="BM1109" s="224"/>
      <c r="BN1109" s="224"/>
      <c r="BO1109" s="224"/>
      <c r="BP1109" s="224"/>
      <c r="BQ1109" s="224"/>
      <c r="BR1109" s="224"/>
      <c r="BS1109" s="224"/>
      <c r="BT1109" s="224"/>
      <c r="BU1109" s="224"/>
      <c r="BV1109" s="224"/>
      <c r="BW1109" s="224"/>
      <c r="BX1109" s="224"/>
      <c r="BY1109" s="224"/>
      <c r="BZ1109" s="224"/>
      <c r="CA1109" s="224"/>
      <c r="CB1109" s="224"/>
      <c r="CC1109" s="224"/>
      <c r="CD1109" s="224"/>
      <c r="CE1109" s="224"/>
      <c r="CF1109" s="224"/>
      <c r="CG1109" s="224"/>
      <c r="CH1109" s="224"/>
      <c r="CI1109" s="224"/>
      <c r="CJ1109" s="224"/>
      <c r="CK1109" s="224"/>
      <c r="CL1109" s="224"/>
      <c r="CM1109" s="224"/>
      <c r="CN1109" s="224"/>
      <c r="CO1109" s="224"/>
      <c r="CP1109" s="224"/>
      <c r="CQ1109" s="224"/>
      <c r="CR1109" s="224"/>
      <c r="CS1109" s="224"/>
      <c r="CT1109" s="224"/>
      <c r="CU1109" s="224"/>
      <c r="CV1109" s="224"/>
      <c r="CW1109" s="224"/>
      <c r="CX1109" s="224"/>
      <c r="CY1109" s="224"/>
      <c r="CZ1109" s="224"/>
      <c r="DA1109" s="224"/>
      <c r="DB1109" s="224"/>
      <c r="DC1109" s="224"/>
      <c r="DD1109" s="224"/>
      <c r="DE1109" s="224"/>
      <c r="DF1109" s="224"/>
      <c r="DG1109" s="224"/>
      <c r="DH1109" s="224"/>
      <c r="DI1109" s="224"/>
      <c r="DJ1109" s="224"/>
      <c r="DK1109" s="224"/>
      <c r="DL1109" s="224"/>
      <c r="DM1109" s="224"/>
      <c r="DN1109" s="224"/>
      <c r="DO1109" s="224"/>
      <c r="DP1109" s="224"/>
      <c r="DQ1109" s="224"/>
      <c r="DR1109" s="224"/>
      <c r="DS1109" s="224"/>
      <c r="DT1109" s="224"/>
      <c r="DU1109" s="224"/>
      <c r="DV1109" s="224"/>
      <c r="DW1109" s="224"/>
      <c r="DX1109" s="224"/>
      <c r="DY1109" s="224"/>
      <c r="DZ1109" s="224"/>
      <c r="EA1109" s="224"/>
      <c r="EB1109" s="224"/>
      <c r="EC1109" s="224"/>
      <c r="ED1109" s="224"/>
      <c r="EE1109" s="224"/>
      <c r="EF1109" s="224"/>
      <c r="EG1109" s="224"/>
      <c r="EH1109" s="224"/>
      <c r="EI1109" s="224"/>
      <c r="EJ1109" s="224"/>
      <c r="EK1109" s="224"/>
      <c r="EL1109" s="224"/>
      <c r="EM1109" s="224"/>
      <c r="EN1109" s="224"/>
      <c r="EO1109" s="224"/>
      <c r="EP1109" s="224"/>
      <c r="EQ1109" s="224"/>
      <c r="ER1109" s="224"/>
      <c r="ES1109" s="224"/>
      <c r="ET1109" s="224"/>
      <c r="EU1109" s="224"/>
      <c r="EV1109" s="224"/>
      <c r="EW1109" s="224"/>
      <c r="EX1109" s="224"/>
      <c r="EY1109" s="224"/>
      <c r="EZ1109" s="224"/>
      <c r="FA1109" s="224"/>
      <c r="FB1109" s="224"/>
      <c r="FC1109" s="224"/>
      <c r="FD1109" s="224"/>
      <c r="FE1109" s="224"/>
      <c r="FF1109" s="224"/>
      <c r="FG1109" s="224"/>
      <c r="FH1109" s="224"/>
      <c r="FI1109" s="224"/>
      <c r="FJ1109" s="224"/>
      <c r="FK1109" s="224"/>
      <c r="FL1109" s="224"/>
      <c r="FM1109" s="224"/>
      <c r="FN1109" s="224"/>
      <c r="FO1109" s="224"/>
      <c r="FP1109" s="224"/>
      <c r="FQ1109" s="224"/>
      <c r="FR1109" s="224"/>
      <c r="FS1109" s="224"/>
      <c r="FT1109" s="224"/>
      <c r="FU1109" s="224"/>
      <c r="FV1109" s="224"/>
      <c r="FW1109" s="224"/>
      <c r="FX1109" s="224"/>
      <c r="FY1109" s="224"/>
      <c r="FZ1109" s="224"/>
      <c r="GA1109" s="224"/>
      <c r="GB1109" s="224"/>
      <c r="GC1109" s="224"/>
      <c r="GD1109" s="224"/>
      <c r="GE1109" s="224"/>
      <c r="GF1109" s="224"/>
      <c r="GG1109" s="224"/>
      <c r="GH1109" s="224"/>
      <c r="GI1109" s="224"/>
      <c r="GJ1109" s="224"/>
      <c r="GK1109" s="224"/>
      <c r="GL1109" s="224"/>
      <c r="GM1109" s="224"/>
      <c r="GN1109" s="224"/>
      <c r="GO1109" s="224"/>
      <c r="GP1109" s="224"/>
      <c r="GQ1109" s="224"/>
      <c r="GR1109" s="224"/>
      <c r="GS1109" s="224"/>
      <c r="GT1109" s="224"/>
      <c r="GU1109" s="224"/>
      <c r="GV1109" s="224"/>
      <c r="GW1109" s="224"/>
      <c r="GX1109" s="224"/>
      <c r="GY1109" s="224"/>
      <c r="GZ1109" s="224"/>
      <c r="HA1109" s="224"/>
      <c r="HB1109" s="224"/>
      <c r="HC1109" s="224"/>
      <c r="HD1109" s="224"/>
      <c r="HE1109" s="224"/>
      <c r="HF1109" s="224"/>
      <c r="HG1109" s="224"/>
      <c r="HH1109" s="224"/>
      <c r="HI1109" s="224"/>
      <c r="HJ1109" s="224"/>
      <c r="HK1109" s="224"/>
      <c r="HL1109" s="224"/>
      <c r="HM1109" s="224"/>
      <c r="HN1109" s="224"/>
      <c r="HO1109" s="224"/>
      <c r="HP1109" s="224"/>
      <c r="HQ1109" s="224"/>
      <c r="HR1109" s="224"/>
      <c r="HS1109" s="224"/>
      <c r="HT1109" s="224"/>
      <c r="HU1109" s="224"/>
      <c r="HV1109" s="224"/>
      <c r="HW1109" s="224"/>
      <c r="HX1109" s="224"/>
      <c r="HY1109" s="224"/>
      <c r="HZ1109" s="224"/>
      <c r="IA1109" s="224"/>
      <c r="IB1109" s="224"/>
      <c r="IC1109" s="224"/>
      <c r="ID1109" s="224"/>
      <c r="IE1109" s="224"/>
      <c r="IF1109" s="224"/>
      <c r="IG1109" s="224"/>
      <c r="IH1109" s="224"/>
      <c r="II1109" s="224"/>
      <c r="IJ1109" s="224"/>
      <c r="IK1109" s="224"/>
      <c r="IL1109" s="224"/>
      <c r="IM1109" s="224"/>
      <c r="IN1109" s="224"/>
      <c r="IO1109" s="224"/>
      <c r="IP1109" s="224"/>
      <c r="IQ1109" s="224"/>
      <c r="IR1109" s="224"/>
      <c r="IS1109" s="224"/>
      <c r="IT1109" s="224"/>
      <c r="IU1109" s="224"/>
      <c r="IV1109" s="224"/>
      <c r="IW1109" s="224"/>
    </row>
    <row r="1110" spans="1:257" s="258" customFormat="1" ht="39" hidden="1" customHeight="1" x14ac:dyDescent="0.25">
      <c r="A1110" s="224"/>
      <c r="B1110" s="224"/>
      <c r="C1110" s="224"/>
      <c r="D1110" s="209"/>
      <c r="E1110" s="57"/>
      <c r="F1110" s="57"/>
      <c r="G1110" s="210"/>
      <c r="H1110" s="210"/>
      <c r="I1110" s="210"/>
      <c r="J1110" s="224"/>
      <c r="K1110" s="251"/>
      <c r="L1110" s="251"/>
      <c r="M1110" s="251"/>
      <c r="N1110" s="251"/>
      <c r="O1110" s="251"/>
      <c r="P1110" s="251"/>
      <c r="Q1110" s="251"/>
      <c r="R1110" s="251"/>
      <c r="S1110" s="251"/>
      <c r="T1110" s="251"/>
      <c r="U1110" s="251"/>
      <c r="V1110" s="251"/>
      <c r="W1110" s="251"/>
      <c r="X1110" s="251"/>
      <c r="Y1110" s="251"/>
      <c r="Z1110" s="251"/>
      <c r="AA1110" s="251"/>
      <c r="AB1110" s="251"/>
      <c r="AC1110" s="211"/>
      <c r="AD1110" s="252"/>
      <c r="AE1110" s="252"/>
      <c r="AF1110" s="253"/>
      <c r="AG1110" s="253"/>
      <c r="AH1110" s="254"/>
      <c r="AI1110" s="254"/>
      <c r="AJ1110" s="255"/>
      <c r="AK1110" s="255"/>
      <c r="AL1110" s="126"/>
      <c r="AM1110" s="224"/>
      <c r="AN1110" s="224"/>
      <c r="AO1110" s="224"/>
      <c r="AP1110" s="224"/>
      <c r="AQ1110" s="224"/>
      <c r="AR1110" s="224"/>
      <c r="AS1110" s="224"/>
      <c r="AT1110" s="224"/>
      <c r="AU1110" s="224"/>
      <c r="AV1110" s="224"/>
      <c r="AW1110" s="224"/>
      <c r="AX1110" s="224"/>
      <c r="AY1110" s="224"/>
      <c r="AZ1110" s="224"/>
      <c r="BA1110" s="224"/>
      <c r="BB1110" s="224"/>
      <c r="BC1110" s="224"/>
      <c r="BD1110" s="224"/>
      <c r="BE1110" s="224"/>
      <c r="BF1110" s="224"/>
      <c r="BG1110" s="224"/>
      <c r="BH1110" s="224"/>
      <c r="BI1110" s="224"/>
      <c r="BJ1110" s="224"/>
      <c r="BK1110" s="224"/>
      <c r="BL1110" s="224"/>
      <c r="BM1110" s="224"/>
      <c r="BN1110" s="224"/>
      <c r="BO1110" s="224"/>
      <c r="BP1110" s="224"/>
      <c r="BQ1110" s="224"/>
      <c r="BR1110" s="224"/>
      <c r="BS1110" s="224"/>
      <c r="BT1110" s="224"/>
      <c r="BU1110" s="224"/>
      <c r="BV1110" s="224"/>
      <c r="BW1110" s="224"/>
      <c r="BX1110" s="224"/>
      <c r="BY1110" s="224"/>
      <c r="BZ1110" s="224"/>
      <c r="CA1110" s="224"/>
      <c r="CB1110" s="224"/>
      <c r="CC1110" s="224"/>
      <c r="CD1110" s="224"/>
      <c r="CE1110" s="224"/>
      <c r="CF1110" s="224"/>
      <c r="CG1110" s="224"/>
      <c r="CH1110" s="224"/>
      <c r="CI1110" s="224"/>
      <c r="CJ1110" s="224"/>
      <c r="CK1110" s="224"/>
      <c r="CL1110" s="224"/>
      <c r="CM1110" s="224"/>
      <c r="CN1110" s="224"/>
      <c r="CO1110" s="224"/>
      <c r="CP1110" s="224"/>
      <c r="CQ1110" s="224"/>
      <c r="CR1110" s="224"/>
      <c r="CS1110" s="224"/>
      <c r="CT1110" s="224"/>
      <c r="CU1110" s="224"/>
      <c r="CV1110" s="224"/>
      <c r="CW1110" s="224"/>
      <c r="CX1110" s="224"/>
      <c r="CY1110" s="224"/>
      <c r="CZ1110" s="224"/>
      <c r="DA1110" s="224"/>
      <c r="DB1110" s="224"/>
      <c r="DC1110" s="224"/>
      <c r="DD1110" s="224"/>
      <c r="DE1110" s="224"/>
      <c r="DF1110" s="224"/>
      <c r="DG1110" s="224"/>
      <c r="DH1110" s="224"/>
      <c r="DI1110" s="224"/>
      <c r="DJ1110" s="224"/>
      <c r="DK1110" s="224"/>
      <c r="DL1110" s="224"/>
      <c r="DM1110" s="224"/>
      <c r="DN1110" s="224"/>
      <c r="DO1110" s="224"/>
      <c r="DP1110" s="224"/>
      <c r="DQ1110" s="224"/>
      <c r="DR1110" s="224"/>
      <c r="DS1110" s="224"/>
      <c r="DT1110" s="224"/>
      <c r="DU1110" s="224"/>
      <c r="DV1110" s="224"/>
      <c r="DW1110" s="224"/>
      <c r="DX1110" s="224"/>
      <c r="DY1110" s="224"/>
      <c r="DZ1110" s="224"/>
      <c r="EA1110" s="224"/>
      <c r="EB1110" s="224"/>
      <c r="EC1110" s="224"/>
      <c r="ED1110" s="224"/>
      <c r="EE1110" s="224"/>
      <c r="EF1110" s="224"/>
      <c r="EG1110" s="224"/>
      <c r="EH1110" s="224"/>
      <c r="EI1110" s="224"/>
      <c r="EJ1110" s="224"/>
      <c r="EK1110" s="224"/>
      <c r="EL1110" s="224"/>
      <c r="EM1110" s="224"/>
      <c r="EN1110" s="224"/>
      <c r="EO1110" s="224"/>
      <c r="EP1110" s="224"/>
      <c r="EQ1110" s="224"/>
      <c r="ER1110" s="224"/>
      <c r="ES1110" s="224"/>
      <c r="ET1110" s="224"/>
      <c r="EU1110" s="224"/>
      <c r="EV1110" s="224"/>
      <c r="EW1110" s="224"/>
      <c r="EX1110" s="224"/>
      <c r="EY1110" s="224"/>
      <c r="EZ1110" s="224"/>
      <c r="FA1110" s="224"/>
      <c r="FB1110" s="224"/>
      <c r="FC1110" s="224"/>
      <c r="FD1110" s="224"/>
      <c r="FE1110" s="224"/>
      <c r="FF1110" s="224"/>
      <c r="FG1110" s="224"/>
      <c r="FH1110" s="224"/>
      <c r="FI1110" s="224"/>
      <c r="FJ1110" s="224"/>
      <c r="FK1110" s="224"/>
      <c r="FL1110" s="224"/>
      <c r="FM1110" s="224"/>
      <c r="FN1110" s="224"/>
      <c r="FO1110" s="224"/>
      <c r="FP1110" s="224"/>
      <c r="FQ1110" s="224"/>
      <c r="FR1110" s="224"/>
      <c r="FS1110" s="224"/>
      <c r="FT1110" s="224"/>
      <c r="FU1110" s="224"/>
      <c r="FV1110" s="224"/>
      <c r="FW1110" s="224"/>
      <c r="FX1110" s="224"/>
      <c r="FY1110" s="224"/>
      <c r="FZ1110" s="224"/>
      <c r="GA1110" s="224"/>
      <c r="GB1110" s="224"/>
      <c r="GC1110" s="224"/>
      <c r="GD1110" s="224"/>
      <c r="GE1110" s="224"/>
      <c r="GF1110" s="224"/>
      <c r="GG1110" s="224"/>
      <c r="GH1110" s="224"/>
      <c r="GI1110" s="224"/>
      <c r="GJ1110" s="224"/>
      <c r="GK1110" s="224"/>
      <c r="GL1110" s="224"/>
      <c r="GM1110" s="224"/>
      <c r="GN1110" s="224"/>
      <c r="GO1110" s="224"/>
      <c r="GP1110" s="224"/>
      <c r="GQ1110" s="224"/>
      <c r="GR1110" s="224"/>
      <c r="GS1110" s="224"/>
      <c r="GT1110" s="224"/>
      <c r="GU1110" s="224"/>
      <c r="GV1110" s="224"/>
      <c r="GW1110" s="224"/>
      <c r="GX1110" s="224"/>
      <c r="GY1110" s="224"/>
      <c r="GZ1110" s="224"/>
      <c r="HA1110" s="224"/>
      <c r="HB1110" s="224"/>
      <c r="HC1110" s="224"/>
      <c r="HD1110" s="224"/>
      <c r="HE1110" s="224"/>
      <c r="HF1110" s="224"/>
      <c r="HG1110" s="224"/>
      <c r="HH1110" s="224"/>
      <c r="HI1110" s="224"/>
      <c r="HJ1110" s="224"/>
      <c r="HK1110" s="224"/>
      <c r="HL1110" s="224"/>
      <c r="HM1110" s="224"/>
      <c r="HN1110" s="224"/>
      <c r="HO1110" s="224"/>
      <c r="HP1110" s="224"/>
      <c r="HQ1110" s="224"/>
      <c r="HR1110" s="224"/>
      <c r="HS1110" s="224"/>
      <c r="HT1110" s="224"/>
      <c r="HU1110" s="224"/>
      <c r="HV1110" s="224"/>
      <c r="HW1110" s="224"/>
      <c r="HX1110" s="224"/>
      <c r="HY1110" s="224"/>
      <c r="HZ1110" s="224"/>
      <c r="IA1110" s="224"/>
      <c r="IB1110" s="224"/>
      <c r="IC1110" s="224"/>
      <c r="ID1110" s="224"/>
      <c r="IE1110" s="224"/>
      <c r="IF1110" s="224"/>
      <c r="IG1110" s="224"/>
      <c r="IH1110" s="224"/>
      <c r="II1110" s="224"/>
      <c r="IJ1110" s="224"/>
      <c r="IK1110" s="224"/>
      <c r="IL1110" s="224"/>
      <c r="IM1110" s="224"/>
      <c r="IN1110" s="224"/>
      <c r="IO1110" s="224"/>
      <c r="IP1110" s="224"/>
      <c r="IQ1110" s="224"/>
      <c r="IR1110" s="224"/>
      <c r="IS1110" s="224"/>
      <c r="IT1110" s="224"/>
      <c r="IU1110" s="224"/>
      <c r="IV1110" s="224"/>
      <c r="IW1110" s="224"/>
    </row>
    <row r="1111" spans="1:257" s="258" customFormat="1" ht="39" hidden="1" customHeight="1" x14ac:dyDescent="0.25">
      <c r="A1111" s="224"/>
      <c r="B1111" s="224"/>
      <c r="C1111" s="224"/>
      <c r="D1111" s="209"/>
      <c r="E1111" s="57"/>
      <c r="F1111" s="57"/>
      <c r="G1111" s="210"/>
      <c r="H1111" s="210"/>
      <c r="I1111" s="210"/>
      <c r="J1111" s="224"/>
      <c r="K1111" s="251"/>
      <c r="L1111" s="251"/>
      <c r="M1111" s="251"/>
      <c r="N1111" s="251"/>
      <c r="O1111" s="251"/>
      <c r="P1111" s="251"/>
      <c r="Q1111" s="251"/>
      <c r="R1111" s="251"/>
      <c r="S1111" s="251"/>
      <c r="T1111" s="251"/>
      <c r="U1111" s="251"/>
      <c r="V1111" s="251"/>
      <c r="W1111" s="251"/>
      <c r="X1111" s="251"/>
      <c r="Y1111" s="251"/>
      <c r="Z1111" s="251"/>
      <c r="AA1111" s="251"/>
      <c r="AB1111" s="251"/>
      <c r="AC1111" s="211"/>
      <c r="AD1111" s="252"/>
      <c r="AE1111" s="252"/>
      <c r="AF1111" s="253"/>
      <c r="AG1111" s="253"/>
      <c r="AH1111" s="254"/>
      <c r="AI1111" s="254"/>
      <c r="AJ1111" s="255"/>
      <c r="AK1111" s="255"/>
      <c r="AL1111" s="126"/>
      <c r="AM1111" s="224"/>
      <c r="AN1111" s="224"/>
      <c r="AO1111" s="224"/>
      <c r="AP1111" s="224"/>
      <c r="AQ1111" s="224"/>
      <c r="AR1111" s="224"/>
      <c r="AS1111" s="224"/>
      <c r="AT1111" s="224"/>
      <c r="AU1111" s="224"/>
      <c r="AV1111" s="224"/>
      <c r="AW1111" s="224"/>
      <c r="AX1111" s="224"/>
      <c r="AY1111" s="224"/>
      <c r="AZ1111" s="224"/>
      <c r="BA1111" s="224"/>
      <c r="BB1111" s="224"/>
      <c r="BC1111" s="224"/>
      <c r="BD1111" s="224"/>
      <c r="BE1111" s="224"/>
      <c r="BF1111" s="224"/>
      <c r="BG1111" s="224"/>
      <c r="BH1111" s="224"/>
      <c r="BI1111" s="224"/>
      <c r="BJ1111" s="224"/>
      <c r="BK1111" s="224"/>
      <c r="BL1111" s="224"/>
      <c r="BM1111" s="224"/>
      <c r="BN1111" s="224"/>
      <c r="BO1111" s="224"/>
      <c r="BP1111" s="224"/>
      <c r="BQ1111" s="224"/>
      <c r="BR1111" s="224"/>
      <c r="BS1111" s="224"/>
      <c r="BT1111" s="224"/>
      <c r="BU1111" s="224"/>
      <c r="BV1111" s="224"/>
      <c r="BW1111" s="224"/>
      <c r="BX1111" s="224"/>
      <c r="BY1111" s="224"/>
      <c r="BZ1111" s="224"/>
      <c r="CA1111" s="224"/>
      <c r="CB1111" s="224"/>
      <c r="CC1111" s="224"/>
      <c r="CD1111" s="224"/>
      <c r="CE1111" s="224"/>
      <c r="CF1111" s="224"/>
      <c r="CG1111" s="224"/>
      <c r="CH1111" s="224"/>
      <c r="CI1111" s="224"/>
      <c r="CJ1111" s="224"/>
      <c r="CK1111" s="224"/>
      <c r="CL1111" s="224"/>
      <c r="CM1111" s="224"/>
      <c r="CN1111" s="224"/>
      <c r="CO1111" s="224"/>
      <c r="CP1111" s="224"/>
      <c r="CQ1111" s="224"/>
      <c r="CR1111" s="224"/>
      <c r="CS1111" s="224"/>
      <c r="CT1111" s="224"/>
      <c r="CU1111" s="224"/>
      <c r="CV1111" s="224"/>
      <c r="CW1111" s="224"/>
      <c r="CX1111" s="224"/>
      <c r="CY1111" s="224"/>
      <c r="CZ1111" s="224"/>
      <c r="DA1111" s="224"/>
      <c r="DB1111" s="224"/>
      <c r="DC1111" s="224"/>
      <c r="DD1111" s="224"/>
      <c r="DE1111" s="224"/>
      <c r="DF1111" s="224"/>
      <c r="DG1111" s="224"/>
      <c r="DH1111" s="224"/>
      <c r="DI1111" s="224"/>
      <c r="DJ1111" s="224"/>
      <c r="DK1111" s="224"/>
      <c r="DL1111" s="224"/>
      <c r="DM1111" s="224"/>
      <c r="DN1111" s="224"/>
      <c r="DO1111" s="224"/>
      <c r="DP1111" s="224"/>
      <c r="DQ1111" s="224"/>
      <c r="DR1111" s="224"/>
      <c r="DS1111" s="224"/>
      <c r="DT1111" s="224"/>
      <c r="DU1111" s="224"/>
      <c r="DV1111" s="224"/>
      <c r="DW1111" s="224"/>
      <c r="DX1111" s="224"/>
      <c r="DY1111" s="224"/>
      <c r="DZ1111" s="224"/>
      <c r="EA1111" s="224"/>
      <c r="EB1111" s="224"/>
      <c r="EC1111" s="224"/>
      <c r="ED1111" s="224"/>
      <c r="EE1111" s="224"/>
      <c r="EF1111" s="224"/>
      <c r="EG1111" s="224"/>
      <c r="EH1111" s="224"/>
      <c r="EI1111" s="224"/>
      <c r="EJ1111" s="224"/>
      <c r="EK1111" s="224"/>
      <c r="EL1111" s="224"/>
      <c r="EM1111" s="224"/>
      <c r="EN1111" s="224"/>
      <c r="EO1111" s="224"/>
      <c r="EP1111" s="224"/>
      <c r="EQ1111" s="224"/>
      <c r="ER1111" s="224"/>
      <c r="ES1111" s="224"/>
      <c r="ET1111" s="224"/>
      <c r="EU1111" s="224"/>
      <c r="EV1111" s="224"/>
      <c r="EW1111" s="224"/>
      <c r="EX1111" s="224"/>
      <c r="EY1111" s="224"/>
      <c r="EZ1111" s="224"/>
      <c r="FA1111" s="224"/>
      <c r="FB1111" s="224"/>
      <c r="FC1111" s="224"/>
      <c r="FD1111" s="224"/>
      <c r="FE1111" s="224"/>
      <c r="FF1111" s="224"/>
      <c r="FG1111" s="224"/>
      <c r="FH1111" s="224"/>
      <c r="FI1111" s="224"/>
      <c r="FJ1111" s="224"/>
      <c r="FK1111" s="224"/>
      <c r="FL1111" s="224"/>
      <c r="FM1111" s="224"/>
      <c r="FN1111" s="224"/>
      <c r="FO1111" s="224"/>
      <c r="FP1111" s="224"/>
      <c r="FQ1111" s="224"/>
      <c r="FR1111" s="224"/>
      <c r="FS1111" s="224"/>
      <c r="FT1111" s="224"/>
      <c r="FU1111" s="224"/>
      <c r="FV1111" s="224"/>
      <c r="FW1111" s="224"/>
      <c r="FX1111" s="224"/>
      <c r="FY1111" s="224"/>
      <c r="FZ1111" s="224"/>
      <c r="GA1111" s="224"/>
      <c r="GB1111" s="224"/>
      <c r="GC1111" s="224"/>
      <c r="GD1111" s="224"/>
      <c r="GE1111" s="224"/>
      <c r="GF1111" s="224"/>
      <c r="GG1111" s="224"/>
      <c r="GH1111" s="224"/>
      <c r="GI1111" s="224"/>
      <c r="GJ1111" s="224"/>
      <c r="GK1111" s="224"/>
      <c r="GL1111" s="224"/>
      <c r="GM1111" s="224"/>
      <c r="GN1111" s="224"/>
      <c r="GO1111" s="224"/>
      <c r="GP1111" s="224"/>
      <c r="GQ1111" s="224"/>
      <c r="GR1111" s="224"/>
      <c r="GS1111" s="224"/>
      <c r="GT1111" s="224"/>
      <c r="GU1111" s="224"/>
      <c r="GV1111" s="224"/>
      <c r="GW1111" s="224"/>
      <c r="GX1111" s="224"/>
      <c r="GY1111" s="224"/>
      <c r="GZ1111" s="224"/>
      <c r="HA1111" s="224"/>
      <c r="HB1111" s="224"/>
      <c r="HC1111" s="224"/>
      <c r="HD1111" s="224"/>
      <c r="HE1111" s="224"/>
      <c r="HF1111" s="224"/>
      <c r="HG1111" s="224"/>
      <c r="HH1111" s="224"/>
      <c r="HI1111" s="224"/>
      <c r="HJ1111" s="224"/>
      <c r="HK1111" s="224"/>
      <c r="HL1111" s="224"/>
      <c r="HM1111" s="224"/>
      <c r="HN1111" s="224"/>
      <c r="HO1111" s="224"/>
      <c r="HP1111" s="224"/>
      <c r="HQ1111" s="224"/>
      <c r="HR1111" s="224"/>
      <c r="HS1111" s="224"/>
      <c r="HT1111" s="224"/>
      <c r="HU1111" s="224"/>
      <c r="HV1111" s="224"/>
      <c r="HW1111" s="224"/>
      <c r="HX1111" s="224"/>
      <c r="HY1111" s="224"/>
      <c r="HZ1111" s="224"/>
      <c r="IA1111" s="224"/>
      <c r="IB1111" s="224"/>
      <c r="IC1111" s="224"/>
      <c r="ID1111" s="224"/>
      <c r="IE1111" s="224"/>
      <c r="IF1111" s="224"/>
      <c r="IG1111" s="224"/>
      <c r="IH1111" s="224"/>
      <c r="II1111" s="224"/>
      <c r="IJ1111" s="224"/>
      <c r="IK1111" s="224"/>
      <c r="IL1111" s="224"/>
      <c r="IM1111" s="224"/>
      <c r="IN1111" s="224"/>
      <c r="IO1111" s="224"/>
      <c r="IP1111" s="224"/>
      <c r="IQ1111" s="224"/>
      <c r="IR1111" s="224"/>
      <c r="IS1111" s="224"/>
      <c r="IT1111" s="224"/>
      <c r="IU1111" s="224"/>
      <c r="IV1111" s="224"/>
      <c r="IW1111" s="224"/>
    </row>
    <row r="1112" spans="1:257" s="258" customFormat="1" ht="39" hidden="1" customHeight="1" x14ac:dyDescent="0.25">
      <c r="A1112" s="224"/>
      <c r="B1112" s="224"/>
      <c r="C1112" s="224"/>
      <c r="D1112" s="209"/>
      <c r="E1112" s="57"/>
      <c r="F1112" s="57"/>
      <c r="G1112" s="210"/>
      <c r="H1112" s="210"/>
      <c r="I1112" s="210"/>
      <c r="J1112" s="224"/>
      <c r="K1112" s="251"/>
      <c r="L1112" s="251"/>
      <c r="M1112" s="251"/>
      <c r="N1112" s="251"/>
      <c r="O1112" s="251"/>
      <c r="P1112" s="251"/>
      <c r="Q1112" s="251"/>
      <c r="R1112" s="251"/>
      <c r="S1112" s="251"/>
      <c r="T1112" s="251"/>
      <c r="U1112" s="251"/>
      <c r="V1112" s="251"/>
      <c r="W1112" s="251"/>
      <c r="X1112" s="251"/>
      <c r="Y1112" s="251"/>
      <c r="Z1112" s="251"/>
      <c r="AA1112" s="251"/>
      <c r="AB1112" s="251"/>
      <c r="AC1112" s="211"/>
      <c r="AD1112" s="252"/>
      <c r="AE1112" s="252"/>
      <c r="AF1112" s="253"/>
      <c r="AG1112" s="253"/>
      <c r="AH1112" s="254"/>
      <c r="AI1112" s="254"/>
      <c r="AJ1112" s="255"/>
      <c r="AK1112" s="255"/>
      <c r="AL1112" s="126"/>
      <c r="AM1112" s="224"/>
      <c r="AN1112" s="224"/>
      <c r="AO1112" s="224"/>
      <c r="AP1112" s="224"/>
      <c r="AQ1112" s="224"/>
      <c r="AR1112" s="224"/>
      <c r="AS1112" s="224"/>
      <c r="AT1112" s="224"/>
      <c r="AU1112" s="224"/>
      <c r="AV1112" s="224"/>
      <c r="AW1112" s="224"/>
      <c r="AX1112" s="224"/>
      <c r="AY1112" s="224"/>
      <c r="AZ1112" s="224"/>
      <c r="BA1112" s="224"/>
      <c r="BB1112" s="224"/>
      <c r="BC1112" s="224"/>
      <c r="BD1112" s="224"/>
      <c r="BE1112" s="224"/>
      <c r="BF1112" s="224"/>
      <c r="BG1112" s="224"/>
      <c r="BH1112" s="224"/>
      <c r="BI1112" s="224"/>
      <c r="BJ1112" s="224"/>
      <c r="BK1112" s="224"/>
      <c r="BL1112" s="224"/>
      <c r="BM1112" s="224"/>
      <c r="BN1112" s="224"/>
      <c r="BO1112" s="224"/>
      <c r="BP1112" s="224"/>
      <c r="BQ1112" s="224"/>
      <c r="BR1112" s="224"/>
      <c r="BS1112" s="224"/>
      <c r="BT1112" s="224"/>
      <c r="BU1112" s="224"/>
      <c r="BV1112" s="224"/>
      <c r="BW1112" s="224"/>
      <c r="BX1112" s="224"/>
      <c r="BY1112" s="224"/>
      <c r="BZ1112" s="224"/>
      <c r="CA1112" s="224"/>
      <c r="CB1112" s="224"/>
      <c r="CC1112" s="224"/>
      <c r="CD1112" s="224"/>
      <c r="CE1112" s="224"/>
      <c r="CF1112" s="224"/>
      <c r="CG1112" s="224"/>
      <c r="CH1112" s="224"/>
      <c r="CI1112" s="224"/>
      <c r="CJ1112" s="224"/>
      <c r="CK1112" s="224"/>
      <c r="CL1112" s="224"/>
      <c r="CM1112" s="224"/>
      <c r="CN1112" s="224"/>
      <c r="CO1112" s="224"/>
      <c r="CP1112" s="224"/>
      <c r="CQ1112" s="224"/>
      <c r="CR1112" s="224"/>
      <c r="CS1112" s="224"/>
      <c r="CT1112" s="224"/>
      <c r="CU1112" s="224"/>
      <c r="CV1112" s="224"/>
      <c r="CW1112" s="224"/>
      <c r="CX1112" s="224"/>
      <c r="CY1112" s="224"/>
      <c r="CZ1112" s="224"/>
      <c r="DA1112" s="224"/>
      <c r="DB1112" s="224"/>
      <c r="DC1112" s="224"/>
      <c r="DD1112" s="224"/>
      <c r="DE1112" s="224"/>
      <c r="DF1112" s="224"/>
      <c r="DG1112" s="224"/>
      <c r="DH1112" s="224"/>
      <c r="DI1112" s="224"/>
      <c r="DJ1112" s="224"/>
      <c r="DK1112" s="224"/>
      <c r="DL1112" s="224"/>
      <c r="DM1112" s="224"/>
      <c r="DN1112" s="224"/>
      <c r="DO1112" s="224"/>
      <c r="DP1112" s="224"/>
      <c r="DQ1112" s="224"/>
      <c r="DR1112" s="224"/>
      <c r="DS1112" s="224"/>
      <c r="DT1112" s="224"/>
      <c r="DU1112" s="224"/>
      <c r="DV1112" s="224"/>
      <c r="DW1112" s="224"/>
      <c r="DX1112" s="224"/>
      <c r="DY1112" s="224"/>
      <c r="DZ1112" s="224"/>
      <c r="EA1112" s="224"/>
      <c r="EB1112" s="224"/>
      <c r="EC1112" s="224"/>
      <c r="ED1112" s="224"/>
      <c r="EE1112" s="224"/>
      <c r="EF1112" s="224"/>
      <c r="EG1112" s="224"/>
      <c r="EH1112" s="224"/>
      <c r="EI1112" s="224"/>
      <c r="EJ1112" s="224"/>
      <c r="EK1112" s="224"/>
      <c r="EL1112" s="224"/>
      <c r="EM1112" s="224"/>
      <c r="EN1112" s="224"/>
      <c r="EO1112" s="224"/>
      <c r="EP1112" s="224"/>
      <c r="EQ1112" s="224"/>
      <c r="ER1112" s="224"/>
      <c r="ES1112" s="224"/>
      <c r="ET1112" s="224"/>
      <c r="EU1112" s="224"/>
      <c r="EV1112" s="224"/>
      <c r="EW1112" s="224"/>
      <c r="EX1112" s="224"/>
      <c r="EY1112" s="224"/>
      <c r="EZ1112" s="224"/>
      <c r="FA1112" s="224"/>
      <c r="FB1112" s="224"/>
      <c r="FC1112" s="224"/>
      <c r="FD1112" s="224"/>
      <c r="FE1112" s="224"/>
      <c r="FF1112" s="224"/>
      <c r="FG1112" s="224"/>
      <c r="FH1112" s="224"/>
      <c r="FI1112" s="224"/>
      <c r="FJ1112" s="224"/>
      <c r="FK1112" s="224"/>
      <c r="FL1112" s="224"/>
      <c r="FM1112" s="224"/>
      <c r="FN1112" s="224"/>
      <c r="FO1112" s="224"/>
      <c r="FP1112" s="224"/>
      <c r="FQ1112" s="224"/>
      <c r="FR1112" s="224"/>
      <c r="FS1112" s="224"/>
      <c r="FT1112" s="224"/>
      <c r="FU1112" s="224"/>
      <c r="FV1112" s="224"/>
      <c r="FW1112" s="224"/>
      <c r="FX1112" s="224"/>
      <c r="FY1112" s="224"/>
      <c r="FZ1112" s="224"/>
      <c r="GA1112" s="224"/>
      <c r="GB1112" s="224"/>
      <c r="GC1112" s="224"/>
      <c r="GD1112" s="224"/>
      <c r="GE1112" s="224"/>
      <c r="GF1112" s="224"/>
      <c r="GG1112" s="224"/>
      <c r="GH1112" s="224"/>
      <c r="GI1112" s="224"/>
      <c r="GJ1112" s="224"/>
      <c r="GK1112" s="224"/>
      <c r="GL1112" s="224"/>
      <c r="GM1112" s="224"/>
      <c r="GN1112" s="224"/>
      <c r="GO1112" s="224"/>
      <c r="GP1112" s="224"/>
      <c r="GQ1112" s="224"/>
      <c r="GR1112" s="224"/>
      <c r="GS1112" s="224"/>
      <c r="GT1112" s="224"/>
      <c r="GU1112" s="224"/>
      <c r="GV1112" s="224"/>
      <c r="GW1112" s="224"/>
      <c r="GX1112" s="224"/>
      <c r="GY1112" s="224"/>
      <c r="GZ1112" s="224"/>
      <c r="HA1112" s="224"/>
      <c r="HB1112" s="224"/>
      <c r="HC1112" s="224"/>
      <c r="HD1112" s="224"/>
      <c r="HE1112" s="224"/>
      <c r="HF1112" s="224"/>
      <c r="HG1112" s="224"/>
      <c r="HH1112" s="224"/>
      <c r="HI1112" s="224"/>
      <c r="HJ1112" s="224"/>
      <c r="HK1112" s="224"/>
      <c r="HL1112" s="224"/>
      <c r="HM1112" s="224"/>
      <c r="HN1112" s="224"/>
      <c r="HO1112" s="224"/>
      <c r="HP1112" s="224"/>
      <c r="HQ1112" s="224"/>
      <c r="HR1112" s="224"/>
      <c r="HS1112" s="224"/>
      <c r="HT1112" s="224"/>
      <c r="HU1112" s="224"/>
      <c r="HV1112" s="224"/>
      <c r="HW1112" s="224"/>
      <c r="HX1112" s="224"/>
      <c r="HY1112" s="224"/>
      <c r="HZ1112" s="224"/>
      <c r="IA1112" s="224"/>
      <c r="IB1112" s="224"/>
      <c r="IC1112" s="224"/>
      <c r="ID1112" s="224"/>
      <c r="IE1112" s="224"/>
      <c r="IF1112" s="224"/>
      <c r="IG1112" s="224"/>
      <c r="IH1112" s="224"/>
      <c r="II1112" s="224"/>
      <c r="IJ1112" s="224"/>
      <c r="IK1112" s="224"/>
      <c r="IL1112" s="224"/>
      <c r="IM1112" s="224"/>
      <c r="IN1112" s="224"/>
      <c r="IO1112" s="224"/>
      <c r="IP1112" s="224"/>
      <c r="IQ1112" s="224"/>
      <c r="IR1112" s="224"/>
      <c r="IS1112" s="224"/>
      <c r="IT1112" s="224"/>
      <c r="IU1112" s="224"/>
      <c r="IV1112" s="224"/>
      <c r="IW1112" s="224"/>
    </row>
    <row r="1113" spans="1:257" s="258" customFormat="1" ht="39" hidden="1" customHeight="1" x14ac:dyDescent="0.25">
      <c r="A1113" s="224"/>
      <c r="B1113" s="224"/>
      <c r="C1113" s="224"/>
      <c r="D1113" s="209"/>
      <c r="E1113" s="57"/>
      <c r="F1113" s="57"/>
      <c r="G1113" s="210"/>
      <c r="H1113" s="210"/>
      <c r="I1113" s="210"/>
      <c r="J1113" s="224"/>
      <c r="K1113" s="251"/>
      <c r="L1113" s="251"/>
      <c r="M1113" s="251"/>
      <c r="N1113" s="251"/>
      <c r="O1113" s="251"/>
      <c r="P1113" s="251"/>
      <c r="Q1113" s="251"/>
      <c r="R1113" s="251"/>
      <c r="S1113" s="251"/>
      <c r="T1113" s="251"/>
      <c r="U1113" s="251"/>
      <c r="V1113" s="251"/>
      <c r="W1113" s="251"/>
      <c r="X1113" s="251"/>
      <c r="Y1113" s="251"/>
      <c r="Z1113" s="251"/>
      <c r="AA1113" s="251"/>
      <c r="AB1113" s="251"/>
      <c r="AC1113" s="211"/>
      <c r="AD1113" s="252"/>
      <c r="AE1113" s="252"/>
      <c r="AF1113" s="253"/>
      <c r="AG1113" s="253"/>
      <c r="AH1113" s="254"/>
      <c r="AI1113" s="254"/>
      <c r="AJ1113" s="255"/>
      <c r="AK1113" s="255"/>
      <c r="AL1113" s="126"/>
      <c r="AM1113" s="224"/>
      <c r="AN1113" s="224"/>
      <c r="AO1113" s="224"/>
      <c r="AP1113" s="224"/>
      <c r="AQ1113" s="224"/>
      <c r="AR1113" s="224"/>
      <c r="AS1113" s="224"/>
      <c r="AT1113" s="224"/>
      <c r="AU1113" s="224"/>
      <c r="AV1113" s="224"/>
      <c r="AW1113" s="224"/>
      <c r="AX1113" s="224"/>
      <c r="AY1113" s="224"/>
      <c r="AZ1113" s="224"/>
      <c r="BA1113" s="224"/>
      <c r="BB1113" s="224"/>
      <c r="BC1113" s="224"/>
      <c r="BD1113" s="224"/>
      <c r="BE1113" s="224"/>
      <c r="BF1113" s="224"/>
      <c r="BG1113" s="224"/>
      <c r="BH1113" s="224"/>
      <c r="BI1113" s="224"/>
      <c r="BJ1113" s="224"/>
      <c r="BK1113" s="224"/>
      <c r="BL1113" s="224"/>
      <c r="BM1113" s="224"/>
      <c r="BN1113" s="224"/>
      <c r="BO1113" s="224"/>
      <c r="BP1113" s="224"/>
      <c r="BQ1113" s="224"/>
      <c r="BR1113" s="224"/>
      <c r="BS1113" s="224"/>
      <c r="BT1113" s="224"/>
      <c r="BU1113" s="224"/>
      <c r="BV1113" s="224"/>
      <c r="BW1113" s="224"/>
      <c r="BX1113" s="224"/>
      <c r="BY1113" s="224"/>
      <c r="BZ1113" s="224"/>
      <c r="CA1113" s="224"/>
      <c r="CB1113" s="224"/>
      <c r="CC1113" s="224"/>
      <c r="CD1113" s="224"/>
      <c r="CE1113" s="224"/>
      <c r="CF1113" s="224"/>
      <c r="CG1113" s="224"/>
      <c r="CH1113" s="224"/>
      <c r="CI1113" s="224"/>
      <c r="CJ1113" s="224"/>
      <c r="CK1113" s="224"/>
      <c r="CL1113" s="224"/>
      <c r="CM1113" s="224"/>
      <c r="CN1113" s="224"/>
      <c r="CO1113" s="224"/>
      <c r="CP1113" s="224"/>
      <c r="CQ1113" s="224"/>
      <c r="CR1113" s="224"/>
      <c r="CS1113" s="224"/>
      <c r="CT1113" s="224"/>
      <c r="CU1113" s="224"/>
      <c r="CV1113" s="224"/>
      <c r="CW1113" s="224"/>
      <c r="CX1113" s="224"/>
      <c r="CY1113" s="224"/>
      <c r="CZ1113" s="224"/>
      <c r="DA1113" s="224"/>
      <c r="DB1113" s="224"/>
      <c r="DC1113" s="224"/>
      <c r="DD1113" s="224"/>
      <c r="DE1113" s="224"/>
      <c r="DF1113" s="224"/>
      <c r="DG1113" s="224"/>
      <c r="DH1113" s="224"/>
      <c r="DI1113" s="224"/>
      <c r="DJ1113" s="224"/>
      <c r="DK1113" s="224"/>
      <c r="DL1113" s="224"/>
      <c r="DM1113" s="224"/>
      <c r="DN1113" s="224"/>
      <c r="DO1113" s="224"/>
      <c r="DP1113" s="224"/>
      <c r="DQ1113" s="224"/>
      <c r="DR1113" s="224"/>
      <c r="DS1113" s="224"/>
      <c r="DT1113" s="224"/>
      <c r="DU1113" s="224"/>
      <c r="DV1113" s="224"/>
      <c r="DW1113" s="224"/>
      <c r="DX1113" s="224"/>
      <c r="DY1113" s="224"/>
      <c r="DZ1113" s="224"/>
      <c r="EA1113" s="224"/>
      <c r="EB1113" s="224"/>
      <c r="EC1113" s="224"/>
      <c r="ED1113" s="224"/>
      <c r="EE1113" s="224"/>
      <c r="EF1113" s="224"/>
      <c r="EG1113" s="224"/>
      <c r="EH1113" s="224"/>
      <c r="EI1113" s="224"/>
      <c r="EJ1113" s="224"/>
      <c r="EK1113" s="224"/>
      <c r="EL1113" s="224"/>
      <c r="EM1113" s="224"/>
      <c r="EN1113" s="224"/>
      <c r="EO1113" s="224"/>
      <c r="EP1113" s="224"/>
      <c r="EQ1113" s="224"/>
      <c r="ER1113" s="224"/>
      <c r="ES1113" s="224"/>
      <c r="ET1113" s="224"/>
      <c r="EU1113" s="224"/>
      <c r="EV1113" s="224"/>
      <c r="EW1113" s="224"/>
      <c r="EX1113" s="224"/>
      <c r="EY1113" s="224"/>
      <c r="EZ1113" s="224"/>
      <c r="FA1113" s="224"/>
      <c r="FB1113" s="224"/>
      <c r="FC1113" s="224"/>
      <c r="FD1113" s="224"/>
      <c r="FE1113" s="224"/>
      <c r="FF1113" s="224"/>
      <c r="FG1113" s="224"/>
      <c r="FH1113" s="224"/>
      <c r="FI1113" s="224"/>
      <c r="FJ1113" s="224"/>
      <c r="FK1113" s="224"/>
      <c r="FL1113" s="224"/>
      <c r="FM1113" s="224"/>
      <c r="FN1113" s="224"/>
      <c r="FO1113" s="224"/>
      <c r="FP1113" s="224"/>
      <c r="FQ1113" s="224"/>
      <c r="FR1113" s="224"/>
      <c r="FS1113" s="224"/>
      <c r="FT1113" s="224"/>
      <c r="FU1113" s="224"/>
      <c r="FV1113" s="224"/>
      <c r="FW1113" s="224"/>
      <c r="FX1113" s="224"/>
      <c r="FY1113" s="224"/>
      <c r="FZ1113" s="224"/>
      <c r="GA1113" s="224"/>
      <c r="GB1113" s="224"/>
      <c r="GC1113" s="224"/>
      <c r="GD1113" s="224"/>
      <c r="GE1113" s="224"/>
      <c r="GF1113" s="224"/>
      <c r="GG1113" s="224"/>
      <c r="GH1113" s="224"/>
      <c r="GI1113" s="224"/>
      <c r="GJ1113" s="224"/>
      <c r="GK1113" s="224"/>
      <c r="GL1113" s="224"/>
      <c r="GM1113" s="224"/>
      <c r="GN1113" s="224"/>
      <c r="GO1113" s="224"/>
      <c r="GP1113" s="224"/>
      <c r="GQ1113" s="224"/>
      <c r="GR1113" s="224"/>
      <c r="GS1113" s="224"/>
      <c r="GT1113" s="224"/>
      <c r="GU1113" s="224"/>
      <c r="GV1113" s="224"/>
      <c r="GW1113" s="224"/>
      <c r="GX1113" s="224"/>
      <c r="GY1113" s="224"/>
      <c r="GZ1113" s="224"/>
      <c r="HA1113" s="224"/>
      <c r="HB1113" s="224"/>
      <c r="HC1113" s="224"/>
      <c r="HD1113" s="224"/>
      <c r="HE1113" s="224"/>
      <c r="HF1113" s="224"/>
      <c r="HG1113" s="224"/>
      <c r="HH1113" s="224"/>
      <c r="HI1113" s="224"/>
      <c r="HJ1113" s="224"/>
      <c r="HK1113" s="224"/>
      <c r="HL1113" s="224"/>
      <c r="HM1113" s="224"/>
      <c r="HN1113" s="224"/>
      <c r="HO1113" s="224"/>
      <c r="HP1113" s="224"/>
      <c r="HQ1113" s="224"/>
      <c r="HR1113" s="224"/>
      <c r="HS1113" s="224"/>
      <c r="HT1113" s="224"/>
      <c r="HU1113" s="224"/>
      <c r="HV1113" s="224"/>
      <c r="HW1113" s="224"/>
      <c r="HX1113" s="224"/>
      <c r="HY1113" s="224"/>
      <c r="HZ1113" s="224"/>
      <c r="IA1113" s="224"/>
      <c r="IB1113" s="224"/>
      <c r="IC1113" s="224"/>
      <c r="ID1113" s="224"/>
      <c r="IE1113" s="224"/>
      <c r="IF1113" s="224"/>
      <c r="IG1113" s="224"/>
      <c r="IH1113" s="224"/>
      <c r="II1113" s="224"/>
      <c r="IJ1113" s="224"/>
      <c r="IK1113" s="224"/>
      <c r="IL1113" s="224"/>
      <c r="IM1113" s="224"/>
      <c r="IN1113" s="224"/>
      <c r="IO1113" s="224"/>
      <c r="IP1113" s="224"/>
      <c r="IQ1113" s="224"/>
      <c r="IR1113" s="224"/>
      <c r="IS1113" s="224"/>
      <c r="IT1113" s="224"/>
      <c r="IU1113" s="224"/>
      <c r="IV1113" s="224"/>
      <c r="IW1113" s="224"/>
    </row>
    <row r="1114" spans="1:257" s="258" customFormat="1" ht="39" hidden="1" customHeight="1" x14ac:dyDescent="0.25">
      <c r="A1114" s="224"/>
      <c r="B1114" s="224"/>
      <c r="C1114" s="224"/>
      <c r="D1114" s="209"/>
      <c r="E1114" s="57"/>
      <c r="F1114" s="57"/>
      <c r="G1114" s="210"/>
      <c r="H1114" s="210"/>
      <c r="I1114" s="210"/>
      <c r="J1114" s="224"/>
      <c r="K1114" s="251"/>
      <c r="L1114" s="251"/>
      <c r="M1114" s="251"/>
      <c r="N1114" s="251"/>
      <c r="O1114" s="251"/>
      <c r="P1114" s="251"/>
      <c r="Q1114" s="251"/>
      <c r="R1114" s="251"/>
      <c r="S1114" s="251"/>
      <c r="T1114" s="251"/>
      <c r="U1114" s="251"/>
      <c r="V1114" s="251"/>
      <c r="W1114" s="251"/>
      <c r="X1114" s="251"/>
      <c r="Y1114" s="251"/>
      <c r="Z1114" s="251"/>
      <c r="AA1114" s="251"/>
      <c r="AB1114" s="251"/>
      <c r="AC1114" s="211"/>
      <c r="AD1114" s="252"/>
      <c r="AE1114" s="252"/>
      <c r="AF1114" s="253"/>
      <c r="AG1114" s="253"/>
      <c r="AH1114" s="254"/>
      <c r="AI1114" s="254"/>
      <c r="AJ1114" s="255"/>
      <c r="AK1114" s="255"/>
      <c r="AL1114" s="126"/>
      <c r="AM1114" s="224"/>
      <c r="AN1114" s="224"/>
      <c r="AO1114" s="224"/>
      <c r="AP1114" s="224"/>
      <c r="AQ1114" s="224"/>
      <c r="AR1114" s="224"/>
      <c r="AS1114" s="224"/>
      <c r="AT1114" s="224"/>
      <c r="AU1114" s="224"/>
      <c r="AV1114" s="224"/>
      <c r="AW1114" s="224"/>
      <c r="AX1114" s="224"/>
      <c r="AY1114" s="224"/>
      <c r="AZ1114" s="224"/>
      <c r="BA1114" s="224"/>
      <c r="BB1114" s="224"/>
      <c r="BC1114" s="224"/>
      <c r="BD1114" s="224"/>
      <c r="BE1114" s="224"/>
      <c r="BF1114" s="224"/>
      <c r="BG1114" s="224"/>
      <c r="BH1114" s="224"/>
      <c r="BI1114" s="224"/>
      <c r="BJ1114" s="224"/>
      <c r="BK1114" s="224"/>
      <c r="BL1114" s="224"/>
      <c r="BM1114" s="224"/>
      <c r="BN1114" s="224"/>
      <c r="BO1114" s="224"/>
      <c r="BP1114" s="224"/>
      <c r="BQ1114" s="224"/>
      <c r="BR1114" s="224"/>
      <c r="BS1114" s="224"/>
      <c r="BT1114" s="224"/>
      <c r="BU1114" s="224"/>
      <c r="BV1114" s="224"/>
      <c r="BW1114" s="224"/>
      <c r="BX1114" s="224"/>
      <c r="BY1114" s="224"/>
      <c r="BZ1114" s="224"/>
      <c r="CA1114" s="224"/>
      <c r="CB1114" s="224"/>
      <c r="CC1114" s="224"/>
      <c r="CD1114" s="224"/>
      <c r="CE1114" s="224"/>
      <c r="CF1114" s="224"/>
      <c r="CG1114" s="224"/>
      <c r="CH1114" s="224"/>
      <c r="CI1114" s="224"/>
      <c r="CJ1114" s="224"/>
      <c r="CK1114" s="224"/>
      <c r="CL1114" s="224"/>
      <c r="CM1114" s="224"/>
      <c r="CN1114" s="224"/>
      <c r="CO1114" s="224"/>
      <c r="CP1114" s="224"/>
      <c r="CQ1114" s="224"/>
      <c r="CR1114" s="224"/>
      <c r="CS1114" s="224"/>
      <c r="CT1114" s="224"/>
      <c r="CU1114" s="224"/>
      <c r="CV1114" s="224"/>
      <c r="CW1114" s="224"/>
      <c r="CX1114" s="224"/>
      <c r="CY1114" s="224"/>
      <c r="CZ1114" s="224"/>
      <c r="DA1114" s="224"/>
      <c r="DB1114" s="224"/>
      <c r="DC1114" s="224"/>
      <c r="DD1114" s="224"/>
      <c r="DE1114" s="224"/>
      <c r="DF1114" s="224"/>
      <c r="DG1114" s="224"/>
      <c r="DH1114" s="224"/>
      <c r="DI1114" s="224"/>
      <c r="DJ1114" s="224"/>
      <c r="DK1114" s="224"/>
      <c r="DL1114" s="224"/>
      <c r="DM1114" s="224"/>
      <c r="DN1114" s="224"/>
      <c r="DO1114" s="224"/>
      <c r="DP1114" s="224"/>
      <c r="DQ1114" s="224"/>
      <c r="DR1114" s="224"/>
      <c r="DS1114" s="224"/>
      <c r="DT1114" s="224"/>
      <c r="DU1114" s="224"/>
      <c r="DV1114" s="224"/>
      <c r="DW1114" s="224"/>
      <c r="DX1114" s="224"/>
      <c r="DY1114" s="224"/>
      <c r="DZ1114" s="224"/>
      <c r="EA1114" s="224"/>
      <c r="EB1114" s="224"/>
      <c r="EC1114" s="224"/>
      <c r="ED1114" s="224"/>
      <c r="EE1114" s="224"/>
      <c r="EF1114" s="224"/>
      <c r="EG1114" s="224"/>
      <c r="EH1114" s="224"/>
      <c r="EI1114" s="224"/>
      <c r="EJ1114" s="224"/>
      <c r="EK1114" s="224"/>
      <c r="EL1114" s="224"/>
      <c r="EM1114" s="224"/>
      <c r="EN1114" s="224"/>
      <c r="EO1114" s="224"/>
      <c r="EP1114" s="224"/>
      <c r="EQ1114" s="224"/>
      <c r="ER1114" s="224"/>
      <c r="ES1114" s="224"/>
      <c r="ET1114" s="224"/>
      <c r="EU1114" s="224"/>
      <c r="EV1114" s="224"/>
      <c r="EW1114" s="224"/>
      <c r="EX1114" s="224"/>
      <c r="EY1114" s="224"/>
      <c r="EZ1114" s="224"/>
      <c r="FA1114" s="224"/>
      <c r="FB1114" s="224"/>
      <c r="FC1114" s="224"/>
      <c r="FD1114" s="224"/>
      <c r="FE1114" s="224"/>
      <c r="FF1114" s="224"/>
      <c r="FG1114" s="224"/>
      <c r="FH1114" s="224"/>
      <c r="FI1114" s="224"/>
      <c r="FJ1114" s="224"/>
      <c r="FK1114" s="224"/>
      <c r="FL1114" s="224"/>
      <c r="FM1114" s="224"/>
      <c r="FN1114" s="224"/>
      <c r="FO1114" s="224"/>
      <c r="FP1114" s="224"/>
      <c r="FQ1114" s="224"/>
      <c r="FR1114" s="224"/>
      <c r="FS1114" s="224"/>
      <c r="FT1114" s="224"/>
      <c r="FU1114" s="224"/>
      <c r="FV1114" s="224"/>
      <c r="FW1114" s="224"/>
      <c r="FX1114" s="224"/>
      <c r="FY1114" s="224"/>
      <c r="FZ1114" s="224"/>
      <c r="GA1114" s="224"/>
      <c r="GB1114" s="224"/>
      <c r="GC1114" s="224"/>
      <c r="GD1114" s="224"/>
      <c r="GE1114" s="224"/>
      <c r="GF1114" s="224"/>
      <c r="GG1114" s="224"/>
      <c r="GH1114" s="224"/>
      <c r="GI1114" s="224"/>
      <c r="GJ1114" s="224"/>
      <c r="GK1114" s="224"/>
      <c r="GL1114" s="224"/>
      <c r="GM1114" s="224"/>
      <c r="GN1114" s="224"/>
      <c r="GO1114" s="224"/>
      <c r="GP1114" s="224"/>
      <c r="GQ1114" s="224"/>
      <c r="GR1114" s="224"/>
      <c r="GS1114" s="224"/>
      <c r="GT1114" s="224"/>
      <c r="GU1114" s="224"/>
      <c r="GV1114" s="224"/>
      <c r="GW1114" s="224"/>
      <c r="GX1114" s="224"/>
      <c r="GY1114" s="224"/>
      <c r="GZ1114" s="224"/>
      <c r="HA1114" s="224"/>
      <c r="HB1114" s="224"/>
      <c r="HC1114" s="224"/>
      <c r="HD1114" s="224"/>
      <c r="HE1114" s="224"/>
      <c r="HF1114" s="224"/>
      <c r="HG1114" s="224"/>
      <c r="HH1114" s="224"/>
      <c r="HI1114" s="224"/>
      <c r="HJ1114" s="224"/>
      <c r="HK1114" s="224"/>
      <c r="HL1114" s="224"/>
      <c r="HM1114" s="224"/>
      <c r="HN1114" s="224"/>
      <c r="HO1114" s="224"/>
      <c r="HP1114" s="224"/>
      <c r="HQ1114" s="224"/>
      <c r="HR1114" s="224"/>
      <c r="HS1114" s="224"/>
      <c r="HT1114" s="224"/>
      <c r="HU1114" s="224"/>
      <c r="HV1114" s="224"/>
      <c r="HW1114" s="224"/>
      <c r="HX1114" s="224"/>
      <c r="HY1114" s="224"/>
      <c r="HZ1114" s="224"/>
      <c r="IA1114" s="224"/>
      <c r="IB1114" s="224"/>
      <c r="IC1114" s="224"/>
      <c r="ID1114" s="224"/>
      <c r="IE1114" s="224"/>
      <c r="IF1114" s="224"/>
      <c r="IG1114" s="224"/>
      <c r="IH1114" s="224"/>
      <c r="II1114" s="224"/>
      <c r="IJ1114" s="224"/>
      <c r="IK1114" s="224"/>
      <c r="IL1114" s="224"/>
      <c r="IM1114" s="224"/>
      <c r="IN1114" s="224"/>
      <c r="IO1114" s="224"/>
      <c r="IP1114" s="224"/>
      <c r="IQ1114" s="224"/>
      <c r="IR1114" s="224"/>
      <c r="IS1114" s="224"/>
      <c r="IT1114" s="224"/>
      <c r="IU1114" s="224"/>
      <c r="IV1114" s="224"/>
      <c r="IW1114" s="224"/>
    </row>
    <row r="1115" spans="1:257" s="258" customFormat="1" ht="39" hidden="1" customHeight="1" x14ac:dyDescent="0.25">
      <c r="A1115" s="224"/>
      <c r="B1115" s="224"/>
      <c r="C1115" s="224"/>
      <c r="D1115" s="209"/>
      <c r="E1115" s="57"/>
      <c r="F1115" s="57"/>
      <c r="G1115" s="210"/>
      <c r="H1115" s="210"/>
      <c r="I1115" s="210"/>
      <c r="J1115" s="224"/>
      <c r="K1115" s="251"/>
      <c r="L1115" s="251"/>
      <c r="M1115" s="251"/>
      <c r="N1115" s="251"/>
      <c r="O1115" s="251"/>
      <c r="P1115" s="251"/>
      <c r="Q1115" s="251"/>
      <c r="R1115" s="251"/>
      <c r="S1115" s="251"/>
      <c r="T1115" s="251"/>
      <c r="U1115" s="251"/>
      <c r="V1115" s="251"/>
      <c r="W1115" s="251"/>
      <c r="X1115" s="251"/>
      <c r="Y1115" s="251"/>
      <c r="Z1115" s="251"/>
      <c r="AA1115" s="251"/>
      <c r="AB1115" s="251"/>
      <c r="AC1115" s="211"/>
      <c r="AD1115" s="252"/>
      <c r="AE1115" s="252"/>
      <c r="AF1115" s="253"/>
      <c r="AG1115" s="253"/>
      <c r="AH1115" s="254"/>
      <c r="AI1115" s="254"/>
      <c r="AJ1115" s="255"/>
      <c r="AK1115" s="255"/>
      <c r="AL1115" s="126"/>
      <c r="AM1115" s="224"/>
      <c r="AN1115" s="224"/>
      <c r="AO1115" s="224"/>
      <c r="AP1115" s="224"/>
      <c r="AQ1115" s="224"/>
      <c r="AR1115" s="224"/>
      <c r="AS1115" s="224"/>
      <c r="AT1115" s="224"/>
      <c r="AU1115" s="224"/>
      <c r="AV1115" s="224"/>
      <c r="AW1115" s="224"/>
      <c r="AX1115" s="224"/>
      <c r="AY1115" s="224"/>
      <c r="AZ1115" s="224"/>
      <c r="BA1115" s="224"/>
      <c r="BB1115" s="224"/>
      <c r="BC1115" s="224"/>
      <c r="BD1115" s="224"/>
      <c r="BE1115" s="224"/>
      <c r="BF1115" s="224"/>
      <c r="BG1115" s="224"/>
      <c r="BH1115" s="224"/>
      <c r="BI1115" s="224"/>
      <c r="BJ1115" s="224"/>
      <c r="BK1115" s="224"/>
      <c r="BL1115" s="224"/>
      <c r="BM1115" s="224"/>
      <c r="BN1115" s="224"/>
      <c r="BO1115" s="224"/>
      <c r="BP1115" s="224"/>
      <c r="BQ1115" s="224"/>
      <c r="BR1115" s="224"/>
      <c r="BS1115" s="224"/>
      <c r="BT1115" s="224"/>
      <c r="BU1115" s="224"/>
      <c r="BV1115" s="224"/>
      <c r="BW1115" s="224"/>
      <c r="BX1115" s="224"/>
      <c r="BY1115" s="224"/>
      <c r="BZ1115" s="224"/>
      <c r="CA1115" s="224"/>
      <c r="CB1115" s="224"/>
      <c r="CC1115" s="224"/>
      <c r="CD1115" s="224"/>
      <c r="CE1115" s="224"/>
      <c r="CF1115" s="224"/>
      <c r="CG1115" s="224"/>
      <c r="CH1115" s="224"/>
      <c r="CI1115" s="224"/>
      <c r="CJ1115" s="224"/>
      <c r="CK1115" s="224"/>
      <c r="CL1115" s="224"/>
      <c r="CM1115" s="224"/>
      <c r="CN1115" s="224"/>
      <c r="CO1115" s="224"/>
      <c r="CP1115" s="224"/>
      <c r="CQ1115" s="224"/>
      <c r="CR1115" s="224"/>
      <c r="CS1115" s="224"/>
      <c r="CT1115" s="224"/>
      <c r="CU1115" s="224"/>
      <c r="CV1115" s="224"/>
      <c r="CW1115" s="224"/>
      <c r="CX1115" s="224"/>
      <c r="CY1115" s="224"/>
      <c r="CZ1115" s="224"/>
      <c r="DA1115" s="224"/>
      <c r="DB1115" s="224"/>
      <c r="DC1115" s="224"/>
      <c r="DD1115" s="224"/>
      <c r="DE1115" s="224"/>
      <c r="DF1115" s="224"/>
      <c r="DG1115" s="224"/>
      <c r="DH1115" s="224"/>
      <c r="DI1115" s="224"/>
      <c r="DJ1115" s="224"/>
      <c r="DK1115" s="224"/>
      <c r="DL1115" s="224"/>
      <c r="DM1115" s="224"/>
      <c r="DN1115" s="224"/>
      <c r="DO1115" s="224"/>
      <c r="DP1115" s="224"/>
      <c r="DQ1115" s="224"/>
      <c r="DR1115" s="224"/>
      <c r="DS1115" s="224"/>
      <c r="DT1115" s="224"/>
      <c r="DU1115" s="224"/>
      <c r="DV1115" s="224"/>
      <c r="DW1115" s="224"/>
      <c r="DX1115" s="224"/>
      <c r="DY1115" s="224"/>
      <c r="DZ1115" s="224"/>
      <c r="EA1115" s="224"/>
      <c r="EB1115" s="224"/>
      <c r="EC1115" s="224"/>
      <c r="ED1115" s="224"/>
      <c r="EE1115" s="224"/>
      <c r="EF1115" s="224"/>
      <c r="EG1115" s="224"/>
      <c r="EH1115" s="224"/>
      <c r="EI1115" s="224"/>
      <c r="EJ1115" s="224"/>
      <c r="EK1115" s="224"/>
      <c r="EL1115" s="224"/>
      <c r="EM1115" s="224"/>
      <c r="EN1115" s="224"/>
      <c r="EO1115" s="224"/>
      <c r="EP1115" s="224"/>
      <c r="EQ1115" s="224"/>
      <c r="ER1115" s="224"/>
      <c r="ES1115" s="224"/>
      <c r="ET1115" s="224"/>
      <c r="EU1115" s="224"/>
      <c r="EV1115" s="224"/>
      <c r="EW1115" s="224"/>
      <c r="EX1115" s="224"/>
      <c r="EY1115" s="224"/>
      <c r="EZ1115" s="224"/>
      <c r="FA1115" s="224"/>
      <c r="FB1115" s="224"/>
      <c r="FC1115" s="224"/>
      <c r="FD1115" s="224"/>
      <c r="FE1115" s="224"/>
      <c r="FF1115" s="224"/>
      <c r="FG1115" s="224"/>
      <c r="FH1115" s="224"/>
      <c r="FI1115" s="224"/>
      <c r="FJ1115" s="224"/>
      <c r="FK1115" s="224"/>
      <c r="FL1115" s="224"/>
      <c r="FM1115" s="224"/>
      <c r="FN1115" s="224"/>
      <c r="FO1115" s="224"/>
      <c r="FP1115" s="224"/>
      <c r="FQ1115" s="224"/>
      <c r="FR1115" s="224"/>
      <c r="FS1115" s="224"/>
      <c r="FT1115" s="224"/>
      <c r="FU1115" s="224"/>
      <c r="FV1115" s="224"/>
      <c r="FW1115" s="224"/>
      <c r="FX1115" s="224"/>
      <c r="FY1115" s="224"/>
      <c r="FZ1115" s="224"/>
      <c r="GA1115" s="224"/>
      <c r="GB1115" s="224"/>
      <c r="GC1115" s="224"/>
      <c r="GD1115" s="224"/>
      <c r="GE1115" s="224"/>
      <c r="GF1115" s="224"/>
      <c r="GG1115" s="224"/>
      <c r="GH1115" s="224"/>
      <c r="GI1115" s="224"/>
      <c r="GJ1115" s="224"/>
      <c r="GK1115" s="224"/>
      <c r="GL1115" s="224"/>
      <c r="GM1115" s="224"/>
      <c r="GN1115" s="224"/>
      <c r="GO1115" s="224"/>
      <c r="GP1115" s="224"/>
      <c r="GQ1115" s="224"/>
      <c r="GR1115" s="224"/>
      <c r="GS1115" s="224"/>
      <c r="GT1115" s="224"/>
      <c r="GU1115" s="224"/>
      <c r="GV1115" s="224"/>
      <c r="GW1115" s="224"/>
      <c r="GX1115" s="224"/>
      <c r="GY1115" s="224"/>
      <c r="GZ1115" s="224"/>
      <c r="HA1115" s="224"/>
      <c r="HB1115" s="224"/>
      <c r="HC1115" s="224"/>
      <c r="HD1115" s="224"/>
      <c r="HE1115" s="224"/>
      <c r="HF1115" s="224"/>
      <c r="HG1115" s="224"/>
      <c r="HH1115" s="224"/>
      <c r="HI1115" s="224"/>
      <c r="HJ1115" s="224"/>
      <c r="HK1115" s="224"/>
      <c r="HL1115" s="224"/>
      <c r="HM1115" s="224"/>
      <c r="HN1115" s="224"/>
      <c r="HO1115" s="224"/>
      <c r="HP1115" s="224"/>
      <c r="HQ1115" s="224"/>
      <c r="HR1115" s="224"/>
      <c r="HS1115" s="224"/>
      <c r="HT1115" s="224"/>
      <c r="HU1115" s="224"/>
      <c r="HV1115" s="224"/>
      <c r="HW1115" s="224"/>
      <c r="HX1115" s="224"/>
      <c r="HY1115" s="224"/>
      <c r="HZ1115" s="224"/>
      <c r="IA1115" s="224"/>
      <c r="IB1115" s="224"/>
      <c r="IC1115" s="224"/>
      <c r="ID1115" s="224"/>
      <c r="IE1115" s="224"/>
      <c r="IF1115" s="224"/>
      <c r="IG1115" s="224"/>
      <c r="IH1115" s="224"/>
      <c r="II1115" s="224"/>
      <c r="IJ1115" s="224"/>
      <c r="IK1115" s="224"/>
      <c r="IL1115" s="224"/>
      <c r="IM1115" s="224"/>
      <c r="IN1115" s="224"/>
      <c r="IO1115" s="224"/>
      <c r="IP1115" s="224"/>
      <c r="IQ1115" s="224"/>
      <c r="IR1115" s="224"/>
      <c r="IS1115" s="224"/>
      <c r="IT1115" s="224"/>
      <c r="IU1115" s="224"/>
      <c r="IV1115" s="224"/>
      <c r="IW1115" s="224"/>
    </row>
    <row r="1116" spans="1:257" s="258" customFormat="1" ht="39" hidden="1" customHeight="1" x14ac:dyDescent="0.25">
      <c r="A1116" s="224"/>
      <c r="B1116" s="224"/>
      <c r="C1116" s="224"/>
      <c r="D1116" s="209"/>
      <c r="E1116" s="57"/>
      <c r="F1116" s="57"/>
      <c r="G1116" s="210"/>
      <c r="H1116" s="210"/>
      <c r="I1116" s="210"/>
      <c r="J1116" s="224"/>
      <c r="K1116" s="251"/>
      <c r="L1116" s="251"/>
      <c r="M1116" s="251"/>
      <c r="N1116" s="251"/>
      <c r="O1116" s="251"/>
      <c r="P1116" s="251"/>
      <c r="Q1116" s="251"/>
      <c r="R1116" s="251"/>
      <c r="S1116" s="251"/>
      <c r="T1116" s="251"/>
      <c r="U1116" s="251"/>
      <c r="V1116" s="251"/>
      <c r="W1116" s="251"/>
      <c r="X1116" s="251"/>
      <c r="Y1116" s="251"/>
      <c r="Z1116" s="251"/>
      <c r="AA1116" s="251"/>
      <c r="AB1116" s="251"/>
      <c r="AC1116" s="211"/>
      <c r="AD1116" s="252"/>
      <c r="AE1116" s="252"/>
      <c r="AF1116" s="253"/>
      <c r="AG1116" s="253"/>
      <c r="AH1116" s="254"/>
      <c r="AI1116" s="254"/>
      <c r="AJ1116" s="255"/>
      <c r="AK1116" s="255"/>
      <c r="AL1116" s="126"/>
      <c r="AM1116" s="224"/>
      <c r="AN1116" s="224"/>
      <c r="AO1116" s="224"/>
      <c r="AP1116" s="224"/>
      <c r="AQ1116" s="224"/>
      <c r="AR1116" s="224"/>
      <c r="AS1116" s="224"/>
      <c r="AT1116" s="224"/>
      <c r="AU1116" s="224"/>
      <c r="AV1116" s="224"/>
      <c r="AW1116" s="224"/>
      <c r="AX1116" s="224"/>
      <c r="AY1116" s="224"/>
      <c r="AZ1116" s="224"/>
      <c r="BA1116" s="224"/>
      <c r="BB1116" s="224"/>
      <c r="BC1116" s="224"/>
      <c r="BD1116" s="224"/>
      <c r="BE1116" s="224"/>
      <c r="BF1116" s="224"/>
      <c r="BG1116" s="224"/>
      <c r="BH1116" s="224"/>
      <c r="BI1116" s="224"/>
      <c r="BJ1116" s="224"/>
      <c r="BK1116" s="224"/>
      <c r="BL1116" s="224"/>
      <c r="BM1116" s="224"/>
      <c r="BN1116" s="224"/>
      <c r="BO1116" s="224"/>
      <c r="BP1116" s="224"/>
      <c r="BQ1116" s="224"/>
      <c r="BR1116" s="224"/>
      <c r="BS1116" s="224"/>
      <c r="BT1116" s="224"/>
      <c r="BU1116" s="224"/>
      <c r="BV1116" s="224"/>
      <c r="BW1116" s="224"/>
      <c r="BX1116" s="224"/>
      <c r="BY1116" s="224"/>
      <c r="BZ1116" s="224"/>
      <c r="CA1116" s="224"/>
      <c r="CB1116" s="224"/>
      <c r="CC1116" s="224"/>
      <c r="CD1116" s="224"/>
      <c r="CE1116" s="224"/>
      <c r="CF1116" s="224"/>
      <c r="CG1116" s="224"/>
      <c r="CH1116" s="224"/>
      <c r="CI1116" s="224"/>
      <c r="CJ1116" s="224"/>
      <c r="CK1116" s="224"/>
      <c r="CL1116" s="224"/>
      <c r="CM1116" s="224"/>
      <c r="CN1116" s="224"/>
      <c r="CO1116" s="224"/>
      <c r="CP1116" s="224"/>
      <c r="CQ1116" s="224"/>
      <c r="CR1116" s="224"/>
      <c r="CS1116" s="224"/>
      <c r="CT1116" s="224"/>
      <c r="CU1116" s="224"/>
      <c r="CV1116" s="224"/>
      <c r="CW1116" s="224"/>
      <c r="CX1116" s="224"/>
      <c r="CY1116" s="224"/>
      <c r="CZ1116" s="224"/>
      <c r="DA1116" s="224"/>
      <c r="DB1116" s="224"/>
      <c r="DC1116" s="224"/>
      <c r="DD1116" s="224"/>
      <c r="DE1116" s="224"/>
      <c r="DF1116" s="224"/>
      <c r="DG1116" s="224"/>
      <c r="DH1116" s="224"/>
      <c r="DI1116" s="224"/>
      <c r="DJ1116" s="224"/>
      <c r="DK1116" s="224"/>
      <c r="DL1116" s="224"/>
      <c r="DM1116" s="224"/>
      <c r="DN1116" s="224"/>
      <c r="DO1116" s="224"/>
      <c r="DP1116" s="224"/>
      <c r="DQ1116" s="224"/>
      <c r="DR1116" s="224"/>
      <c r="DS1116" s="224"/>
      <c r="DT1116" s="224"/>
      <c r="DU1116" s="224"/>
      <c r="DV1116" s="224"/>
      <c r="DW1116" s="224"/>
      <c r="DX1116" s="224"/>
      <c r="DY1116" s="224"/>
      <c r="DZ1116" s="224"/>
      <c r="EA1116" s="224"/>
      <c r="EB1116" s="224"/>
      <c r="EC1116" s="224"/>
      <c r="ED1116" s="224"/>
      <c r="EE1116" s="224"/>
      <c r="EF1116" s="224"/>
      <c r="EG1116" s="224"/>
      <c r="EH1116" s="224"/>
      <c r="EI1116" s="224"/>
      <c r="EJ1116" s="224"/>
      <c r="EK1116" s="224"/>
      <c r="EL1116" s="224"/>
      <c r="EM1116" s="224"/>
      <c r="EN1116" s="224"/>
      <c r="EO1116" s="224"/>
      <c r="EP1116" s="224"/>
      <c r="EQ1116" s="224"/>
      <c r="ER1116" s="224"/>
      <c r="ES1116" s="224"/>
      <c r="ET1116" s="224"/>
      <c r="EU1116" s="224"/>
      <c r="EV1116" s="224"/>
      <c r="EW1116" s="224"/>
      <c r="EX1116" s="224"/>
      <c r="EY1116" s="224"/>
      <c r="EZ1116" s="224"/>
      <c r="FA1116" s="224"/>
      <c r="FB1116" s="224"/>
      <c r="FC1116" s="224"/>
      <c r="FD1116" s="224"/>
      <c r="FE1116" s="224"/>
      <c r="FF1116" s="224"/>
      <c r="FG1116" s="224"/>
      <c r="FH1116" s="224"/>
      <c r="FI1116" s="224"/>
      <c r="FJ1116" s="224"/>
      <c r="FK1116" s="224"/>
      <c r="FL1116" s="224"/>
      <c r="FM1116" s="224"/>
      <c r="FN1116" s="224"/>
      <c r="FO1116" s="224"/>
      <c r="FP1116" s="224"/>
      <c r="FQ1116" s="224"/>
      <c r="FR1116" s="224"/>
      <c r="FS1116" s="224"/>
      <c r="FT1116" s="224"/>
      <c r="FU1116" s="224"/>
      <c r="FV1116" s="224"/>
      <c r="FW1116" s="224"/>
      <c r="FX1116" s="224"/>
      <c r="FY1116" s="224"/>
      <c r="FZ1116" s="224"/>
      <c r="GA1116" s="224"/>
      <c r="GB1116" s="224"/>
      <c r="GC1116" s="224"/>
      <c r="GD1116" s="224"/>
      <c r="GE1116" s="224"/>
      <c r="GF1116" s="224"/>
      <c r="GG1116" s="224"/>
      <c r="GH1116" s="224"/>
      <c r="GI1116" s="224"/>
      <c r="GJ1116" s="224"/>
      <c r="GK1116" s="224"/>
      <c r="GL1116" s="224"/>
      <c r="GM1116" s="224"/>
      <c r="GN1116" s="224"/>
      <c r="GO1116" s="224"/>
      <c r="GP1116" s="224"/>
      <c r="GQ1116" s="224"/>
      <c r="GR1116" s="224"/>
      <c r="GS1116" s="224"/>
      <c r="GT1116" s="224"/>
      <c r="GU1116" s="224"/>
      <c r="GV1116" s="224"/>
      <c r="GW1116" s="224"/>
      <c r="GX1116" s="224"/>
      <c r="GY1116" s="224"/>
      <c r="GZ1116" s="224"/>
      <c r="HA1116" s="224"/>
      <c r="HB1116" s="224"/>
      <c r="HC1116" s="224"/>
      <c r="HD1116" s="224"/>
      <c r="HE1116" s="224"/>
      <c r="HF1116" s="224"/>
      <c r="HG1116" s="224"/>
      <c r="HH1116" s="224"/>
      <c r="HI1116" s="224"/>
      <c r="HJ1116" s="224"/>
      <c r="HK1116" s="224"/>
      <c r="HL1116" s="224"/>
      <c r="HM1116" s="224"/>
      <c r="HN1116" s="224"/>
      <c r="HO1116" s="224"/>
      <c r="HP1116" s="224"/>
      <c r="HQ1116" s="224"/>
      <c r="HR1116" s="224"/>
      <c r="HS1116" s="224"/>
      <c r="HT1116" s="224"/>
      <c r="HU1116" s="224"/>
      <c r="HV1116" s="224"/>
      <c r="HW1116" s="224"/>
      <c r="HX1116" s="224"/>
      <c r="HY1116" s="224"/>
      <c r="HZ1116" s="224"/>
      <c r="IA1116" s="224"/>
      <c r="IB1116" s="224"/>
      <c r="IC1116" s="224"/>
      <c r="ID1116" s="224"/>
      <c r="IE1116" s="224"/>
      <c r="IF1116" s="224"/>
      <c r="IG1116" s="224"/>
      <c r="IH1116" s="224"/>
      <c r="II1116" s="224"/>
      <c r="IJ1116" s="224"/>
      <c r="IK1116" s="224"/>
      <c r="IL1116" s="224"/>
      <c r="IM1116" s="224"/>
      <c r="IN1116" s="224"/>
      <c r="IO1116" s="224"/>
      <c r="IP1116" s="224"/>
      <c r="IQ1116" s="224"/>
      <c r="IR1116" s="224"/>
      <c r="IS1116" s="224"/>
      <c r="IT1116" s="224"/>
      <c r="IU1116" s="224"/>
      <c r="IV1116" s="224"/>
      <c r="IW1116" s="224"/>
    </row>
    <row r="1117" spans="1:257" s="258" customFormat="1" ht="39" hidden="1" customHeight="1" x14ac:dyDescent="0.25">
      <c r="A1117" s="224"/>
      <c r="B1117" s="224"/>
      <c r="C1117" s="224"/>
      <c r="D1117" s="209"/>
      <c r="E1117" s="57"/>
      <c r="F1117" s="57"/>
      <c r="G1117" s="210"/>
      <c r="H1117" s="210"/>
      <c r="I1117" s="210"/>
      <c r="J1117" s="224"/>
      <c r="K1117" s="251"/>
      <c r="L1117" s="251"/>
      <c r="M1117" s="251"/>
      <c r="N1117" s="251"/>
      <c r="O1117" s="251"/>
      <c r="P1117" s="251"/>
      <c r="Q1117" s="251"/>
      <c r="R1117" s="251"/>
      <c r="S1117" s="251"/>
      <c r="T1117" s="251"/>
      <c r="U1117" s="251"/>
      <c r="V1117" s="251"/>
      <c r="W1117" s="251"/>
      <c r="X1117" s="251"/>
      <c r="Y1117" s="251"/>
      <c r="Z1117" s="251"/>
      <c r="AA1117" s="251"/>
      <c r="AB1117" s="251"/>
      <c r="AC1117" s="211"/>
      <c r="AD1117" s="252"/>
      <c r="AE1117" s="252"/>
      <c r="AF1117" s="253"/>
      <c r="AG1117" s="253"/>
      <c r="AH1117" s="254"/>
      <c r="AI1117" s="254"/>
      <c r="AJ1117" s="255"/>
      <c r="AK1117" s="255"/>
      <c r="AL1117" s="126"/>
      <c r="AM1117" s="224"/>
      <c r="AN1117" s="224"/>
      <c r="AO1117" s="224"/>
      <c r="AP1117" s="224"/>
      <c r="AQ1117" s="224"/>
      <c r="AR1117" s="224"/>
      <c r="AS1117" s="224"/>
      <c r="AT1117" s="224"/>
      <c r="AU1117" s="224"/>
      <c r="AV1117" s="224"/>
      <c r="AW1117" s="224"/>
      <c r="AX1117" s="224"/>
      <c r="AY1117" s="224"/>
      <c r="AZ1117" s="224"/>
      <c r="BA1117" s="224"/>
      <c r="BB1117" s="224"/>
      <c r="BC1117" s="224"/>
      <c r="BD1117" s="224"/>
      <c r="BE1117" s="224"/>
      <c r="BF1117" s="224"/>
      <c r="BG1117" s="224"/>
      <c r="BH1117" s="224"/>
      <c r="BI1117" s="224"/>
      <c r="BJ1117" s="224"/>
      <c r="BK1117" s="224"/>
      <c r="BL1117" s="224"/>
      <c r="BM1117" s="224"/>
      <c r="BN1117" s="224"/>
      <c r="BO1117" s="224"/>
      <c r="BP1117" s="224"/>
      <c r="BQ1117" s="224"/>
      <c r="BR1117" s="224"/>
      <c r="BS1117" s="224"/>
      <c r="BT1117" s="224"/>
      <c r="BU1117" s="224"/>
      <c r="BV1117" s="224"/>
      <c r="BW1117" s="224"/>
      <c r="BX1117" s="224"/>
      <c r="BY1117" s="224"/>
      <c r="BZ1117" s="224"/>
      <c r="CA1117" s="224"/>
      <c r="CB1117" s="224"/>
      <c r="CC1117" s="224"/>
      <c r="CD1117" s="224"/>
      <c r="CE1117" s="224"/>
      <c r="CF1117" s="224"/>
      <c r="CG1117" s="224"/>
      <c r="CH1117" s="224"/>
      <c r="CI1117" s="224"/>
      <c r="CJ1117" s="224"/>
      <c r="CK1117" s="224"/>
      <c r="CL1117" s="224"/>
      <c r="CM1117" s="224"/>
      <c r="CN1117" s="224"/>
      <c r="CO1117" s="224"/>
      <c r="CP1117" s="224"/>
      <c r="CQ1117" s="224"/>
      <c r="CR1117" s="224"/>
      <c r="CS1117" s="224"/>
      <c r="CT1117" s="224"/>
      <c r="CU1117" s="224"/>
      <c r="CV1117" s="224"/>
      <c r="CW1117" s="224"/>
      <c r="CX1117" s="224"/>
      <c r="CY1117" s="224"/>
      <c r="CZ1117" s="224"/>
      <c r="DA1117" s="224"/>
      <c r="DB1117" s="224"/>
      <c r="DC1117" s="224"/>
      <c r="DD1117" s="224"/>
      <c r="DE1117" s="224"/>
      <c r="DF1117" s="224"/>
      <c r="DG1117" s="224"/>
      <c r="DH1117" s="224"/>
      <c r="DI1117" s="224"/>
      <c r="DJ1117" s="224"/>
      <c r="DK1117" s="224"/>
      <c r="DL1117" s="224"/>
      <c r="DM1117" s="224"/>
      <c r="DN1117" s="224"/>
      <c r="DO1117" s="224"/>
      <c r="DP1117" s="224"/>
      <c r="DQ1117" s="224"/>
      <c r="DR1117" s="224"/>
      <c r="DS1117" s="224"/>
      <c r="DT1117" s="224"/>
      <c r="DU1117" s="224"/>
      <c r="DV1117" s="224"/>
      <c r="DW1117" s="224"/>
      <c r="DX1117" s="224"/>
      <c r="DY1117" s="224"/>
      <c r="DZ1117" s="224"/>
      <c r="EA1117" s="224"/>
      <c r="EB1117" s="224"/>
      <c r="EC1117" s="224"/>
      <c r="ED1117" s="224"/>
      <c r="EE1117" s="224"/>
      <c r="EF1117" s="224"/>
      <c r="EG1117" s="224"/>
      <c r="EH1117" s="224"/>
      <c r="EI1117" s="224"/>
      <c r="EJ1117" s="224"/>
      <c r="EK1117" s="224"/>
      <c r="EL1117" s="224"/>
      <c r="EM1117" s="224"/>
      <c r="EN1117" s="224"/>
      <c r="EO1117" s="224"/>
      <c r="EP1117" s="224"/>
      <c r="EQ1117" s="224"/>
      <c r="ER1117" s="224"/>
      <c r="ES1117" s="224"/>
      <c r="ET1117" s="224"/>
      <c r="EU1117" s="224"/>
      <c r="EV1117" s="224"/>
      <c r="EW1117" s="224"/>
      <c r="EX1117" s="224"/>
      <c r="EY1117" s="224"/>
      <c r="EZ1117" s="224"/>
      <c r="FA1117" s="224"/>
      <c r="FB1117" s="224"/>
      <c r="FC1117" s="224"/>
      <c r="FD1117" s="224"/>
      <c r="FE1117" s="224"/>
      <c r="FF1117" s="224"/>
      <c r="FG1117" s="224"/>
      <c r="FH1117" s="224"/>
      <c r="FI1117" s="224"/>
      <c r="FJ1117" s="224"/>
      <c r="FK1117" s="224"/>
      <c r="FL1117" s="224"/>
      <c r="FM1117" s="224"/>
      <c r="FN1117" s="224"/>
      <c r="FO1117" s="224"/>
      <c r="FP1117" s="224"/>
      <c r="FQ1117" s="224"/>
      <c r="FR1117" s="224"/>
      <c r="FS1117" s="224"/>
      <c r="FT1117" s="224"/>
      <c r="FU1117" s="224"/>
      <c r="FV1117" s="224"/>
      <c r="FW1117" s="224"/>
      <c r="FX1117" s="224"/>
      <c r="FY1117" s="224"/>
      <c r="FZ1117" s="224"/>
      <c r="GA1117" s="224"/>
      <c r="GB1117" s="224"/>
      <c r="GC1117" s="224"/>
      <c r="GD1117" s="224"/>
      <c r="GE1117" s="224"/>
      <c r="GF1117" s="224"/>
      <c r="GG1117" s="224"/>
      <c r="GH1117" s="224"/>
      <c r="GI1117" s="224"/>
      <c r="GJ1117" s="224"/>
      <c r="GK1117" s="224"/>
      <c r="GL1117" s="224"/>
      <c r="GM1117" s="224"/>
      <c r="GN1117" s="224"/>
      <c r="GO1117" s="224"/>
      <c r="GP1117" s="224"/>
      <c r="GQ1117" s="224"/>
      <c r="GR1117" s="224"/>
      <c r="GS1117" s="224"/>
      <c r="GT1117" s="224"/>
      <c r="GU1117" s="224"/>
      <c r="GV1117" s="224"/>
      <c r="GW1117" s="224"/>
      <c r="GX1117" s="224"/>
      <c r="GY1117" s="224"/>
      <c r="GZ1117" s="224"/>
      <c r="HA1117" s="224"/>
      <c r="HB1117" s="224"/>
      <c r="HC1117" s="224"/>
      <c r="HD1117" s="224"/>
      <c r="HE1117" s="224"/>
      <c r="HF1117" s="224"/>
      <c r="HG1117" s="224"/>
      <c r="HH1117" s="224"/>
      <c r="HI1117" s="224"/>
      <c r="HJ1117" s="224"/>
      <c r="HK1117" s="224"/>
      <c r="HL1117" s="224"/>
      <c r="HM1117" s="224"/>
      <c r="HN1117" s="224"/>
      <c r="HO1117" s="224"/>
      <c r="HP1117" s="224"/>
      <c r="HQ1117" s="224"/>
      <c r="HR1117" s="224"/>
      <c r="HS1117" s="224"/>
      <c r="HT1117" s="224"/>
      <c r="HU1117" s="224"/>
      <c r="HV1117" s="224"/>
      <c r="HW1117" s="224"/>
      <c r="HX1117" s="224"/>
      <c r="HY1117" s="224"/>
      <c r="HZ1117" s="224"/>
      <c r="IA1117" s="224"/>
      <c r="IB1117" s="224"/>
      <c r="IC1117" s="224"/>
      <c r="ID1117" s="224"/>
      <c r="IE1117" s="224"/>
      <c r="IF1117" s="224"/>
      <c r="IG1117" s="224"/>
      <c r="IH1117" s="224"/>
      <c r="II1117" s="224"/>
      <c r="IJ1117" s="224"/>
      <c r="IK1117" s="224"/>
      <c r="IL1117" s="224"/>
      <c r="IM1117" s="224"/>
      <c r="IN1117" s="224"/>
      <c r="IO1117" s="224"/>
      <c r="IP1117" s="224"/>
      <c r="IQ1117" s="224"/>
      <c r="IR1117" s="224"/>
      <c r="IS1117" s="224"/>
      <c r="IT1117" s="224"/>
      <c r="IU1117" s="224"/>
      <c r="IV1117" s="224"/>
      <c r="IW1117" s="224"/>
    </row>
    <row r="1118" spans="1:257" s="258" customFormat="1" ht="39" hidden="1" customHeight="1" x14ac:dyDescent="0.25">
      <c r="A1118" s="224"/>
      <c r="B1118" s="224"/>
      <c r="C1118" s="224"/>
      <c r="D1118" s="209"/>
      <c r="E1118" s="57"/>
      <c r="F1118" s="57"/>
      <c r="G1118" s="210"/>
      <c r="H1118" s="210"/>
      <c r="I1118" s="210"/>
      <c r="J1118" s="224"/>
      <c r="K1118" s="251"/>
      <c r="L1118" s="251"/>
      <c r="M1118" s="251"/>
      <c r="N1118" s="251"/>
      <c r="O1118" s="251"/>
      <c r="P1118" s="251"/>
      <c r="Q1118" s="251"/>
      <c r="R1118" s="251"/>
      <c r="S1118" s="251"/>
      <c r="T1118" s="251"/>
      <c r="U1118" s="251"/>
      <c r="V1118" s="251"/>
      <c r="W1118" s="251"/>
      <c r="X1118" s="251"/>
      <c r="Y1118" s="251"/>
      <c r="Z1118" s="251"/>
      <c r="AA1118" s="251"/>
      <c r="AB1118" s="251"/>
      <c r="AC1118" s="211"/>
      <c r="AD1118" s="252"/>
      <c r="AE1118" s="252"/>
      <c r="AF1118" s="253"/>
      <c r="AG1118" s="253"/>
      <c r="AH1118" s="254"/>
      <c r="AI1118" s="254"/>
      <c r="AJ1118" s="255"/>
      <c r="AK1118" s="255"/>
      <c r="AL1118" s="126"/>
      <c r="AM1118" s="224"/>
      <c r="AN1118" s="224"/>
      <c r="AO1118" s="224"/>
      <c r="AP1118" s="224"/>
      <c r="AQ1118" s="224"/>
      <c r="AR1118" s="224"/>
      <c r="AS1118" s="224"/>
      <c r="AT1118" s="224"/>
      <c r="AU1118" s="224"/>
      <c r="AV1118" s="224"/>
      <c r="AW1118" s="224"/>
      <c r="AX1118" s="224"/>
      <c r="AY1118" s="224"/>
      <c r="AZ1118" s="224"/>
      <c r="BA1118" s="224"/>
      <c r="BB1118" s="224"/>
      <c r="BC1118" s="224"/>
      <c r="BD1118" s="224"/>
      <c r="BE1118" s="224"/>
      <c r="BF1118" s="224"/>
      <c r="BG1118" s="224"/>
      <c r="BH1118" s="224"/>
      <c r="BI1118" s="224"/>
      <c r="BJ1118" s="224"/>
      <c r="BK1118" s="224"/>
      <c r="BL1118" s="224"/>
      <c r="BM1118" s="224"/>
      <c r="BN1118" s="224"/>
      <c r="BO1118" s="224"/>
      <c r="BP1118" s="224"/>
      <c r="BQ1118" s="224"/>
      <c r="BR1118" s="224"/>
      <c r="BS1118" s="224"/>
      <c r="BT1118" s="224"/>
      <c r="BU1118" s="224"/>
      <c r="BV1118" s="224"/>
      <c r="BW1118" s="224"/>
      <c r="BX1118" s="224"/>
      <c r="BY1118" s="224"/>
      <c r="BZ1118" s="224"/>
      <c r="CA1118" s="224"/>
      <c r="CB1118" s="224"/>
      <c r="CC1118" s="224"/>
      <c r="CD1118" s="224"/>
      <c r="CE1118" s="224"/>
      <c r="CF1118" s="224"/>
      <c r="CG1118" s="224"/>
      <c r="CH1118" s="224"/>
      <c r="CI1118" s="224"/>
      <c r="CJ1118" s="224"/>
      <c r="CK1118" s="224"/>
      <c r="CL1118" s="224"/>
      <c r="CM1118" s="224"/>
      <c r="CN1118" s="224"/>
      <c r="CO1118" s="224"/>
      <c r="CP1118" s="224"/>
      <c r="CQ1118" s="224"/>
      <c r="CR1118" s="224"/>
      <c r="CS1118" s="224"/>
      <c r="CT1118" s="224"/>
      <c r="CU1118" s="224"/>
      <c r="CV1118" s="224"/>
      <c r="CW1118" s="224"/>
      <c r="CX1118" s="224"/>
      <c r="CY1118" s="224"/>
      <c r="CZ1118" s="224"/>
      <c r="DA1118" s="224"/>
      <c r="DB1118" s="224"/>
      <c r="DC1118" s="224"/>
      <c r="DD1118" s="224"/>
      <c r="DE1118" s="224"/>
      <c r="DF1118" s="224"/>
      <c r="DG1118" s="224"/>
      <c r="DH1118" s="224"/>
      <c r="DI1118" s="224"/>
      <c r="DJ1118" s="224"/>
      <c r="DK1118" s="224"/>
      <c r="DL1118" s="224"/>
      <c r="DM1118" s="224"/>
      <c r="DN1118" s="224"/>
      <c r="DO1118" s="224"/>
      <c r="DP1118" s="224"/>
      <c r="DQ1118" s="224"/>
      <c r="DR1118" s="224"/>
      <c r="DS1118" s="224"/>
      <c r="DT1118" s="224"/>
      <c r="DU1118" s="224"/>
      <c r="DV1118" s="224"/>
      <c r="DW1118" s="224"/>
      <c r="DX1118" s="224"/>
      <c r="DY1118" s="224"/>
      <c r="DZ1118" s="224"/>
      <c r="EA1118" s="224"/>
      <c r="EB1118" s="224"/>
      <c r="EC1118" s="224"/>
      <c r="ED1118" s="224"/>
      <c r="EE1118" s="224"/>
      <c r="EF1118" s="224"/>
      <c r="EG1118" s="224"/>
      <c r="EH1118" s="224"/>
      <c r="EI1118" s="224"/>
      <c r="EJ1118" s="224"/>
      <c r="EK1118" s="224"/>
      <c r="EL1118" s="224"/>
      <c r="EM1118" s="224"/>
      <c r="EN1118" s="224"/>
      <c r="EO1118" s="224"/>
      <c r="EP1118" s="224"/>
      <c r="EQ1118" s="224"/>
      <c r="ER1118" s="224"/>
      <c r="ES1118" s="224"/>
      <c r="ET1118" s="224"/>
      <c r="EU1118" s="224"/>
      <c r="EV1118" s="224"/>
      <c r="EW1118" s="224"/>
      <c r="EX1118" s="224"/>
      <c r="EY1118" s="224"/>
      <c r="EZ1118" s="224"/>
      <c r="FA1118" s="224"/>
      <c r="FB1118" s="224"/>
      <c r="FC1118" s="224"/>
      <c r="FD1118" s="224"/>
      <c r="FE1118" s="224"/>
      <c r="FF1118" s="224"/>
      <c r="FG1118" s="224"/>
      <c r="FH1118" s="224"/>
      <c r="FI1118" s="224"/>
      <c r="FJ1118" s="224"/>
      <c r="FK1118" s="224"/>
      <c r="FL1118" s="224"/>
      <c r="FM1118" s="224"/>
      <c r="FN1118" s="224"/>
      <c r="FO1118" s="224"/>
      <c r="FP1118" s="224"/>
      <c r="FQ1118" s="224"/>
      <c r="FR1118" s="224"/>
      <c r="FS1118" s="224"/>
      <c r="FT1118" s="224"/>
      <c r="FU1118" s="224"/>
      <c r="FV1118" s="224"/>
      <c r="FW1118" s="224"/>
      <c r="FX1118" s="224"/>
      <c r="FY1118" s="224"/>
      <c r="FZ1118" s="224"/>
      <c r="GA1118" s="224"/>
      <c r="GB1118" s="224"/>
      <c r="GC1118" s="224"/>
      <c r="GD1118" s="224"/>
      <c r="GE1118" s="224"/>
      <c r="GF1118" s="224"/>
      <c r="GG1118" s="224"/>
      <c r="GH1118" s="224"/>
      <c r="GI1118" s="224"/>
      <c r="GJ1118" s="224"/>
      <c r="GK1118" s="224"/>
      <c r="GL1118" s="224"/>
      <c r="GM1118" s="224"/>
      <c r="GN1118" s="224"/>
      <c r="GO1118" s="224"/>
      <c r="GP1118" s="224"/>
      <c r="GQ1118" s="224"/>
      <c r="GR1118" s="224"/>
      <c r="GS1118" s="224"/>
      <c r="GT1118" s="224"/>
      <c r="GU1118" s="224"/>
      <c r="GV1118" s="224"/>
      <c r="GW1118" s="224"/>
      <c r="GX1118" s="224"/>
      <c r="GY1118" s="224"/>
      <c r="GZ1118" s="224"/>
      <c r="HA1118" s="224"/>
      <c r="HB1118" s="224"/>
      <c r="HC1118" s="224"/>
      <c r="HD1118" s="224"/>
      <c r="HE1118" s="224"/>
      <c r="HF1118" s="224"/>
      <c r="HG1118" s="224"/>
      <c r="HH1118" s="224"/>
      <c r="HI1118" s="224"/>
      <c r="HJ1118" s="224"/>
      <c r="HK1118" s="224"/>
      <c r="HL1118" s="224"/>
      <c r="HM1118" s="224"/>
      <c r="HN1118" s="224"/>
      <c r="HO1118" s="224"/>
      <c r="HP1118" s="224"/>
      <c r="HQ1118" s="224"/>
      <c r="HR1118" s="224"/>
      <c r="HS1118" s="224"/>
      <c r="HT1118" s="224"/>
      <c r="HU1118" s="224"/>
      <c r="HV1118" s="224"/>
      <c r="HW1118" s="224"/>
      <c r="HX1118" s="224"/>
      <c r="HY1118" s="224"/>
      <c r="HZ1118" s="224"/>
      <c r="IA1118" s="224"/>
      <c r="IB1118" s="224"/>
      <c r="IC1118" s="224"/>
      <c r="ID1118" s="224"/>
      <c r="IE1118" s="224"/>
      <c r="IF1118" s="224"/>
      <c r="IG1118" s="224"/>
      <c r="IH1118" s="224"/>
      <c r="II1118" s="224"/>
      <c r="IJ1118" s="224"/>
      <c r="IK1118" s="224"/>
      <c r="IL1118" s="224"/>
      <c r="IM1118" s="224"/>
      <c r="IN1118" s="224"/>
      <c r="IO1118" s="224"/>
      <c r="IP1118" s="224"/>
      <c r="IQ1118" s="224"/>
      <c r="IR1118" s="224"/>
      <c r="IS1118" s="224"/>
      <c r="IT1118" s="224"/>
      <c r="IU1118" s="224"/>
      <c r="IV1118" s="224"/>
      <c r="IW1118" s="224"/>
    </row>
    <row r="1119" spans="1:257" s="258" customFormat="1" ht="39" hidden="1" customHeight="1" x14ac:dyDescent="0.25">
      <c r="A1119" s="224"/>
      <c r="B1119" s="224"/>
      <c r="C1119" s="224"/>
      <c r="D1119" s="209"/>
      <c r="E1119" s="57"/>
      <c r="F1119" s="57"/>
      <c r="G1119" s="210"/>
      <c r="H1119" s="210"/>
      <c r="I1119" s="210"/>
      <c r="J1119" s="224"/>
      <c r="K1119" s="251"/>
      <c r="L1119" s="251"/>
      <c r="M1119" s="251"/>
      <c r="N1119" s="251"/>
      <c r="O1119" s="251"/>
      <c r="P1119" s="251"/>
      <c r="Q1119" s="251"/>
      <c r="R1119" s="251"/>
      <c r="S1119" s="251"/>
      <c r="T1119" s="251"/>
      <c r="U1119" s="251"/>
      <c r="V1119" s="251"/>
      <c r="W1119" s="251"/>
      <c r="X1119" s="251"/>
      <c r="Y1119" s="251"/>
      <c r="Z1119" s="251"/>
      <c r="AA1119" s="251"/>
      <c r="AB1119" s="251"/>
      <c r="AC1119" s="211"/>
      <c r="AD1119" s="252"/>
      <c r="AE1119" s="252"/>
      <c r="AF1119" s="253"/>
      <c r="AG1119" s="253"/>
      <c r="AH1119" s="254"/>
      <c r="AI1119" s="254"/>
      <c r="AJ1119" s="255"/>
      <c r="AK1119" s="255"/>
      <c r="AL1119" s="126"/>
      <c r="AM1119" s="224"/>
      <c r="AN1119" s="224"/>
      <c r="AO1119" s="224"/>
      <c r="AP1119" s="224"/>
      <c r="AQ1119" s="224"/>
      <c r="AR1119" s="224"/>
      <c r="AS1119" s="224"/>
      <c r="AT1119" s="224"/>
      <c r="AU1119" s="224"/>
      <c r="AV1119" s="224"/>
      <c r="AW1119" s="224"/>
      <c r="AX1119" s="224"/>
      <c r="AY1119" s="224"/>
      <c r="AZ1119" s="224"/>
      <c r="BA1119" s="224"/>
      <c r="BB1119" s="224"/>
      <c r="BC1119" s="224"/>
      <c r="BD1119" s="224"/>
      <c r="BE1119" s="224"/>
      <c r="BF1119" s="224"/>
      <c r="BG1119" s="224"/>
      <c r="BH1119" s="224"/>
      <c r="BI1119" s="224"/>
      <c r="BJ1119" s="224"/>
      <c r="BK1119" s="224"/>
      <c r="BL1119" s="224"/>
      <c r="BM1119" s="224"/>
      <c r="BN1119" s="224"/>
      <c r="BO1119" s="224"/>
      <c r="BP1119" s="224"/>
      <c r="BQ1119" s="224"/>
      <c r="BR1119" s="224"/>
      <c r="BS1119" s="224"/>
      <c r="BT1119" s="224"/>
      <c r="BU1119" s="224"/>
      <c r="BV1119" s="224"/>
      <c r="BW1119" s="224"/>
      <c r="BX1119" s="224"/>
      <c r="BY1119" s="224"/>
      <c r="BZ1119" s="224"/>
      <c r="CA1119" s="224"/>
      <c r="CB1119" s="224"/>
      <c r="CC1119" s="224"/>
      <c r="CD1119" s="224"/>
      <c r="CE1119" s="224"/>
      <c r="CF1119" s="224"/>
      <c r="CG1119" s="224"/>
      <c r="CH1119" s="224"/>
      <c r="CI1119" s="224"/>
      <c r="CJ1119" s="224"/>
      <c r="CK1119" s="224"/>
      <c r="CL1119" s="224"/>
      <c r="CM1119" s="224"/>
      <c r="CN1119" s="224"/>
      <c r="CO1119" s="224"/>
      <c r="CP1119" s="224"/>
      <c r="CQ1119" s="224"/>
      <c r="CR1119" s="224"/>
      <c r="CS1119" s="224"/>
      <c r="CT1119" s="224"/>
      <c r="CU1119" s="224"/>
      <c r="CV1119" s="224"/>
      <c r="CW1119" s="224"/>
      <c r="CX1119" s="224"/>
      <c r="CY1119" s="224"/>
      <c r="CZ1119" s="224"/>
      <c r="DA1119" s="224"/>
      <c r="DB1119" s="224"/>
      <c r="DC1119" s="224"/>
      <c r="DD1119" s="224"/>
      <c r="DE1119" s="224"/>
      <c r="DF1119" s="224"/>
      <c r="DG1119" s="224"/>
      <c r="DH1119" s="224"/>
      <c r="DI1119" s="224"/>
      <c r="DJ1119" s="224"/>
      <c r="DK1119" s="224"/>
      <c r="DL1119" s="224"/>
      <c r="DM1119" s="224"/>
      <c r="DN1119" s="224"/>
      <c r="DO1119" s="224"/>
      <c r="DP1119" s="224"/>
      <c r="DQ1119" s="224"/>
      <c r="DR1119" s="224"/>
      <c r="DS1119" s="224"/>
      <c r="DT1119" s="224"/>
      <c r="DU1119" s="224"/>
      <c r="DV1119" s="224"/>
      <c r="DW1119" s="224"/>
      <c r="DX1119" s="224"/>
      <c r="DY1119" s="224"/>
      <c r="DZ1119" s="224"/>
      <c r="EA1119" s="224"/>
      <c r="EB1119" s="224"/>
      <c r="EC1119" s="224"/>
      <c r="ED1119" s="224"/>
      <c r="EE1119" s="224"/>
      <c r="EF1119" s="224"/>
      <c r="EG1119" s="224"/>
      <c r="EH1119" s="224"/>
      <c r="EI1119" s="224"/>
      <c r="EJ1119" s="224"/>
      <c r="EK1119" s="224"/>
      <c r="EL1119" s="224"/>
      <c r="EM1119" s="224"/>
      <c r="EN1119" s="224"/>
      <c r="EO1119" s="224"/>
      <c r="EP1119" s="224"/>
      <c r="EQ1119" s="224"/>
      <c r="ER1119" s="224"/>
      <c r="ES1119" s="224"/>
      <c r="ET1119" s="224"/>
      <c r="EU1119" s="224"/>
      <c r="EV1119" s="224"/>
      <c r="EW1119" s="224"/>
      <c r="EX1119" s="224"/>
      <c r="EY1119" s="224"/>
      <c r="EZ1119" s="224"/>
      <c r="FA1119" s="224"/>
      <c r="FB1119" s="224"/>
      <c r="FC1119" s="224"/>
      <c r="FD1119" s="224"/>
      <c r="FE1119" s="224"/>
      <c r="FF1119" s="224"/>
      <c r="FG1119" s="224"/>
      <c r="FH1119" s="224"/>
      <c r="FI1119" s="224"/>
      <c r="FJ1119" s="224"/>
      <c r="FK1119" s="224"/>
      <c r="FL1119" s="224"/>
      <c r="FM1119" s="224"/>
      <c r="FN1119" s="224"/>
      <c r="FO1119" s="224"/>
      <c r="FP1119" s="224"/>
      <c r="FQ1119" s="224"/>
      <c r="FR1119" s="224"/>
      <c r="FS1119" s="224"/>
      <c r="FT1119" s="224"/>
      <c r="FU1119" s="224"/>
      <c r="FV1119" s="224"/>
      <c r="FW1119" s="224"/>
      <c r="FX1119" s="224"/>
      <c r="FY1119" s="224"/>
      <c r="FZ1119" s="224"/>
      <c r="GA1119" s="224"/>
      <c r="GB1119" s="224"/>
      <c r="GC1119" s="224"/>
      <c r="GD1119" s="224"/>
      <c r="GE1119" s="224"/>
      <c r="GF1119" s="224"/>
      <c r="GG1119" s="224"/>
      <c r="GH1119" s="224"/>
      <c r="GI1119" s="224"/>
      <c r="GJ1119" s="224"/>
      <c r="GK1119" s="224"/>
      <c r="GL1119" s="224"/>
      <c r="GM1119" s="224"/>
      <c r="GN1119" s="224"/>
      <c r="GO1119" s="224"/>
      <c r="GP1119" s="224"/>
      <c r="GQ1119" s="224"/>
      <c r="GR1119" s="224"/>
      <c r="GS1119" s="224"/>
      <c r="GT1119" s="224"/>
      <c r="GU1119" s="224"/>
      <c r="GV1119" s="224"/>
      <c r="GW1119" s="224"/>
      <c r="GX1119" s="224"/>
      <c r="GY1119" s="224"/>
      <c r="GZ1119" s="224"/>
      <c r="HA1119" s="224"/>
      <c r="HB1119" s="224"/>
      <c r="HC1119" s="224"/>
      <c r="HD1119" s="224"/>
      <c r="HE1119" s="224"/>
      <c r="HF1119" s="224"/>
      <c r="HG1119" s="224"/>
      <c r="HH1119" s="224"/>
      <c r="HI1119" s="224"/>
      <c r="HJ1119" s="224"/>
      <c r="HK1119" s="224"/>
      <c r="HL1119" s="224"/>
      <c r="HM1119" s="224"/>
      <c r="HN1119" s="224"/>
      <c r="HO1119" s="224"/>
      <c r="HP1119" s="224"/>
      <c r="HQ1119" s="224"/>
      <c r="HR1119" s="224"/>
      <c r="HS1119" s="224"/>
      <c r="HT1119" s="224"/>
      <c r="HU1119" s="224"/>
      <c r="HV1119" s="224"/>
      <c r="HW1119" s="224"/>
      <c r="HX1119" s="224"/>
      <c r="HY1119" s="224"/>
      <c r="HZ1119" s="224"/>
      <c r="IA1119" s="224"/>
      <c r="IB1119" s="224"/>
      <c r="IC1119" s="224"/>
      <c r="ID1119" s="224"/>
      <c r="IE1119" s="224"/>
      <c r="IF1119" s="224"/>
      <c r="IG1119" s="224"/>
      <c r="IH1119" s="224"/>
      <c r="II1119" s="224"/>
      <c r="IJ1119" s="224"/>
      <c r="IK1119" s="224"/>
      <c r="IL1119" s="224"/>
      <c r="IM1119" s="224"/>
      <c r="IN1119" s="224"/>
      <c r="IO1119" s="224"/>
      <c r="IP1119" s="224"/>
      <c r="IQ1119" s="224"/>
      <c r="IR1119" s="224"/>
      <c r="IS1119" s="224"/>
      <c r="IT1119" s="224"/>
      <c r="IU1119" s="224"/>
      <c r="IV1119" s="224"/>
      <c r="IW1119" s="224"/>
    </row>
    <row r="1120" spans="1:257" s="258" customFormat="1" ht="39" hidden="1" customHeight="1" x14ac:dyDescent="0.25">
      <c r="A1120" s="224"/>
      <c r="B1120" s="224"/>
      <c r="C1120" s="224"/>
      <c r="D1120" s="209"/>
      <c r="E1120" s="57"/>
      <c r="F1120" s="57"/>
      <c r="G1120" s="210"/>
      <c r="H1120" s="210"/>
      <c r="I1120" s="210"/>
      <c r="J1120" s="224"/>
      <c r="K1120" s="251"/>
      <c r="L1120" s="251"/>
      <c r="M1120" s="251"/>
      <c r="N1120" s="251"/>
      <c r="O1120" s="251"/>
      <c r="P1120" s="251"/>
      <c r="Q1120" s="251"/>
      <c r="R1120" s="251"/>
      <c r="S1120" s="251"/>
      <c r="T1120" s="251"/>
      <c r="U1120" s="251"/>
      <c r="V1120" s="251"/>
      <c r="W1120" s="251"/>
      <c r="X1120" s="251"/>
      <c r="Y1120" s="251"/>
      <c r="Z1120" s="251"/>
      <c r="AA1120" s="251"/>
      <c r="AB1120" s="251"/>
      <c r="AC1120" s="211"/>
      <c r="AD1120" s="252"/>
      <c r="AE1120" s="252"/>
      <c r="AF1120" s="253"/>
      <c r="AG1120" s="253"/>
      <c r="AH1120" s="254"/>
      <c r="AI1120" s="254"/>
      <c r="AJ1120" s="255"/>
      <c r="AK1120" s="255"/>
      <c r="AL1120" s="126"/>
      <c r="AM1120" s="224"/>
      <c r="AN1120" s="224"/>
      <c r="AO1120" s="224"/>
      <c r="AP1120" s="224"/>
      <c r="AQ1120" s="224"/>
      <c r="AR1120" s="224"/>
      <c r="AS1120" s="224"/>
      <c r="AT1120" s="224"/>
      <c r="AU1120" s="224"/>
      <c r="AV1120" s="224"/>
      <c r="AW1120" s="224"/>
      <c r="AX1120" s="224"/>
      <c r="AY1120" s="224"/>
      <c r="AZ1120" s="224"/>
      <c r="BA1120" s="224"/>
      <c r="BB1120" s="224"/>
      <c r="BC1120" s="224"/>
      <c r="BD1120" s="224"/>
      <c r="BE1120" s="224"/>
      <c r="BF1120" s="224"/>
      <c r="BG1120" s="224"/>
      <c r="BH1120" s="224"/>
      <c r="BI1120" s="224"/>
      <c r="BJ1120" s="224"/>
      <c r="BK1120" s="224"/>
      <c r="BL1120" s="224"/>
      <c r="BM1120" s="224"/>
      <c r="BN1120" s="224"/>
      <c r="BO1120" s="224"/>
      <c r="BP1120" s="224"/>
      <c r="BQ1120" s="224"/>
      <c r="BR1120" s="224"/>
      <c r="BS1120" s="224"/>
      <c r="BT1120" s="224"/>
      <c r="BU1120" s="224"/>
      <c r="BV1120" s="224"/>
      <c r="BW1120" s="224"/>
      <c r="BX1120" s="224"/>
      <c r="BY1120" s="224"/>
      <c r="BZ1120" s="224"/>
      <c r="CA1120" s="224"/>
      <c r="CB1120" s="224"/>
      <c r="CC1120" s="224"/>
      <c r="CD1120" s="224"/>
      <c r="CE1120" s="224"/>
      <c r="CF1120" s="224"/>
      <c r="CG1120" s="224"/>
      <c r="CH1120" s="224"/>
      <c r="CI1120" s="224"/>
      <c r="CJ1120" s="224"/>
      <c r="CK1120" s="224"/>
      <c r="CL1120" s="224"/>
      <c r="CM1120" s="224"/>
      <c r="CN1120" s="224"/>
      <c r="CO1120" s="224"/>
      <c r="CP1120" s="224"/>
      <c r="CQ1120" s="224"/>
      <c r="CR1120" s="224"/>
      <c r="CS1120" s="224"/>
      <c r="CT1120" s="224"/>
      <c r="CU1120" s="224"/>
      <c r="CV1120" s="224"/>
      <c r="CW1120" s="224"/>
      <c r="CX1120" s="224"/>
      <c r="CY1120" s="224"/>
      <c r="CZ1120" s="224"/>
      <c r="DA1120" s="224"/>
      <c r="DB1120" s="224"/>
      <c r="DC1120" s="224"/>
      <c r="DD1120" s="224"/>
      <c r="DE1120" s="224"/>
      <c r="DF1120" s="224"/>
      <c r="DG1120" s="224"/>
      <c r="DH1120" s="224"/>
      <c r="DI1120" s="224"/>
      <c r="DJ1120" s="224"/>
      <c r="DK1120" s="224"/>
      <c r="DL1120" s="224"/>
      <c r="DM1120" s="224"/>
      <c r="DN1120" s="224"/>
      <c r="DO1120" s="224"/>
      <c r="DP1120" s="224"/>
      <c r="DQ1120" s="224"/>
      <c r="DR1120" s="224"/>
      <c r="DS1120" s="224"/>
      <c r="DT1120" s="224"/>
      <c r="DU1120" s="224"/>
      <c r="DV1120" s="224"/>
      <c r="DW1120" s="224"/>
      <c r="DX1120" s="224"/>
      <c r="DY1120" s="224"/>
      <c r="DZ1120" s="224"/>
      <c r="EA1120" s="224"/>
      <c r="EB1120" s="224"/>
      <c r="EC1120" s="224"/>
      <c r="ED1120" s="224"/>
      <c r="EE1120" s="224"/>
      <c r="EF1120" s="224"/>
      <c r="EG1120" s="224"/>
      <c r="EH1120" s="224"/>
      <c r="EI1120" s="224"/>
      <c r="EJ1120" s="224"/>
      <c r="EK1120" s="224"/>
      <c r="EL1120" s="224"/>
      <c r="EM1120" s="224"/>
      <c r="EN1120" s="224"/>
      <c r="EO1120" s="224"/>
      <c r="EP1120" s="224"/>
      <c r="EQ1120" s="224"/>
      <c r="ER1120" s="224"/>
      <c r="ES1120" s="224"/>
      <c r="ET1120" s="224"/>
      <c r="EU1120" s="224"/>
      <c r="EV1120" s="224"/>
      <c r="EW1120" s="224"/>
      <c r="EX1120" s="224"/>
      <c r="EY1120" s="224"/>
      <c r="EZ1120" s="224"/>
      <c r="FA1120" s="224"/>
      <c r="FB1120" s="224"/>
      <c r="FC1120" s="224"/>
      <c r="FD1120" s="224"/>
      <c r="FE1120" s="224"/>
      <c r="FF1120" s="224"/>
      <c r="FG1120" s="224"/>
      <c r="FH1120" s="224"/>
      <c r="FI1120" s="224"/>
      <c r="FJ1120" s="224"/>
      <c r="FK1120" s="224"/>
      <c r="FL1120" s="224"/>
      <c r="FM1120" s="224"/>
      <c r="FN1120" s="224"/>
      <c r="FO1120" s="224"/>
      <c r="FP1120" s="224"/>
      <c r="FQ1120" s="224"/>
      <c r="FR1120" s="224"/>
      <c r="FS1120" s="224"/>
      <c r="FT1120" s="224"/>
      <c r="FU1120" s="224"/>
      <c r="FV1120" s="224"/>
      <c r="FW1120" s="224"/>
      <c r="FX1120" s="224"/>
      <c r="FY1120" s="224"/>
      <c r="FZ1120" s="224"/>
      <c r="GA1120" s="224"/>
      <c r="GB1120" s="224"/>
      <c r="GC1120" s="224"/>
      <c r="GD1120" s="224"/>
      <c r="GE1120" s="224"/>
      <c r="GF1120" s="224"/>
      <c r="GG1120" s="224"/>
      <c r="GH1120" s="224"/>
      <c r="GI1120" s="224"/>
      <c r="GJ1120" s="224"/>
      <c r="GK1120" s="224"/>
      <c r="GL1120" s="224"/>
      <c r="GM1120" s="224"/>
      <c r="GN1120" s="224"/>
      <c r="GO1120" s="224"/>
      <c r="GP1120" s="224"/>
      <c r="GQ1120" s="224"/>
      <c r="GR1120" s="224"/>
      <c r="GS1120" s="224"/>
      <c r="GT1120" s="224"/>
      <c r="GU1120" s="224"/>
      <c r="GV1120" s="224"/>
      <c r="GW1120" s="224"/>
      <c r="GX1120" s="224"/>
      <c r="GY1120" s="224"/>
      <c r="GZ1120" s="224"/>
      <c r="HA1120" s="224"/>
      <c r="HB1120" s="224"/>
      <c r="HC1120" s="224"/>
      <c r="HD1120" s="224"/>
      <c r="HE1120" s="224"/>
      <c r="HF1120" s="224"/>
      <c r="HG1120" s="224"/>
      <c r="HH1120" s="224"/>
      <c r="HI1120" s="224"/>
      <c r="HJ1120" s="224"/>
      <c r="HK1120" s="224"/>
      <c r="HL1120" s="224"/>
      <c r="HM1120" s="224"/>
      <c r="HN1120" s="224"/>
      <c r="HO1120" s="224"/>
      <c r="HP1120" s="224"/>
      <c r="HQ1120" s="224"/>
      <c r="HR1120" s="224"/>
      <c r="HS1120" s="224"/>
      <c r="HT1120" s="224"/>
      <c r="HU1120" s="224"/>
      <c r="HV1120" s="224"/>
      <c r="HW1120" s="224"/>
      <c r="HX1120" s="224"/>
      <c r="HY1120" s="224"/>
      <c r="HZ1120" s="224"/>
      <c r="IA1120" s="224"/>
      <c r="IB1120" s="224"/>
      <c r="IC1120" s="224"/>
      <c r="ID1120" s="224"/>
      <c r="IE1120" s="224"/>
      <c r="IF1120" s="224"/>
      <c r="IG1120" s="224"/>
      <c r="IH1120" s="224"/>
      <c r="II1120" s="224"/>
      <c r="IJ1120" s="224"/>
      <c r="IK1120" s="224"/>
      <c r="IL1120" s="224"/>
      <c r="IM1120" s="224"/>
      <c r="IN1120" s="224"/>
      <c r="IO1120" s="224"/>
      <c r="IP1120" s="224"/>
      <c r="IQ1120" s="224"/>
      <c r="IR1120" s="224"/>
      <c r="IS1120" s="224"/>
      <c r="IT1120" s="224"/>
      <c r="IU1120" s="224"/>
      <c r="IV1120" s="224"/>
      <c r="IW1120" s="224"/>
    </row>
    <row r="1121" spans="1:257" s="258" customFormat="1" ht="39" hidden="1" customHeight="1" x14ac:dyDescent="0.25">
      <c r="A1121" s="224"/>
      <c r="B1121" s="224"/>
      <c r="C1121" s="224"/>
      <c r="D1121" s="209"/>
      <c r="E1121" s="57"/>
      <c r="F1121" s="57"/>
      <c r="G1121" s="210"/>
      <c r="H1121" s="210"/>
      <c r="I1121" s="210"/>
      <c r="J1121" s="224"/>
      <c r="K1121" s="251"/>
      <c r="L1121" s="251"/>
      <c r="M1121" s="251"/>
      <c r="N1121" s="251"/>
      <c r="O1121" s="251"/>
      <c r="P1121" s="251"/>
      <c r="Q1121" s="251"/>
      <c r="R1121" s="251"/>
      <c r="S1121" s="251"/>
      <c r="T1121" s="251"/>
      <c r="U1121" s="251"/>
      <c r="V1121" s="251"/>
      <c r="W1121" s="251"/>
      <c r="X1121" s="251"/>
      <c r="Y1121" s="251"/>
      <c r="Z1121" s="251"/>
      <c r="AA1121" s="251"/>
      <c r="AB1121" s="251"/>
      <c r="AC1121" s="211"/>
      <c r="AD1121" s="252"/>
      <c r="AE1121" s="252"/>
      <c r="AF1121" s="253"/>
      <c r="AG1121" s="253"/>
      <c r="AH1121" s="254"/>
      <c r="AI1121" s="254"/>
      <c r="AJ1121" s="255"/>
      <c r="AK1121" s="255"/>
      <c r="AL1121" s="126"/>
      <c r="AM1121" s="224"/>
      <c r="AN1121" s="224"/>
      <c r="AO1121" s="224"/>
      <c r="AP1121" s="224"/>
      <c r="AQ1121" s="224"/>
      <c r="AR1121" s="224"/>
      <c r="AS1121" s="224"/>
      <c r="AT1121" s="224"/>
      <c r="AU1121" s="224"/>
      <c r="AV1121" s="224"/>
      <c r="AW1121" s="224"/>
      <c r="AX1121" s="224"/>
      <c r="AY1121" s="224"/>
      <c r="AZ1121" s="224"/>
      <c r="BA1121" s="224"/>
      <c r="BB1121" s="224"/>
      <c r="BC1121" s="224"/>
      <c r="BD1121" s="224"/>
      <c r="BE1121" s="224"/>
      <c r="BF1121" s="224"/>
      <c r="BG1121" s="224"/>
      <c r="BH1121" s="224"/>
      <c r="BI1121" s="224"/>
      <c r="BJ1121" s="224"/>
      <c r="BK1121" s="224"/>
      <c r="BL1121" s="224"/>
      <c r="BM1121" s="224"/>
      <c r="BN1121" s="224"/>
      <c r="BO1121" s="224"/>
      <c r="BP1121" s="224"/>
      <c r="BQ1121" s="224"/>
      <c r="BR1121" s="224"/>
      <c r="BS1121" s="224"/>
      <c r="BT1121" s="224"/>
      <c r="BU1121" s="224"/>
      <c r="BV1121" s="224"/>
      <c r="BW1121" s="224"/>
      <c r="BX1121" s="224"/>
      <c r="BY1121" s="224"/>
      <c r="BZ1121" s="224"/>
      <c r="CA1121" s="224"/>
      <c r="CB1121" s="224"/>
      <c r="CC1121" s="224"/>
      <c r="CD1121" s="224"/>
      <c r="CE1121" s="224"/>
      <c r="CF1121" s="224"/>
      <c r="CG1121" s="224"/>
      <c r="CH1121" s="224"/>
      <c r="CI1121" s="224"/>
      <c r="CJ1121" s="224"/>
      <c r="CK1121" s="224"/>
      <c r="CL1121" s="224"/>
      <c r="CM1121" s="224"/>
      <c r="CN1121" s="224"/>
      <c r="CO1121" s="224"/>
      <c r="CP1121" s="224"/>
      <c r="CQ1121" s="224"/>
      <c r="CR1121" s="224"/>
      <c r="CS1121" s="224"/>
      <c r="CT1121" s="224"/>
      <c r="CU1121" s="224"/>
      <c r="CV1121" s="224"/>
      <c r="CW1121" s="224"/>
      <c r="CX1121" s="224"/>
      <c r="CY1121" s="224"/>
      <c r="CZ1121" s="224"/>
      <c r="DA1121" s="224"/>
      <c r="DB1121" s="224"/>
      <c r="DC1121" s="224"/>
      <c r="DD1121" s="224"/>
      <c r="DE1121" s="224"/>
      <c r="DF1121" s="224"/>
      <c r="DG1121" s="224"/>
      <c r="DH1121" s="224"/>
      <c r="DI1121" s="224"/>
      <c r="DJ1121" s="224"/>
      <c r="DK1121" s="224"/>
      <c r="DL1121" s="224"/>
      <c r="DM1121" s="224"/>
      <c r="DN1121" s="224"/>
      <c r="DO1121" s="224"/>
      <c r="DP1121" s="224"/>
      <c r="DQ1121" s="224"/>
      <c r="DR1121" s="224"/>
      <c r="DS1121" s="224"/>
      <c r="DT1121" s="224"/>
      <c r="DU1121" s="224"/>
      <c r="DV1121" s="224"/>
      <c r="DW1121" s="224"/>
      <c r="DX1121" s="224"/>
      <c r="DY1121" s="224"/>
      <c r="DZ1121" s="224"/>
      <c r="EA1121" s="224"/>
      <c r="EB1121" s="224"/>
      <c r="EC1121" s="224"/>
      <c r="ED1121" s="224"/>
      <c r="EE1121" s="224"/>
      <c r="EF1121" s="224"/>
      <c r="EG1121" s="224"/>
      <c r="EH1121" s="224"/>
      <c r="EI1121" s="224"/>
      <c r="EJ1121" s="224"/>
      <c r="EK1121" s="224"/>
      <c r="EL1121" s="224"/>
      <c r="EM1121" s="224"/>
      <c r="EN1121" s="224"/>
      <c r="EO1121" s="224"/>
      <c r="EP1121" s="224"/>
      <c r="EQ1121" s="224"/>
      <c r="ER1121" s="224"/>
      <c r="ES1121" s="224"/>
      <c r="ET1121" s="224"/>
      <c r="EU1121" s="224"/>
      <c r="EV1121" s="224"/>
      <c r="EW1121" s="224"/>
      <c r="EX1121" s="224"/>
      <c r="EY1121" s="224"/>
      <c r="EZ1121" s="224"/>
      <c r="FA1121" s="224"/>
      <c r="FB1121" s="224"/>
      <c r="FC1121" s="224"/>
      <c r="FD1121" s="224"/>
      <c r="FE1121" s="224"/>
      <c r="FF1121" s="224"/>
      <c r="FG1121" s="224"/>
      <c r="FH1121" s="224"/>
      <c r="FI1121" s="224"/>
      <c r="FJ1121" s="224"/>
      <c r="FK1121" s="224"/>
      <c r="FL1121" s="224"/>
      <c r="FM1121" s="224"/>
      <c r="FN1121" s="224"/>
      <c r="FO1121" s="224"/>
      <c r="FP1121" s="224"/>
      <c r="FQ1121" s="224"/>
      <c r="FR1121" s="224"/>
      <c r="FS1121" s="224"/>
      <c r="FT1121" s="224"/>
      <c r="FU1121" s="224"/>
      <c r="FV1121" s="224"/>
      <c r="FW1121" s="224"/>
      <c r="FX1121" s="224"/>
      <c r="FY1121" s="224"/>
      <c r="FZ1121" s="224"/>
      <c r="GA1121" s="224"/>
      <c r="GB1121" s="224"/>
      <c r="GC1121" s="224"/>
      <c r="GD1121" s="224"/>
      <c r="GE1121" s="224"/>
      <c r="GF1121" s="224"/>
      <c r="GG1121" s="224"/>
      <c r="GH1121" s="224"/>
      <c r="GI1121" s="224"/>
      <c r="GJ1121" s="224"/>
      <c r="GK1121" s="224"/>
      <c r="GL1121" s="224"/>
      <c r="GM1121" s="224"/>
      <c r="GN1121" s="224"/>
      <c r="GO1121" s="224"/>
      <c r="GP1121" s="224"/>
      <c r="GQ1121" s="224"/>
      <c r="GR1121" s="224"/>
      <c r="GS1121" s="224"/>
      <c r="GT1121" s="224"/>
      <c r="GU1121" s="224"/>
      <c r="GV1121" s="224"/>
      <c r="GW1121" s="224"/>
      <c r="GX1121" s="224"/>
      <c r="GY1121" s="224"/>
      <c r="GZ1121" s="224"/>
      <c r="HA1121" s="224"/>
      <c r="HB1121" s="224"/>
      <c r="HC1121" s="224"/>
      <c r="HD1121" s="224"/>
      <c r="HE1121" s="224"/>
      <c r="HF1121" s="224"/>
      <c r="HG1121" s="224"/>
      <c r="HH1121" s="224"/>
      <c r="HI1121" s="224"/>
      <c r="HJ1121" s="224"/>
      <c r="HK1121" s="224"/>
      <c r="HL1121" s="224"/>
      <c r="HM1121" s="224"/>
      <c r="HN1121" s="224"/>
      <c r="HO1121" s="224"/>
      <c r="HP1121" s="224"/>
      <c r="HQ1121" s="224"/>
      <c r="HR1121" s="224"/>
      <c r="HS1121" s="224"/>
      <c r="HT1121" s="224"/>
      <c r="HU1121" s="224"/>
      <c r="HV1121" s="224"/>
      <c r="HW1121" s="224"/>
      <c r="HX1121" s="224"/>
      <c r="HY1121" s="224"/>
      <c r="HZ1121" s="224"/>
      <c r="IA1121" s="224"/>
      <c r="IB1121" s="224"/>
      <c r="IC1121" s="224"/>
      <c r="ID1121" s="224"/>
      <c r="IE1121" s="224"/>
      <c r="IF1121" s="224"/>
      <c r="IG1121" s="224"/>
      <c r="IH1121" s="224"/>
      <c r="II1121" s="224"/>
      <c r="IJ1121" s="224"/>
      <c r="IK1121" s="224"/>
      <c r="IL1121" s="224"/>
      <c r="IM1121" s="224"/>
      <c r="IN1121" s="224"/>
      <c r="IO1121" s="224"/>
      <c r="IP1121" s="224"/>
      <c r="IQ1121" s="224"/>
      <c r="IR1121" s="224"/>
      <c r="IS1121" s="224"/>
      <c r="IT1121" s="224"/>
      <c r="IU1121" s="224"/>
      <c r="IV1121" s="224"/>
      <c r="IW1121" s="224"/>
    </row>
    <row r="1122" spans="1:257" s="258" customFormat="1" ht="39" hidden="1" customHeight="1" x14ac:dyDescent="0.25">
      <c r="A1122" s="224"/>
      <c r="B1122" s="224"/>
      <c r="C1122" s="224"/>
      <c r="D1122" s="209"/>
      <c r="E1122" s="57"/>
      <c r="F1122" s="57"/>
      <c r="G1122" s="210"/>
      <c r="H1122" s="210"/>
      <c r="I1122" s="210"/>
      <c r="J1122" s="224"/>
      <c r="K1122" s="251"/>
      <c r="L1122" s="251"/>
      <c r="M1122" s="251"/>
      <c r="N1122" s="251"/>
      <c r="O1122" s="251"/>
      <c r="P1122" s="251"/>
      <c r="Q1122" s="251"/>
      <c r="R1122" s="251"/>
      <c r="S1122" s="251"/>
      <c r="T1122" s="251"/>
      <c r="U1122" s="251"/>
      <c r="V1122" s="251"/>
      <c r="W1122" s="251"/>
      <c r="X1122" s="251"/>
      <c r="Y1122" s="251"/>
      <c r="Z1122" s="251"/>
      <c r="AA1122" s="251"/>
      <c r="AB1122" s="251"/>
      <c r="AC1122" s="211"/>
      <c r="AD1122" s="252"/>
      <c r="AE1122" s="252"/>
      <c r="AF1122" s="253"/>
      <c r="AG1122" s="253"/>
      <c r="AH1122" s="254"/>
      <c r="AI1122" s="254"/>
      <c r="AJ1122" s="255"/>
      <c r="AK1122" s="255"/>
      <c r="AL1122" s="126"/>
      <c r="AM1122" s="224"/>
      <c r="AN1122" s="224"/>
      <c r="AO1122" s="224"/>
      <c r="AP1122" s="224"/>
      <c r="AQ1122" s="224"/>
      <c r="AR1122" s="224"/>
      <c r="AS1122" s="224"/>
      <c r="AT1122" s="224"/>
      <c r="AU1122" s="224"/>
      <c r="AV1122" s="224"/>
      <c r="AW1122" s="224"/>
      <c r="AX1122" s="224"/>
      <c r="AY1122" s="224"/>
      <c r="AZ1122" s="224"/>
      <c r="BA1122" s="224"/>
      <c r="BB1122" s="224"/>
      <c r="BC1122" s="224"/>
      <c r="BD1122" s="224"/>
      <c r="BE1122" s="224"/>
      <c r="BF1122" s="224"/>
      <c r="BG1122" s="224"/>
      <c r="BH1122" s="224"/>
      <c r="BI1122" s="224"/>
      <c r="BJ1122" s="224"/>
      <c r="BK1122" s="224"/>
      <c r="BL1122" s="224"/>
      <c r="BM1122" s="224"/>
      <c r="BN1122" s="224"/>
      <c r="BO1122" s="224"/>
      <c r="BP1122" s="224"/>
      <c r="BQ1122" s="224"/>
      <c r="BR1122" s="224"/>
      <c r="BS1122" s="224"/>
      <c r="BT1122" s="224"/>
      <c r="BU1122" s="224"/>
      <c r="BV1122" s="224"/>
      <c r="BW1122" s="224"/>
      <c r="BX1122" s="224"/>
      <c r="BY1122" s="224"/>
      <c r="BZ1122" s="224"/>
      <c r="CA1122" s="224"/>
      <c r="CB1122" s="224"/>
      <c r="CC1122" s="224"/>
      <c r="CD1122" s="224"/>
      <c r="CE1122" s="224"/>
      <c r="CF1122" s="224"/>
      <c r="CG1122" s="224"/>
      <c r="CH1122" s="224"/>
      <c r="CI1122" s="224"/>
      <c r="CJ1122" s="224"/>
      <c r="CK1122" s="224"/>
      <c r="CL1122" s="224"/>
      <c r="CM1122" s="224"/>
      <c r="CN1122" s="224"/>
      <c r="CO1122" s="224"/>
      <c r="CP1122" s="224"/>
      <c r="CQ1122" s="224"/>
      <c r="CR1122" s="224"/>
      <c r="CS1122" s="224"/>
      <c r="CT1122" s="224"/>
      <c r="CU1122" s="224"/>
      <c r="CV1122" s="224"/>
      <c r="CW1122" s="224"/>
      <c r="CX1122" s="224"/>
      <c r="CY1122" s="224"/>
      <c r="CZ1122" s="224"/>
      <c r="DA1122" s="224"/>
      <c r="DB1122" s="224"/>
      <c r="DC1122" s="224"/>
      <c r="DD1122" s="224"/>
      <c r="DE1122" s="224"/>
      <c r="DF1122" s="224"/>
      <c r="DG1122" s="224"/>
      <c r="DH1122" s="224"/>
      <c r="DI1122" s="224"/>
      <c r="DJ1122" s="224"/>
      <c r="DK1122" s="224"/>
      <c r="DL1122" s="224"/>
      <c r="DM1122" s="224"/>
      <c r="DN1122" s="224"/>
      <c r="DO1122" s="224"/>
      <c r="DP1122" s="224"/>
      <c r="DQ1122" s="224"/>
      <c r="DR1122" s="224"/>
      <c r="DS1122" s="224"/>
      <c r="DT1122" s="224"/>
      <c r="DU1122" s="224"/>
      <c r="DV1122" s="224"/>
      <c r="DW1122" s="224"/>
      <c r="DX1122" s="224"/>
      <c r="DY1122" s="224"/>
      <c r="DZ1122" s="224"/>
      <c r="EA1122" s="224"/>
      <c r="EB1122" s="224"/>
      <c r="EC1122" s="224"/>
      <c r="ED1122" s="224"/>
      <c r="EE1122" s="224"/>
      <c r="EF1122" s="224"/>
      <c r="EG1122" s="224"/>
      <c r="EH1122" s="224"/>
      <c r="EI1122" s="224"/>
      <c r="EJ1122" s="224"/>
      <c r="EK1122" s="224"/>
      <c r="EL1122" s="224"/>
      <c r="EM1122" s="224"/>
      <c r="EN1122" s="224"/>
      <c r="EO1122" s="224"/>
      <c r="EP1122" s="224"/>
      <c r="EQ1122" s="224"/>
      <c r="ER1122" s="224"/>
      <c r="ES1122" s="224"/>
      <c r="ET1122" s="224"/>
      <c r="EU1122" s="224"/>
      <c r="EV1122" s="224"/>
      <c r="EW1122" s="224"/>
      <c r="EX1122" s="224"/>
      <c r="EY1122" s="224"/>
      <c r="EZ1122" s="224"/>
      <c r="FA1122" s="224"/>
      <c r="FB1122" s="224"/>
      <c r="FC1122" s="224"/>
      <c r="FD1122" s="224"/>
      <c r="FE1122" s="224"/>
      <c r="FF1122" s="224"/>
      <c r="FG1122" s="224"/>
      <c r="FH1122" s="224"/>
      <c r="FI1122" s="224"/>
      <c r="FJ1122" s="224"/>
      <c r="FK1122" s="224"/>
      <c r="FL1122" s="224"/>
      <c r="FM1122" s="224"/>
      <c r="FN1122" s="224"/>
      <c r="FO1122" s="224"/>
      <c r="FP1122" s="224"/>
      <c r="FQ1122" s="224"/>
      <c r="FR1122" s="224"/>
      <c r="FS1122" s="224"/>
      <c r="FT1122" s="224"/>
      <c r="FU1122" s="224"/>
      <c r="FV1122" s="224"/>
      <c r="FW1122" s="224"/>
      <c r="FX1122" s="224"/>
      <c r="FY1122" s="224"/>
      <c r="FZ1122" s="224"/>
      <c r="GA1122" s="224"/>
      <c r="GB1122" s="224"/>
      <c r="GC1122" s="224"/>
      <c r="GD1122" s="224"/>
      <c r="GE1122" s="224"/>
      <c r="GF1122" s="224"/>
      <c r="GG1122" s="224"/>
      <c r="GH1122" s="224"/>
      <c r="GI1122" s="224"/>
      <c r="GJ1122" s="224"/>
      <c r="GK1122" s="224"/>
      <c r="GL1122" s="224"/>
      <c r="GM1122" s="224"/>
      <c r="GN1122" s="224"/>
      <c r="GO1122" s="224"/>
      <c r="GP1122" s="224"/>
      <c r="GQ1122" s="224"/>
      <c r="GR1122" s="224"/>
      <c r="GS1122" s="224"/>
      <c r="GT1122" s="224"/>
      <c r="GU1122" s="224"/>
      <c r="GV1122" s="224"/>
      <c r="GW1122" s="224"/>
      <c r="GX1122" s="224"/>
      <c r="GY1122" s="224"/>
      <c r="GZ1122" s="224"/>
      <c r="HA1122" s="224"/>
      <c r="HB1122" s="224"/>
      <c r="HC1122" s="224"/>
      <c r="HD1122" s="224"/>
      <c r="HE1122" s="224"/>
      <c r="HF1122" s="224"/>
      <c r="HG1122" s="224"/>
      <c r="HH1122" s="224"/>
      <c r="HI1122" s="224"/>
      <c r="HJ1122" s="224"/>
      <c r="HK1122" s="224"/>
      <c r="HL1122" s="224"/>
      <c r="HM1122" s="224"/>
      <c r="HN1122" s="224"/>
      <c r="HO1122" s="224"/>
      <c r="HP1122" s="224"/>
      <c r="HQ1122" s="224"/>
      <c r="HR1122" s="224"/>
      <c r="HS1122" s="224"/>
      <c r="HT1122" s="224"/>
      <c r="HU1122" s="224"/>
      <c r="HV1122" s="224"/>
      <c r="HW1122" s="224"/>
      <c r="HX1122" s="224"/>
      <c r="HY1122" s="224"/>
      <c r="HZ1122" s="224"/>
      <c r="IA1122" s="224"/>
      <c r="IB1122" s="224"/>
      <c r="IC1122" s="224"/>
      <c r="ID1122" s="224"/>
      <c r="IE1122" s="224"/>
      <c r="IF1122" s="224"/>
      <c r="IG1122" s="224"/>
      <c r="IH1122" s="224"/>
      <c r="II1122" s="224"/>
      <c r="IJ1122" s="224"/>
      <c r="IK1122" s="224"/>
      <c r="IL1122" s="224"/>
      <c r="IM1122" s="224"/>
      <c r="IN1122" s="224"/>
      <c r="IO1122" s="224"/>
      <c r="IP1122" s="224"/>
      <c r="IQ1122" s="224"/>
      <c r="IR1122" s="224"/>
      <c r="IS1122" s="224"/>
      <c r="IT1122" s="224"/>
      <c r="IU1122" s="224"/>
      <c r="IV1122" s="224"/>
      <c r="IW1122" s="224"/>
    </row>
    <row r="1123" spans="1:257" s="258" customFormat="1" ht="39" hidden="1" customHeight="1" x14ac:dyDescent="0.25">
      <c r="A1123" s="224"/>
      <c r="B1123" s="224"/>
      <c r="C1123" s="224"/>
      <c r="D1123" s="209"/>
      <c r="E1123" s="57"/>
      <c r="F1123" s="57"/>
      <c r="G1123" s="210"/>
      <c r="H1123" s="210"/>
      <c r="I1123" s="210"/>
      <c r="J1123" s="224"/>
      <c r="K1123" s="251"/>
      <c r="L1123" s="251"/>
      <c r="M1123" s="251"/>
      <c r="N1123" s="251"/>
      <c r="O1123" s="251"/>
      <c r="P1123" s="251"/>
      <c r="Q1123" s="251"/>
      <c r="R1123" s="251"/>
      <c r="S1123" s="251"/>
      <c r="T1123" s="251"/>
      <c r="U1123" s="251"/>
      <c r="V1123" s="251"/>
      <c r="W1123" s="251"/>
      <c r="X1123" s="251"/>
      <c r="Y1123" s="251"/>
      <c r="Z1123" s="251"/>
      <c r="AA1123" s="251"/>
      <c r="AB1123" s="251"/>
      <c r="AC1123" s="211"/>
      <c r="AD1123" s="252"/>
      <c r="AE1123" s="252"/>
      <c r="AF1123" s="253"/>
      <c r="AG1123" s="253"/>
      <c r="AH1123" s="254"/>
      <c r="AI1123" s="254"/>
      <c r="AJ1123" s="255"/>
      <c r="AK1123" s="255"/>
      <c r="AL1123" s="126"/>
      <c r="AM1123" s="224"/>
      <c r="AN1123" s="224"/>
      <c r="AO1123" s="224"/>
      <c r="AP1123" s="224"/>
      <c r="AQ1123" s="224"/>
      <c r="AR1123" s="224"/>
      <c r="AS1123" s="224"/>
      <c r="AT1123" s="224"/>
      <c r="AU1123" s="224"/>
      <c r="AV1123" s="224"/>
      <c r="AW1123" s="224"/>
      <c r="AX1123" s="224"/>
      <c r="AY1123" s="224"/>
      <c r="AZ1123" s="224"/>
      <c r="BA1123" s="224"/>
      <c r="BB1123" s="224"/>
      <c r="BC1123" s="224"/>
      <c r="BD1123" s="224"/>
      <c r="BE1123" s="224"/>
      <c r="BF1123" s="224"/>
      <c r="BG1123" s="224"/>
      <c r="BH1123" s="224"/>
      <c r="BI1123" s="224"/>
      <c r="BJ1123" s="224"/>
      <c r="BK1123" s="224"/>
      <c r="BL1123" s="224"/>
      <c r="BM1123" s="224"/>
      <c r="BN1123" s="224"/>
      <c r="BO1123" s="224"/>
      <c r="BP1123" s="224"/>
      <c r="BQ1123" s="224"/>
      <c r="BR1123" s="224"/>
      <c r="BS1123" s="224"/>
      <c r="BT1123" s="224"/>
      <c r="BU1123" s="224"/>
      <c r="BV1123" s="224"/>
      <c r="BW1123" s="224"/>
      <c r="BX1123" s="224"/>
      <c r="BY1123" s="224"/>
      <c r="BZ1123" s="224"/>
      <c r="CA1123" s="224"/>
      <c r="CB1123" s="224"/>
      <c r="CC1123" s="224"/>
      <c r="CD1123" s="224"/>
      <c r="CE1123" s="224"/>
      <c r="CF1123" s="224"/>
      <c r="CG1123" s="224"/>
      <c r="CH1123" s="224"/>
      <c r="CI1123" s="224"/>
      <c r="CJ1123" s="224"/>
      <c r="CK1123" s="224"/>
      <c r="CL1123" s="224"/>
      <c r="CM1123" s="224"/>
      <c r="CN1123" s="224"/>
      <c r="CO1123" s="224"/>
      <c r="CP1123" s="224"/>
      <c r="CQ1123" s="224"/>
      <c r="CR1123" s="224"/>
      <c r="CS1123" s="224"/>
      <c r="CT1123" s="224"/>
      <c r="CU1123" s="224"/>
      <c r="CV1123" s="224"/>
      <c r="CW1123" s="224"/>
      <c r="CX1123" s="224"/>
      <c r="CY1123" s="224"/>
      <c r="CZ1123" s="224"/>
      <c r="DA1123" s="224"/>
      <c r="DB1123" s="224"/>
      <c r="DC1123" s="224"/>
      <c r="DD1123" s="224"/>
      <c r="DE1123" s="224"/>
      <c r="DF1123" s="224"/>
      <c r="DG1123" s="224"/>
      <c r="DH1123" s="224"/>
      <c r="DI1123" s="224"/>
      <c r="DJ1123" s="224"/>
      <c r="DK1123" s="224"/>
      <c r="DL1123" s="224"/>
      <c r="DM1123" s="224"/>
      <c r="DN1123" s="224"/>
      <c r="DO1123" s="224"/>
      <c r="DP1123" s="224"/>
      <c r="DQ1123" s="224"/>
      <c r="DR1123" s="224"/>
      <c r="DS1123" s="224"/>
      <c r="DT1123" s="224"/>
      <c r="DU1123" s="224"/>
      <c r="DV1123" s="224"/>
      <c r="DW1123" s="224"/>
      <c r="DX1123" s="224"/>
      <c r="DY1123" s="224"/>
      <c r="DZ1123" s="224"/>
      <c r="EA1123" s="224"/>
      <c r="EB1123" s="224"/>
      <c r="EC1123" s="224"/>
      <c r="ED1123" s="224"/>
      <c r="EE1123" s="224"/>
      <c r="EF1123" s="224"/>
      <c r="EG1123" s="224"/>
      <c r="EH1123" s="224"/>
      <c r="EI1123" s="224"/>
      <c r="EJ1123" s="224"/>
      <c r="EK1123" s="224"/>
      <c r="EL1123" s="224"/>
      <c r="EM1123" s="224"/>
      <c r="EN1123" s="224"/>
      <c r="EO1123" s="224"/>
      <c r="EP1123" s="224"/>
      <c r="EQ1123" s="224"/>
      <c r="ER1123" s="224"/>
      <c r="ES1123" s="224"/>
      <c r="ET1123" s="224"/>
      <c r="EU1123" s="224"/>
      <c r="EV1123" s="224"/>
      <c r="EW1123" s="224"/>
      <c r="EX1123" s="224"/>
      <c r="EY1123" s="224"/>
      <c r="EZ1123" s="224"/>
      <c r="FA1123" s="224"/>
      <c r="FB1123" s="224"/>
      <c r="FC1123" s="224"/>
      <c r="FD1123" s="224"/>
      <c r="FE1123" s="224"/>
      <c r="FF1123" s="224"/>
      <c r="FG1123" s="224"/>
      <c r="FH1123" s="224"/>
      <c r="FI1123" s="224"/>
      <c r="FJ1123" s="224"/>
      <c r="FK1123" s="224"/>
      <c r="FL1123" s="224"/>
      <c r="FM1123" s="224"/>
      <c r="FN1123" s="224"/>
      <c r="FO1123" s="224"/>
      <c r="FP1123" s="224"/>
      <c r="FQ1123" s="224"/>
      <c r="FR1123" s="224"/>
      <c r="FS1123" s="224"/>
      <c r="FT1123" s="224"/>
      <c r="FU1123" s="224"/>
      <c r="FV1123" s="224"/>
      <c r="FW1123" s="224"/>
      <c r="FX1123" s="224"/>
      <c r="FY1123" s="224"/>
      <c r="FZ1123" s="224"/>
      <c r="GA1123" s="224"/>
      <c r="GB1123" s="224"/>
      <c r="GC1123" s="224"/>
      <c r="GD1123" s="224"/>
      <c r="GE1123" s="224"/>
      <c r="GF1123" s="224"/>
      <c r="GG1123" s="224"/>
      <c r="GH1123" s="224"/>
      <c r="GI1123" s="224"/>
      <c r="GJ1123" s="224"/>
      <c r="GK1123" s="224"/>
      <c r="GL1123" s="224"/>
      <c r="GM1123" s="224"/>
      <c r="GN1123" s="224"/>
      <c r="GO1123" s="224"/>
      <c r="GP1123" s="224"/>
      <c r="GQ1123" s="224"/>
      <c r="GR1123" s="224"/>
      <c r="GS1123" s="224"/>
      <c r="GT1123" s="224"/>
      <c r="GU1123" s="224"/>
      <c r="GV1123" s="224"/>
      <c r="GW1123" s="224"/>
      <c r="GX1123" s="224"/>
      <c r="GY1123" s="224"/>
      <c r="GZ1123" s="224"/>
      <c r="HA1123" s="224"/>
      <c r="HB1123" s="224"/>
      <c r="HC1123" s="224"/>
      <c r="HD1123" s="224"/>
      <c r="HE1123" s="224"/>
      <c r="HF1123" s="224"/>
      <c r="HG1123" s="224"/>
      <c r="HH1123" s="224"/>
      <c r="HI1123" s="224"/>
      <c r="HJ1123" s="224"/>
      <c r="HK1123" s="224"/>
      <c r="HL1123" s="224"/>
      <c r="HM1123" s="224"/>
      <c r="HN1123" s="224"/>
      <c r="HO1123" s="224"/>
      <c r="HP1123" s="224"/>
      <c r="HQ1123" s="224"/>
      <c r="HR1123" s="224"/>
      <c r="HS1123" s="224"/>
      <c r="HT1123" s="224"/>
      <c r="HU1123" s="224"/>
      <c r="HV1123" s="224"/>
      <c r="HW1123" s="224"/>
      <c r="HX1123" s="224"/>
      <c r="HY1123" s="224"/>
      <c r="HZ1123" s="224"/>
      <c r="IA1123" s="224"/>
      <c r="IB1123" s="224"/>
      <c r="IC1123" s="224"/>
      <c r="ID1123" s="224"/>
      <c r="IE1123" s="224"/>
      <c r="IF1123" s="224"/>
      <c r="IG1123" s="224"/>
      <c r="IH1123" s="224"/>
      <c r="II1123" s="224"/>
      <c r="IJ1123" s="224"/>
      <c r="IK1123" s="224"/>
      <c r="IL1123" s="224"/>
      <c r="IM1123" s="224"/>
      <c r="IN1123" s="224"/>
      <c r="IO1123" s="224"/>
      <c r="IP1123" s="224"/>
      <c r="IQ1123" s="224"/>
      <c r="IR1123" s="224"/>
      <c r="IS1123" s="224"/>
      <c r="IT1123" s="224"/>
      <c r="IU1123" s="224"/>
      <c r="IV1123" s="224"/>
      <c r="IW1123" s="224"/>
    </row>
    <row r="1124" spans="1:257" s="258" customFormat="1" ht="39" hidden="1" customHeight="1" x14ac:dyDescent="0.25">
      <c r="A1124" s="224"/>
      <c r="B1124" s="224"/>
      <c r="C1124" s="224"/>
      <c r="D1124" s="209"/>
      <c r="E1124" s="57"/>
      <c r="F1124" s="57"/>
      <c r="G1124" s="210"/>
      <c r="H1124" s="210"/>
      <c r="I1124" s="210"/>
      <c r="J1124" s="224"/>
      <c r="K1124" s="251"/>
      <c r="L1124" s="251"/>
      <c r="M1124" s="251"/>
      <c r="N1124" s="251"/>
      <c r="O1124" s="251"/>
      <c r="P1124" s="251"/>
      <c r="Q1124" s="251"/>
      <c r="R1124" s="251"/>
      <c r="S1124" s="251"/>
      <c r="T1124" s="251"/>
      <c r="U1124" s="251"/>
      <c r="V1124" s="251"/>
      <c r="W1124" s="251"/>
      <c r="X1124" s="251"/>
      <c r="Y1124" s="251"/>
      <c r="Z1124" s="251"/>
      <c r="AA1124" s="251"/>
      <c r="AB1124" s="251"/>
      <c r="AC1124" s="211"/>
      <c r="AD1124" s="252"/>
      <c r="AE1124" s="252"/>
      <c r="AF1124" s="253"/>
      <c r="AG1124" s="253"/>
      <c r="AH1124" s="254"/>
      <c r="AI1124" s="254"/>
      <c r="AJ1124" s="255"/>
      <c r="AK1124" s="255"/>
      <c r="AL1124" s="126"/>
      <c r="AM1124" s="224"/>
      <c r="AN1124" s="224"/>
      <c r="AO1124" s="224"/>
      <c r="AP1124" s="224"/>
      <c r="AQ1124" s="224"/>
      <c r="AR1124" s="224"/>
      <c r="AS1124" s="224"/>
      <c r="AT1124" s="224"/>
      <c r="AU1124" s="224"/>
      <c r="AV1124" s="224"/>
      <c r="AW1124" s="224"/>
      <c r="AX1124" s="224"/>
      <c r="AY1124" s="224"/>
      <c r="AZ1124" s="224"/>
      <c r="BA1124" s="224"/>
      <c r="BB1124" s="224"/>
      <c r="BC1124" s="224"/>
      <c r="BD1124" s="224"/>
      <c r="BE1124" s="224"/>
      <c r="BF1124" s="224"/>
      <c r="BG1124" s="224"/>
      <c r="BH1124" s="224"/>
      <c r="BI1124" s="224"/>
      <c r="BJ1124" s="224"/>
      <c r="BK1124" s="224"/>
      <c r="BL1124" s="224"/>
      <c r="BM1124" s="224"/>
      <c r="BN1124" s="224"/>
      <c r="BO1124" s="224"/>
      <c r="BP1124" s="224"/>
      <c r="BQ1124" s="224"/>
      <c r="BR1124" s="224"/>
      <c r="BS1124" s="224"/>
      <c r="BT1124" s="224"/>
      <c r="BU1124" s="224"/>
      <c r="BV1124" s="224"/>
      <c r="BW1124" s="224"/>
      <c r="BX1124" s="224"/>
      <c r="BY1124" s="224"/>
      <c r="BZ1124" s="224"/>
      <c r="CA1124" s="224"/>
      <c r="CB1124" s="224"/>
      <c r="CC1124" s="224"/>
      <c r="CD1124" s="224"/>
      <c r="CE1124" s="224"/>
      <c r="CF1124" s="224"/>
      <c r="CG1124" s="224"/>
      <c r="CH1124" s="224"/>
      <c r="CI1124" s="224"/>
      <c r="CJ1124" s="224"/>
      <c r="CK1124" s="224"/>
      <c r="CL1124" s="224"/>
      <c r="CM1124" s="224"/>
      <c r="CN1124" s="224"/>
      <c r="CO1124" s="224"/>
      <c r="CP1124" s="224"/>
      <c r="CQ1124" s="224"/>
      <c r="CR1124" s="224"/>
      <c r="CS1124" s="224"/>
      <c r="CT1124" s="224"/>
      <c r="CU1124" s="224"/>
      <c r="CV1124" s="224"/>
      <c r="CW1124" s="224"/>
      <c r="CX1124" s="224"/>
      <c r="CY1124" s="224"/>
      <c r="CZ1124" s="224"/>
      <c r="DA1124" s="224"/>
      <c r="DB1124" s="224"/>
      <c r="DC1124" s="224"/>
      <c r="DD1124" s="224"/>
      <c r="DE1124" s="224"/>
      <c r="DF1124" s="224"/>
      <c r="DG1124" s="224"/>
      <c r="DH1124" s="224"/>
      <c r="DI1124" s="224"/>
      <c r="DJ1124" s="224"/>
      <c r="DK1124" s="224"/>
      <c r="DL1124" s="224"/>
      <c r="DM1124" s="224"/>
      <c r="DN1124" s="224"/>
      <c r="DO1124" s="224"/>
      <c r="DP1124" s="224"/>
      <c r="DQ1124" s="224"/>
      <c r="DR1124" s="224"/>
      <c r="DS1124" s="224"/>
      <c r="DT1124" s="224"/>
      <c r="DU1124" s="224"/>
      <c r="DV1124" s="224"/>
      <c r="DW1124" s="224"/>
      <c r="DX1124" s="224"/>
      <c r="DY1124" s="224"/>
      <c r="DZ1124" s="224"/>
      <c r="EA1124" s="224"/>
      <c r="EB1124" s="224"/>
      <c r="EC1124" s="224"/>
      <c r="ED1124" s="224"/>
      <c r="EE1124" s="224"/>
      <c r="EF1124" s="224"/>
      <c r="EG1124" s="224"/>
      <c r="EH1124" s="224"/>
      <c r="EI1124" s="224"/>
      <c r="EJ1124" s="224"/>
      <c r="EK1124" s="224"/>
      <c r="EL1124" s="224"/>
      <c r="EM1124" s="224"/>
      <c r="EN1124" s="224"/>
      <c r="EO1124" s="224"/>
      <c r="EP1124" s="224"/>
      <c r="EQ1124" s="224"/>
      <c r="ER1124" s="224"/>
      <c r="ES1124" s="224"/>
      <c r="ET1124" s="224"/>
      <c r="EU1124" s="224"/>
      <c r="EV1124" s="224"/>
      <c r="EW1124" s="224"/>
      <c r="EX1124" s="224"/>
      <c r="EY1124" s="224"/>
      <c r="EZ1124" s="224"/>
      <c r="FA1124" s="224"/>
      <c r="FB1124" s="224"/>
      <c r="FC1124" s="224"/>
      <c r="FD1124" s="224"/>
      <c r="FE1124" s="224"/>
      <c r="FF1124" s="224"/>
      <c r="FG1124" s="224"/>
      <c r="FH1124" s="224"/>
      <c r="FI1124" s="224"/>
      <c r="FJ1124" s="224"/>
      <c r="FK1124" s="224"/>
      <c r="FL1124" s="224"/>
      <c r="FM1124" s="224"/>
      <c r="FN1124" s="224"/>
      <c r="FO1124" s="224"/>
      <c r="FP1124" s="224"/>
      <c r="FQ1124" s="224"/>
      <c r="FR1124" s="224"/>
      <c r="FS1124" s="224"/>
      <c r="FT1124" s="224"/>
      <c r="FU1124" s="224"/>
      <c r="FV1124" s="224"/>
      <c r="FW1124" s="224"/>
      <c r="FX1124" s="224"/>
      <c r="FY1124" s="224"/>
      <c r="FZ1124" s="224"/>
      <c r="GA1124" s="224"/>
      <c r="GB1124" s="224"/>
      <c r="GC1124" s="224"/>
      <c r="GD1124" s="224"/>
      <c r="GE1124" s="224"/>
      <c r="GF1124" s="224"/>
      <c r="GG1124" s="224"/>
      <c r="GH1124" s="224"/>
      <c r="GI1124" s="224"/>
      <c r="GJ1124" s="224"/>
      <c r="GK1124" s="224"/>
      <c r="GL1124" s="224"/>
      <c r="GM1124" s="224"/>
      <c r="GN1124" s="224"/>
      <c r="GO1124" s="224"/>
      <c r="GP1124" s="224"/>
      <c r="GQ1124" s="224"/>
      <c r="GR1124" s="224"/>
      <c r="GS1124" s="224"/>
      <c r="GT1124" s="224"/>
      <c r="GU1124" s="224"/>
      <c r="GV1124" s="224"/>
      <c r="GW1124" s="224"/>
      <c r="GX1124" s="224"/>
      <c r="GY1124" s="224"/>
      <c r="GZ1124" s="224"/>
      <c r="HA1124" s="224"/>
      <c r="HB1124" s="224"/>
      <c r="HC1124" s="224"/>
      <c r="HD1124" s="224"/>
      <c r="HE1124" s="224"/>
      <c r="HF1124" s="224"/>
      <c r="HG1124" s="224"/>
      <c r="HH1124" s="224"/>
      <c r="HI1124" s="224"/>
      <c r="HJ1124" s="224"/>
      <c r="HK1124" s="224"/>
      <c r="HL1124" s="224"/>
      <c r="HM1124" s="224"/>
      <c r="HN1124" s="224"/>
      <c r="HO1124" s="224"/>
      <c r="HP1124" s="224"/>
      <c r="HQ1124" s="224"/>
      <c r="HR1124" s="224"/>
      <c r="HS1124" s="224"/>
      <c r="HT1124" s="224"/>
      <c r="HU1124" s="224"/>
      <c r="HV1124" s="224"/>
      <c r="HW1124" s="224"/>
      <c r="HX1124" s="224"/>
      <c r="HY1124" s="224"/>
      <c r="HZ1124" s="224"/>
      <c r="IA1124" s="224"/>
      <c r="IB1124" s="224"/>
      <c r="IC1124" s="224"/>
      <c r="ID1124" s="224"/>
      <c r="IE1124" s="224"/>
      <c r="IF1124" s="224"/>
      <c r="IG1124" s="224"/>
      <c r="IH1124" s="224"/>
      <c r="II1124" s="224"/>
      <c r="IJ1124" s="224"/>
      <c r="IK1124" s="224"/>
      <c r="IL1124" s="224"/>
      <c r="IM1124" s="224"/>
      <c r="IN1124" s="224"/>
      <c r="IO1124" s="224"/>
      <c r="IP1124" s="224"/>
      <c r="IQ1124" s="224"/>
      <c r="IR1124" s="224"/>
      <c r="IS1124" s="224"/>
      <c r="IT1124" s="224"/>
      <c r="IU1124" s="224"/>
      <c r="IV1124" s="224"/>
      <c r="IW1124" s="224"/>
    </row>
    <row r="1125" spans="1:257" s="258" customFormat="1" ht="39" hidden="1" customHeight="1" x14ac:dyDescent="0.25">
      <c r="A1125" s="224"/>
      <c r="B1125" s="224"/>
      <c r="C1125" s="224"/>
      <c r="D1125" s="209"/>
      <c r="E1125" s="57"/>
      <c r="F1125" s="57"/>
      <c r="G1125" s="210"/>
      <c r="H1125" s="210"/>
      <c r="I1125" s="210"/>
      <c r="J1125" s="224"/>
      <c r="K1125" s="251"/>
      <c r="L1125" s="251"/>
      <c r="M1125" s="251"/>
      <c r="N1125" s="251"/>
      <c r="O1125" s="251"/>
      <c r="P1125" s="251"/>
      <c r="Q1125" s="251"/>
      <c r="R1125" s="251"/>
      <c r="S1125" s="251"/>
      <c r="T1125" s="251"/>
      <c r="U1125" s="251"/>
      <c r="V1125" s="251"/>
      <c r="W1125" s="251"/>
      <c r="X1125" s="251"/>
      <c r="Y1125" s="251"/>
      <c r="Z1125" s="251"/>
      <c r="AA1125" s="251"/>
      <c r="AB1125" s="251"/>
      <c r="AC1125" s="211"/>
      <c r="AD1125" s="252"/>
      <c r="AE1125" s="252"/>
      <c r="AF1125" s="253"/>
      <c r="AG1125" s="253"/>
      <c r="AH1125" s="254"/>
      <c r="AI1125" s="254"/>
      <c r="AJ1125" s="255"/>
      <c r="AK1125" s="255"/>
      <c r="AL1125" s="126"/>
      <c r="AM1125" s="224"/>
      <c r="AN1125" s="224"/>
      <c r="AO1125" s="224"/>
      <c r="AP1125" s="224"/>
      <c r="AQ1125" s="224"/>
      <c r="AR1125" s="224"/>
      <c r="AS1125" s="224"/>
      <c r="AT1125" s="224"/>
      <c r="AU1125" s="224"/>
      <c r="AV1125" s="224"/>
      <c r="AW1125" s="224"/>
      <c r="AX1125" s="224"/>
      <c r="AY1125" s="224"/>
      <c r="AZ1125" s="224"/>
      <c r="BA1125" s="224"/>
      <c r="BB1125" s="224"/>
      <c r="BC1125" s="224"/>
      <c r="BD1125" s="224"/>
      <c r="BE1125" s="224"/>
      <c r="BF1125" s="224"/>
      <c r="BG1125" s="224"/>
      <c r="BH1125" s="224"/>
      <c r="BI1125" s="224"/>
      <c r="BJ1125" s="224"/>
      <c r="BK1125" s="224"/>
      <c r="BL1125" s="224"/>
      <c r="BM1125" s="224"/>
      <c r="BN1125" s="224"/>
      <c r="BO1125" s="224"/>
      <c r="BP1125" s="224"/>
      <c r="BQ1125" s="224"/>
      <c r="BR1125" s="224"/>
      <c r="BS1125" s="224"/>
      <c r="BT1125" s="224"/>
      <c r="BU1125" s="224"/>
      <c r="BV1125" s="224"/>
      <c r="BW1125" s="224"/>
      <c r="BX1125" s="224"/>
      <c r="BY1125" s="224"/>
      <c r="BZ1125" s="224"/>
      <c r="CA1125" s="224"/>
      <c r="CB1125" s="224"/>
      <c r="CC1125" s="224"/>
      <c r="CD1125" s="224"/>
      <c r="CE1125" s="224"/>
      <c r="CF1125" s="224"/>
      <c r="CG1125" s="224"/>
      <c r="CH1125" s="224"/>
      <c r="CI1125" s="224"/>
      <c r="CJ1125" s="224"/>
      <c r="CK1125" s="224"/>
      <c r="CL1125" s="224"/>
      <c r="CM1125" s="224"/>
      <c r="CN1125" s="224"/>
      <c r="CO1125" s="224"/>
      <c r="CP1125" s="224"/>
      <c r="CQ1125" s="224"/>
      <c r="CR1125" s="224"/>
      <c r="CS1125" s="224"/>
      <c r="CT1125" s="224"/>
      <c r="CU1125" s="224"/>
      <c r="CV1125" s="224"/>
      <c r="CW1125" s="224"/>
      <c r="CX1125" s="224"/>
      <c r="CY1125" s="224"/>
      <c r="CZ1125" s="224"/>
      <c r="DA1125" s="224"/>
      <c r="DB1125" s="224"/>
      <c r="DC1125" s="224"/>
      <c r="DD1125" s="224"/>
      <c r="DE1125" s="224"/>
      <c r="DF1125" s="224"/>
      <c r="DG1125" s="224"/>
      <c r="DH1125" s="224"/>
      <c r="DI1125" s="224"/>
      <c r="DJ1125" s="224"/>
      <c r="DK1125" s="224"/>
      <c r="DL1125" s="224"/>
      <c r="DM1125" s="224"/>
      <c r="DN1125" s="224"/>
      <c r="DO1125" s="224"/>
      <c r="DP1125" s="224"/>
      <c r="DQ1125" s="224"/>
      <c r="DR1125" s="224"/>
      <c r="DS1125" s="224"/>
      <c r="DT1125" s="224"/>
      <c r="DU1125" s="224"/>
      <c r="DV1125" s="224"/>
      <c r="DW1125" s="224"/>
      <c r="DX1125" s="224"/>
      <c r="DY1125" s="224"/>
      <c r="DZ1125" s="224"/>
      <c r="EA1125" s="224"/>
      <c r="EB1125" s="224"/>
      <c r="EC1125" s="224"/>
      <c r="ED1125" s="224"/>
      <c r="EE1125" s="224"/>
      <c r="EF1125" s="224"/>
      <c r="EG1125" s="224"/>
      <c r="EH1125" s="224"/>
      <c r="EI1125" s="224"/>
      <c r="EJ1125" s="224"/>
      <c r="EK1125" s="224"/>
      <c r="EL1125" s="224"/>
      <c r="EM1125" s="224"/>
      <c r="EN1125" s="224"/>
      <c r="EO1125" s="224"/>
      <c r="EP1125" s="224"/>
      <c r="EQ1125" s="224"/>
      <c r="ER1125" s="224"/>
      <c r="ES1125" s="224"/>
      <c r="ET1125" s="224"/>
      <c r="EU1125" s="224"/>
      <c r="EV1125" s="224"/>
      <c r="EW1125" s="224"/>
      <c r="EX1125" s="224"/>
      <c r="EY1125" s="224"/>
      <c r="EZ1125" s="224"/>
      <c r="FA1125" s="224"/>
      <c r="FB1125" s="224"/>
      <c r="FC1125" s="224"/>
      <c r="FD1125" s="224"/>
      <c r="FE1125" s="224"/>
      <c r="FF1125" s="224"/>
      <c r="FG1125" s="224"/>
      <c r="FH1125" s="224"/>
      <c r="FI1125" s="224"/>
      <c r="FJ1125" s="224"/>
      <c r="FK1125" s="224"/>
      <c r="FL1125" s="224"/>
      <c r="FM1125" s="224"/>
      <c r="FN1125" s="224"/>
      <c r="FO1125" s="224"/>
      <c r="FP1125" s="224"/>
      <c r="FQ1125" s="224"/>
      <c r="FR1125" s="224"/>
      <c r="FS1125" s="224"/>
      <c r="FT1125" s="224"/>
      <c r="FU1125" s="224"/>
      <c r="FV1125" s="224"/>
      <c r="FW1125" s="224"/>
      <c r="FX1125" s="224"/>
      <c r="FY1125" s="224"/>
      <c r="FZ1125" s="224"/>
      <c r="GA1125" s="224"/>
      <c r="GB1125" s="224"/>
      <c r="GC1125" s="224"/>
      <c r="GD1125" s="224"/>
      <c r="GE1125" s="224"/>
      <c r="GF1125" s="224"/>
      <c r="GG1125" s="224"/>
      <c r="GH1125" s="224"/>
      <c r="GI1125" s="224"/>
      <c r="GJ1125" s="224"/>
      <c r="GK1125" s="224"/>
      <c r="GL1125" s="224"/>
      <c r="GM1125" s="224"/>
      <c r="GN1125" s="224"/>
      <c r="GO1125" s="224"/>
      <c r="GP1125" s="224"/>
      <c r="GQ1125" s="224"/>
      <c r="GR1125" s="224"/>
      <c r="GS1125" s="224"/>
      <c r="GT1125" s="224"/>
      <c r="GU1125" s="224"/>
      <c r="GV1125" s="224"/>
      <c r="GW1125" s="224"/>
      <c r="GX1125" s="224"/>
      <c r="GY1125" s="224"/>
      <c r="GZ1125" s="224"/>
      <c r="HA1125" s="224"/>
      <c r="HB1125" s="224"/>
      <c r="HC1125" s="224"/>
      <c r="HD1125" s="224"/>
      <c r="HE1125" s="224"/>
      <c r="HF1125" s="224"/>
      <c r="HG1125" s="224"/>
      <c r="HH1125" s="224"/>
      <c r="HI1125" s="224"/>
      <c r="HJ1125" s="224"/>
      <c r="HK1125" s="224"/>
      <c r="HL1125" s="224"/>
      <c r="HM1125" s="224"/>
      <c r="HN1125" s="224"/>
      <c r="HO1125" s="224"/>
      <c r="HP1125" s="224"/>
      <c r="HQ1125" s="224"/>
      <c r="HR1125" s="224"/>
      <c r="HS1125" s="224"/>
      <c r="HT1125" s="224"/>
      <c r="HU1125" s="224"/>
      <c r="HV1125" s="224"/>
      <c r="HW1125" s="224"/>
      <c r="HX1125" s="224"/>
      <c r="HY1125" s="224"/>
      <c r="HZ1125" s="224"/>
      <c r="IA1125" s="224"/>
      <c r="IB1125" s="224"/>
      <c r="IC1125" s="224"/>
      <c r="ID1125" s="224"/>
      <c r="IE1125" s="224"/>
      <c r="IF1125" s="224"/>
      <c r="IG1125" s="224"/>
      <c r="IH1125" s="224"/>
      <c r="II1125" s="224"/>
      <c r="IJ1125" s="224"/>
      <c r="IK1125" s="224"/>
      <c r="IL1125" s="224"/>
      <c r="IM1125" s="224"/>
      <c r="IN1125" s="224"/>
      <c r="IO1125" s="224"/>
      <c r="IP1125" s="224"/>
      <c r="IQ1125" s="224"/>
      <c r="IR1125" s="224"/>
      <c r="IS1125" s="224"/>
      <c r="IT1125" s="224"/>
      <c r="IU1125" s="224"/>
      <c r="IV1125" s="224"/>
      <c r="IW1125" s="224"/>
    </row>
    <row r="1126" spans="1:257" s="258" customFormat="1" ht="39" hidden="1" customHeight="1" x14ac:dyDescent="0.25">
      <c r="A1126" s="224"/>
      <c r="B1126" s="224"/>
      <c r="C1126" s="224"/>
      <c r="D1126" s="209"/>
      <c r="E1126" s="57"/>
      <c r="F1126" s="57"/>
      <c r="G1126" s="210"/>
      <c r="H1126" s="210"/>
      <c r="I1126" s="210"/>
      <c r="J1126" s="224"/>
      <c r="K1126" s="251"/>
      <c r="L1126" s="251"/>
      <c r="M1126" s="251"/>
      <c r="N1126" s="251"/>
      <c r="O1126" s="251"/>
      <c r="P1126" s="251"/>
      <c r="Q1126" s="251"/>
      <c r="R1126" s="251"/>
      <c r="S1126" s="251"/>
      <c r="T1126" s="251"/>
      <c r="U1126" s="251"/>
      <c r="V1126" s="251"/>
      <c r="W1126" s="251"/>
      <c r="X1126" s="251"/>
      <c r="Y1126" s="251"/>
      <c r="Z1126" s="251"/>
      <c r="AA1126" s="251"/>
      <c r="AB1126" s="251"/>
      <c r="AC1126" s="211"/>
      <c r="AD1126" s="252"/>
      <c r="AE1126" s="252"/>
      <c r="AF1126" s="253"/>
      <c r="AG1126" s="253"/>
      <c r="AH1126" s="254"/>
      <c r="AI1126" s="254"/>
      <c r="AJ1126" s="255"/>
      <c r="AK1126" s="255"/>
      <c r="AL1126" s="126"/>
      <c r="AM1126" s="224"/>
      <c r="AN1126" s="224"/>
      <c r="AO1126" s="224"/>
      <c r="AP1126" s="224"/>
      <c r="AQ1126" s="224"/>
      <c r="AR1126" s="224"/>
      <c r="AS1126" s="224"/>
      <c r="AT1126" s="224"/>
      <c r="AU1126" s="224"/>
      <c r="AV1126" s="224"/>
      <c r="AW1126" s="224"/>
      <c r="AX1126" s="224"/>
      <c r="AY1126" s="224"/>
      <c r="AZ1126" s="224"/>
      <c r="BA1126" s="224"/>
      <c r="BB1126" s="224"/>
      <c r="BC1126" s="224"/>
      <c r="BD1126" s="224"/>
      <c r="BE1126" s="224"/>
      <c r="BF1126" s="224"/>
      <c r="BG1126" s="224"/>
      <c r="BH1126" s="224"/>
      <c r="BI1126" s="224"/>
      <c r="BJ1126" s="224"/>
      <c r="BK1126" s="224"/>
      <c r="BL1126" s="224"/>
      <c r="BM1126" s="224"/>
      <c r="BN1126" s="224"/>
      <c r="BO1126" s="224"/>
      <c r="BP1126" s="224"/>
      <c r="BQ1126" s="224"/>
      <c r="BR1126" s="224"/>
      <c r="BS1126" s="224"/>
      <c r="BT1126" s="224"/>
      <c r="BU1126" s="224"/>
      <c r="BV1126" s="224"/>
      <c r="BW1126" s="224"/>
      <c r="BX1126" s="224"/>
      <c r="BY1126" s="224"/>
      <c r="BZ1126" s="224"/>
      <c r="CA1126" s="224"/>
      <c r="CB1126" s="224"/>
      <c r="CC1126" s="224"/>
      <c r="CD1126" s="224"/>
      <c r="CE1126" s="224"/>
      <c r="CF1126" s="224"/>
      <c r="CG1126" s="224"/>
      <c r="CH1126" s="224"/>
      <c r="CI1126" s="224"/>
      <c r="CJ1126" s="224"/>
      <c r="CK1126" s="224"/>
      <c r="CL1126" s="224"/>
      <c r="CM1126" s="224"/>
      <c r="CN1126" s="224"/>
      <c r="CO1126" s="224"/>
      <c r="CP1126" s="224"/>
      <c r="CQ1126" s="224"/>
      <c r="CR1126" s="224"/>
      <c r="CS1126" s="224"/>
      <c r="CT1126" s="224"/>
      <c r="CU1126" s="224"/>
      <c r="CV1126" s="224"/>
      <c r="CW1126" s="224"/>
      <c r="CX1126" s="224"/>
      <c r="CY1126" s="224"/>
      <c r="CZ1126" s="224"/>
      <c r="DA1126" s="224"/>
      <c r="DB1126" s="224"/>
      <c r="DC1126" s="224"/>
      <c r="DD1126" s="224"/>
      <c r="DE1126" s="224"/>
      <c r="DF1126" s="224"/>
      <c r="DG1126" s="224"/>
      <c r="DH1126" s="224"/>
      <c r="DI1126" s="224"/>
      <c r="DJ1126" s="224"/>
      <c r="DK1126" s="224"/>
      <c r="DL1126" s="224"/>
      <c r="DM1126" s="224"/>
      <c r="DN1126" s="224"/>
      <c r="DO1126" s="224"/>
      <c r="DP1126" s="224"/>
      <c r="DQ1126" s="224"/>
      <c r="DR1126" s="224"/>
      <c r="DS1126" s="224"/>
      <c r="DT1126" s="224"/>
      <c r="DU1126" s="224"/>
      <c r="DV1126" s="224"/>
      <c r="DW1126" s="224"/>
      <c r="DX1126" s="224"/>
      <c r="DY1126" s="224"/>
      <c r="DZ1126" s="224"/>
      <c r="EA1126" s="224"/>
      <c r="EB1126" s="224"/>
      <c r="EC1126" s="224"/>
      <c r="ED1126" s="224"/>
      <c r="EE1126" s="224"/>
      <c r="EF1126" s="224"/>
      <c r="EG1126" s="224"/>
      <c r="EH1126" s="224"/>
      <c r="EI1126" s="224"/>
      <c r="EJ1126" s="224"/>
      <c r="EK1126" s="224"/>
      <c r="EL1126" s="224"/>
      <c r="EM1126" s="224"/>
      <c r="EN1126" s="224"/>
      <c r="EO1126" s="224"/>
      <c r="EP1126" s="224"/>
      <c r="EQ1126" s="224"/>
      <c r="ER1126" s="224"/>
      <c r="ES1126" s="224"/>
      <c r="ET1126" s="224"/>
      <c r="EU1126" s="224"/>
      <c r="EV1126" s="224"/>
      <c r="EW1126" s="224"/>
      <c r="EX1126" s="224"/>
      <c r="EY1126" s="224"/>
      <c r="EZ1126" s="224"/>
      <c r="FA1126" s="224"/>
      <c r="FB1126" s="224"/>
      <c r="FC1126" s="224"/>
      <c r="FD1126" s="224"/>
      <c r="FE1126" s="224"/>
      <c r="FF1126" s="224"/>
      <c r="FG1126" s="224"/>
      <c r="FH1126" s="224"/>
      <c r="FI1126" s="224"/>
      <c r="FJ1126" s="224"/>
      <c r="FK1126" s="224"/>
      <c r="FL1126" s="224"/>
      <c r="FM1126" s="224"/>
      <c r="FN1126" s="224"/>
      <c r="FO1126" s="224"/>
      <c r="FP1126" s="224"/>
      <c r="FQ1126" s="224"/>
      <c r="FR1126" s="224"/>
      <c r="FS1126" s="224"/>
      <c r="FT1126" s="224"/>
      <c r="FU1126" s="224"/>
      <c r="FV1126" s="224"/>
      <c r="FW1126" s="224"/>
      <c r="FX1126" s="224"/>
      <c r="FY1126" s="224"/>
      <c r="FZ1126" s="224"/>
      <c r="GA1126" s="224"/>
      <c r="GB1126" s="224"/>
      <c r="GC1126" s="224"/>
      <c r="GD1126" s="224"/>
      <c r="GE1126" s="224"/>
      <c r="GF1126" s="224"/>
      <c r="GG1126" s="224"/>
      <c r="GH1126" s="224"/>
      <c r="GI1126" s="224"/>
      <c r="GJ1126" s="224"/>
      <c r="GK1126" s="224"/>
      <c r="GL1126" s="224"/>
      <c r="GM1126" s="224"/>
      <c r="GN1126" s="224"/>
      <c r="GO1126" s="224"/>
      <c r="GP1126" s="224"/>
      <c r="GQ1126" s="224"/>
      <c r="GR1126" s="224"/>
      <c r="GS1126" s="224"/>
      <c r="GT1126" s="224"/>
      <c r="GU1126" s="224"/>
      <c r="GV1126" s="224"/>
      <c r="GW1126" s="224"/>
      <c r="GX1126" s="224"/>
      <c r="GY1126" s="224"/>
      <c r="GZ1126" s="224"/>
      <c r="HA1126" s="224"/>
      <c r="HB1126" s="224"/>
      <c r="HC1126" s="224"/>
      <c r="HD1126" s="224"/>
      <c r="HE1126" s="224"/>
      <c r="HF1126" s="224"/>
      <c r="HG1126" s="224"/>
      <c r="HH1126" s="224"/>
      <c r="HI1126" s="224"/>
      <c r="HJ1126" s="224"/>
      <c r="HK1126" s="224"/>
      <c r="HL1126" s="224"/>
      <c r="HM1126" s="224"/>
      <c r="HN1126" s="224"/>
      <c r="HO1126" s="224"/>
      <c r="HP1126" s="224"/>
      <c r="HQ1126" s="224"/>
      <c r="HR1126" s="224"/>
      <c r="HS1126" s="224"/>
      <c r="HT1126" s="224"/>
      <c r="HU1126" s="224"/>
      <c r="HV1126" s="224"/>
      <c r="HW1126" s="224"/>
      <c r="HX1126" s="224"/>
      <c r="HY1126" s="224"/>
      <c r="HZ1126" s="224"/>
      <c r="IA1126" s="224"/>
      <c r="IB1126" s="224"/>
      <c r="IC1126" s="224"/>
      <c r="ID1126" s="224"/>
      <c r="IE1126" s="224"/>
      <c r="IF1126" s="224"/>
      <c r="IG1126" s="224"/>
      <c r="IH1126" s="224"/>
      <c r="II1126" s="224"/>
      <c r="IJ1126" s="224"/>
      <c r="IK1126" s="224"/>
      <c r="IL1126" s="224"/>
      <c r="IM1126" s="224"/>
      <c r="IN1126" s="224"/>
      <c r="IO1126" s="224"/>
      <c r="IP1126" s="224"/>
      <c r="IQ1126" s="224"/>
      <c r="IR1126" s="224"/>
      <c r="IS1126" s="224"/>
      <c r="IT1126" s="224"/>
      <c r="IU1126" s="224"/>
      <c r="IV1126" s="224"/>
      <c r="IW1126" s="224"/>
    </row>
    <row r="1127" spans="1:257" s="258" customFormat="1" ht="39" hidden="1" customHeight="1" x14ac:dyDescent="0.25">
      <c r="A1127" s="224"/>
      <c r="B1127" s="224"/>
      <c r="C1127" s="224"/>
      <c r="D1127" s="209"/>
      <c r="E1127" s="57"/>
      <c r="F1127" s="57"/>
      <c r="G1127" s="210"/>
      <c r="H1127" s="210"/>
      <c r="I1127" s="210"/>
      <c r="J1127" s="224"/>
      <c r="K1127" s="251"/>
      <c r="L1127" s="251"/>
      <c r="M1127" s="251"/>
      <c r="N1127" s="251"/>
      <c r="O1127" s="251"/>
      <c r="P1127" s="251"/>
      <c r="Q1127" s="251"/>
      <c r="R1127" s="251"/>
      <c r="S1127" s="251"/>
      <c r="T1127" s="251"/>
      <c r="U1127" s="251"/>
      <c r="V1127" s="251"/>
      <c r="W1127" s="251"/>
      <c r="X1127" s="251"/>
      <c r="Y1127" s="251"/>
      <c r="Z1127" s="251"/>
      <c r="AA1127" s="251"/>
      <c r="AB1127" s="251"/>
      <c r="AC1127" s="211"/>
      <c r="AD1127" s="252"/>
      <c r="AE1127" s="252"/>
      <c r="AF1127" s="253"/>
      <c r="AG1127" s="253"/>
      <c r="AH1127" s="254"/>
      <c r="AI1127" s="254"/>
      <c r="AJ1127" s="255"/>
      <c r="AK1127" s="255"/>
      <c r="AL1127" s="126"/>
      <c r="AM1127" s="224"/>
      <c r="AN1127" s="224"/>
      <c r="AO1127" s="224"/>
      <c r="AP1127" s="224"/>
      <c r="AQ1127" s="224"/>
      <c r="AR1127" s="224"/>
      <c r="AS1127" s="224"/>
      <c r="AT1127" s="224"/>
      <c r="AU1127" s="224"/>
      <c r="AV1127" s="224"/>
      <c r="AW1127" s="224"/>
      <c r="AX1127" s="224"/>
      <c r="AY1127" s="224"/>
      <c r="AZ1127" s="224"/>
      <c r="BA1127" s="224"/>
      <c r="BB1127" s="224"/>
      <c r="BC1127" s="224"/>
      <c r="BD1127" s="224"/>
      <c r="BE1127" s="224"/>
      <c r="BF1127" s="224"/>
      <c r="BG1127" s="224"/>
      <c r="BH1127" s="224"/>
      <c r="BI1127" s="224"/>
      <c r="BJ1127" s="224"/>
      <c r="BK1127" s="224"/>
      <c r="BL1127" s="224"/>
      <c r="BM1127" s="224"/>
      <c r="BN1127" s="224"/>
      <c r="BO1127" s="224"/>
      <c r="BP1127" s="224"/>
      <c r="BQ1127" s="224"/>
      <c r="BR1127" s="224"/>
      <c r="BS1127" s="224"/>
      <c r="BT1127" s="224"/>
      <c r="BU1127" s="224"/>
      <c r="BV1127" s="224"/>
      <c r="BW1127" s="224"/>
      <c r="BX1127" s="224"/>
      <c r="BY1127" s="224"/>
      <c r="BZ1127" s="224"/>
      <c r="CA1127" s="224"/>
      <c r="CB1127" s="224"/>
      <c r="CC1127" s="224"/>
      <c r="CD1127" s="224"/>
      <c r="CE1127" s="224"/>
      <c r="CF1127" s="224"/>
      <c r="CG1127" s="224"/>
      <c r="CH1127" s="224"/>
      <c r="CI1127" s="224"/>
      <c r="CJ1127" s="224"/>
      <c r="CK1127" s="224"/>
      <c r="CL1127" s="224"/>
      <c r="CM1127" s="224"/>
      <c r="CN1127" s="224"/>
      <c r="CO1127" s="224"/>
      <c r="CP1127" s="224"/>
      <c r="CQ1127" s="224"/>
      <c r="CR1127" s="224"/>
      <c r="CS1127" s="224"/>
      <c r="CT1127" s="224"/>
      <c r="CU1127" s="224"/>
      <c r="CV1127" s="224"/>
      <c r="CW1127" s="224"/>
      <c r="CX1127" s="224"/>
      <c r="CY1127" s="224"/>
      <c r="CZ1127" s="224"/>
      <c r="DA1127" s="224"/>
      <c r="DB1127" s="224"/>
      <c r="DC1127" s="224"/>
      <c r="DD1127" s="224"/>
      <c r="DE1127" s="224"/>
      <c r="DF1127" s="224"/>
      <c r="DG1127" s="224"/>
      <c r="DH1127" s="224"/>
      <c r="DI1127" s="224"/>
      <c r="DJ1127" s="224"/>
      <c r="DK1127" s="224"/>
      <c r="DL1127" s="224"/>
      <c r="DM1127" s="224"/>
      <c r="DN1127" s="224"/>
      <c r="DO1127" s="224"/>
      <c r="DP1127" s="224"/>
      <c r="DQ1127" s="224"/>
      <c r="DR1127" s="224"/>
      <c r="DS1127" s="224"/>
      <c r="DT1127" s="224"/>
      <c r="DU1127" s="224"/>
      <c r="DV1127" s="224"/>
      <c r="DW1127" s="224"/>
      <c r="DX1127" s="224"/>
      <c r="DY1127" s="224"/>
      <c r="DZ1127" s="224"/>
      <c r="EA1127" s="224"/>
      <c r="EB1127" s="224"/>
      <c r="EC1127" s="224"/>
      <c r="ED1127" s="224"/>
      <c r="EE1127" s="224"/>
      <c r="EF1127" s="224"/>
      <c r="EG1127" s="224"/>
      <c r="EH1127" s="224"/>
      <c r="EI1127" s="224"/>
      <c r="EJ1127" s="224"/>
      <c r="EK1127" s="224"/>
      <c r="EL1127" s="224"/>
      <c r="EM1127" s="224"/>
      <c r="EN1127" s="224"/>
      <c r="EO1127" s="224"/>
      <c r="EP1127" s="224"/>
      <c r="EQ1127" s="224"/>
      <c r="ER1127" s="224"/>
      <c r="ES1127" s="224"/>
      <c r="ET1127" s="224"/>
      <c r="EU1127" s="224"/>
      <c r="EV1127" s="224"/>
      <c r="EW1127" s="224"/>
      <c r="EX1127" s="224"/>
      <c r="EY1127" s="224"/>
      <c r="EZ1127" s="224"/>
      <c r="FA1127" s="224"/>
      <c r="FB1127" s="224"/>
      <c r="FC1127" s="224"/>
      <c r="FD1127" s="224"/>
      <c r="FE1127" s="224"/>
      <c r="FF1127" s="224"/>
      <c r="FG1127" s="224"/>
      <c r="FH1127" s="224"/>
      <c r="FI1127" s="224"/>
      <c r="FJ1127" s="224"/>
      <c r="FK1127" s="224"/>
      <c r="FL1127" s="224"/>
      <c r="FM1127" s="224"/>
      <c r="FN1127" s="224"/>
      <c r="FO1127" s="224"/>
      <c r="FP1127" s="224"/>
      <c r="FQ1127" s="224"/>
      <c r="FR1127" s="224"/>
      <c r="FS1127" s="224"/>
      <c r="FT1127" s="224"/>
      <c r="FU1127" s="224"/>
      <c r="FV1127" s="224"/>
      <c r="FW1127" s="224"/>
      <c r="FX1127" s="224"/>
      <c r="FY1127" s="224"/>
      <c r="FZ1127" s="224"/>
      <c r="GA1127" s="224"/>
      <c r="GB1127" s="224"/>
      <c r="GC1127" s="224"/>
      <c r="GD1127" s="224"/>
      <c r="GE1127" s="224"/>
      <c r="GF1127" s="224"/>
      <c r="GG1127" s="224"/>
      <c r="GH1127" s="224"/>
      <c r="GI1127" s="224"/>
      <c r="GJ1127" s="224"/>
      <c r="GK1127" s="224"/>
      <c r="GL1127" s="224"/>
      <c r="GM1127" s="224"/>
      <c r="GN1127" s="224"/>
      <c r="GO1127" s="224"/>
      <c r="GP1127" s="224"/>
      <c r="GQ1127" s="224"/>
      <c r="GR1127" s="224"/>
      <c r="GS1127" s="224"/>
      <c r="GT1127" s="224"/>
      <c r="GU1127" s="224"/>
      <c r="GV1127" s="224"/>
      <c r="GW1127" s="224"/>
      <c r="GX1127" s="224"/>
      <c r="GY1127" s="224"/>
      <c r="GZ1127" s="224"/>
      <c r="HA1127" s="224"/>
      <c r="HB1127" s="224"/>
      <c r="HC1127" s="224"/>
      <c r="HD1127" s="224"/>
      <c r="HE1127" s="224"/>
      <c r="HF1127" s="224"/>
      <c r="HG1127" s="224"/>
      <c r="HH1127" s="224"/>
      <c r="HI1127" s="224"/>
      <c r="HJ1127" s="224"/>
      <c r="HK1127" s="224"/>
      <c r="HL1127" s="224"/>
      <c r="HM1127" s="224"/>
      <c r="HN1127" s="224"/>
      <c r="HO1127" s="224"/>
      <c r="HP1127" s="224"/>
      <c r="HQ1127" s="224"/>
      <c r="HR1127" s="224"/>
      <c r="HS1127" s="224"/>
      <c r="HT1127" s="224"/>
      <c r="HU1127" s="224"/>
      <c r="HV1127" s="224"/>
      <c r="HW1127" s="224"/>
      <c r="HX1127" s="224"/>
      <c r="HY1127" s="224"/>
      <c r="HZ1127" s="224"/>
      <c r="IA1127" s="224"/>
      <c r="IB1127" s="224"/>
      <c r="IC1127" s="224"/>
      <c r="ID1127" s="224"/>
      <c r="IE1127" s="224"/>
      <c r="IF1127" s="224"/>
      <c r="IG1127" s="224"/>
      <c r="IH1127" s="224"/>
      <c r="II1127" s="224"/>
      <c r="IJ1127" s="224"/>
      <c r="IK1127" s="224"/>
      <c r="IL1127" s="224"/>
      <c r="IM1127" s="224"/>
      <c r="IN1127" s="224"/>
      <c r="IO1127" s="224"/>
      <c r="IP1127" s="224"/>
      <c r="IQ1127" s="224"/>
      <c r="IR1127" s="224"/>
      <c r="IS1127" s="224"/>
      <c r="IT1127" s="224"/>
      <c r="IU1127" s="224"/>
      <c r="IV1127" s="224"/>
      <c r="IW1127" s="224"/>
    </row>
    <row r="1128" spans="1:257" s="258" customFormat="1" ht="39" hidden="1" customHeight="1" x14ac:dyDescent="0.25">
      <c r="A1128" s="224"/>
      <c r="B1128" s="224"/>
      <c r="C1128" s="224"/>
      <c r="D1128" s="209"/>
      <c r="E1128" s="57"/>
      <c r="F1128" s="57"/>
      <c r="G1128" s="210"/>
      <c r="H1128" s="210"/>
      <c r="I1128" s="210"/>
      <c r="J1128" s="224"/>
      <c r="K1128" s="251"/>
      <c r="L1128" s="251"/>
      <c r="M1128" s="251"/>
      <c r="N1128" s="251"/>
      <c r="O1128" s="251"/>
      <c r="P1128" s="251"/>
      <c r="Q1128" s="251"/>
      <c r="R1128" s="251"/>
      <c r="S1128" s="251"/>
      <c r="T1128" s="251"/>
      <c r="U1128" s="251"/>
      <c r="V1128" s="251"/>
      <c r="W1128" s="251"/>
      <c r="X1128" s="251"/>
      <c r="Y1128" s="251"/>
      <c r="Z1128" s="251"/>
      <c r="AA1128" s="251"/>
      <c r="AB1128" s="251"/>
      <c r="AC1128" s="211"/>
      <c r="AD1128" s="252"/>
      <c r="AE1128" s="252"/>
      <c r="AF1128" s="253"/>
      <c r="AG1128" s="253"/>
      <c r="AH1128" s="254"/>
      <c r="AI1128" s="254"/>
      <c r="AJ1128" s="255"/>
      <c r="AK1128" s="255"/>
      <c r="AL1128" s="126"/>
      <c r="AM1128" s="224"/>
      <c r="AN1128" s="224"/>
      <c r="AO1128" s="224"/>
      <c r="AP1128" s="224"/>
      <c r="AQ1128" s="224"/>
      <c r="AR1128" s="224"/>
      <c r="AS1128" s="224"/>
      <c r="AT1128" s="224"/>
      <c r="AU1128" s="224"/>
      <c r="AV1128" s="224"/>
      <c r="AW1128" s="224"/>
      <c r="AX1128" s="224"/>
      <c r="AY1128" s="224"/>
      <c r="AZ1128" s="224"/>
      <c r="BA1128" s="224"/>
      <c r="BB1128" s="224"/>
      <c r="BC1128" s="224"/>
      <c r="BD1128" s="224"/>
      <c r="BE1128" s="224"/>
      <c r="BF1128" s="224"/>
      <c r="BG1128" s="224"/>
      <c r="BH1128" s="224"/>
      <c r="BI1128" s="224"/>
      <c r="BJ1128" s="224"/>
      <c r="BK1128" s="224"/>
      <c r="BL1128" s="224"/>
      <c r="BM1128" s="224"/>
      <c r="BN1128" s="224"/>
      <c r="BO1128" s="224"/>
      <c r="BP1128" s="224"/>
      <c r="BQ1128" s="224"/>
      <c r="BR1128" s="224"/>
      <c r="BS1128" s="224"/>
      <c r="BT1128" s="224"/>
      <c r="BU1128" s="224"/>
      <c r="BV1128" s="224"/>
      <c r="BW1128" s="224"/>
      <c r="BX1128" s="224"/>
      <c r="BY1128" s="224"/>
      <c r="BZ1128" s="224"/>
      <c r="CA1128" s="224"/>
      <c r="CB1128" s="224"/>
      <c r="CC1128" s="224"/>
      <c r="CD1128" s="224"/>
      <c r="CE1128" s="224"/>
      <c r="CF1128" s="224"/>
      <c r="CG1128" s="224"/>
      <c r="CH1128" s="224"/>
      <c r="CI1128" s="224"/>
      <c r="CJ1128" s="224"/>
      <c r="CK1128" s="224"/>
      <c r="CL1128" s="224"/>
      <c r="CM1128" s="224"/>
      <c r="CN1128" s="224"/>
      <c r="CO1128" s="224"/>
      <c r="CP1128" s="224"/>
      <c r="CQ1128" s="224"/>
      <c r="CR1128" s="224"/>
      <c r="CS1128" s="224"/>
      <c r="CT1128" s="224"/>
      <c r="CU1128" s="224"/>
      <c r="CV1128" s="224"/>
      <c r="CW1128" s="224"/>
      <c r="CX1128" s="224"/>
      <c r="CY1128" s="224"/>
      <c r="CZ1128" s="224"/>
      <c r="DA1128" s="224"/>
      <c r="DB1128" s="224"/>
      <c r="DC1128" s="224"/>
      <c r="DD1128" s="224"/>
      <c r="DE1128" s="224"/>
      <c r="DF1128" s="224"/>
      <c r="DG1128" s="224"/>
      <c r="DH1128" s="224"/>
      <c r="DI1128" s="224"/>
      <c r="DJ1128" s="224"/>
      <c r="DK1128" s="224"/>
      <c r="DL1128" s="224"/>
      <c r="DM1128" s="224"/>
      <c r="DN1128" s="224"/>
      <c r="DO1128" s="224"/>
      <c r="DP1128" s="224"/>
      <c r="DQ1128" s="224"/>
      <c r="DR1128" s="224"/>
      <c r="DS1128" s="224"/>
      <c r="DT1128" s="224"/>
      <c r="DU1128" s="224"/>
      <c r="DV1128" s="224"/>
      <c r="DW1128" s="224"/>
      <c r="DX1128" s="224"/>
      <c r="DY1128" s="224"/>
      <c r="DZ1128" s="224"/>
      <c r="EA1128" s="224"/>
      <c r="EB1128" s="224"/>
      <c r="EC1128" s="224"/>
      <c r="ED1128" s="224"/>
      <c r="EE1128" s="224"/>
      <c r="EF1128" s="224"/>
      <c r="EG1128" s="224"/>
      <c r="EH1128" s="224"/>
      <c r="EI1128" s="224"/>
      <c r="EJ1128" s="224"/>
      <c r="EK1128" s="224"/>
      <c r="EL1128" s="224"/>
      <c r="EM1128" s="224"/>
      <c r="EN1128" s="224"/>
      <c r="EO1128" s="224"/>
      <c r="EP1128" s="224"/>
      <c r="EQ1128" s="224"/>
      <c r="ER1128" s="224"/>
      <c r="ES1128" s="224"/>
      <c r="ET1128" s="224"/>
      <c r="EU1128" s="224"/>
      <c r="EV1128" s="224"/>
      <c r="EW1128" s="224"/>
      <c r="EX1128" s="224"/>
      <c r="EY1128" s="224"/>
      <c r="EZ1128" s="224"/>
      <c r="FA1128" s="224"/>
      <c r="FB1128" s="224"/>
      <c r="FC1128" s="224"/>
      <c r="FD1128" s="224"/>
      <c r="FE1128" s="224"/>
      <c r="FF1128" s="224"/>
      <c r="FG1128" s="224"/>
      <c r="FH1128" s="224"/>
      <c r="FI1128" s="224"/>
      <c r="FJ1128" s="224"/>
      <c r="FK1128" s="224"/>
      <c r="FL1128" s="224"/>
      <c r="FM1128" s="224"/>
      <c r="FN1128" s="224"/>
      <c r="FO1128" s="224"/>
      <c r="FP1128" s="224"/>
      <c r="FQ1128" s="224"/>
      <c r="FR1128" s="224"/>
      <c r="FS1128" s="224"/>
      <c r="FT1128" s="224"/>
      <c r="FU1128" s="224"/>
      <c r="FV1128" s="224"/>
      <c r="FW1128" s="224"/>
      <c r="FX1128" s="224"/>
      <c r="FY1128" s="224"/>
      <c r="FZ1128" s="224"/>
      <c r="GA1128" s="224"/>
      <c r="GB1128" s="224"/>
      <c r="GC1128" s="224"/>
      <c r="GD1128" s="224"/>
      <c r="GE1128" s="224"/>
      <c r="GF1128" s="224"/>
      <c r="GG1128" s="224"/>
      <c r="GH1128" s="224"/>
      <c r="GI1128" s="224"/>
      <c r="GJ1128" s="224"/>
      <c r="GK1128" s="224"/>
      <c r="GL1128" s="224"/>
      <c r="GM1128" s="224"/>
      <c r="GN1128" s="224"/>
      <c r="GO1128" s="224"/>
      <c r="GP1128" s="224"/>
      <c r="GQ1128" s="224"/>
      <c r="GR1128" s="224"/>
      <c r="GS1128" s="224"/>
      <c r="GT1128" s="224"/>
      <c r="GU1128" s="224"/>
      <c r="GV1128" s="224"/>
      <c r="GW1128" s="224"/>
      <c r="GX1128" s="224"/>
      <c r="GY1128" s="224"/>
      <c r="GZ1128" s="224"/>
      <c r="HA1128" s="224"/>
      <c r="HB1128" s="224"/>
      <c r="HC1128" s="224"/>
      <c r="HD1128" s="224"/>
      <c r="HE1128" s="224"/>
      <c r="HF1128" s="224"/>
      <c r="HG1128" s="224"/>
      <c r="HH1128" s="224"/>
      <c r="HI1128" s="224"/>
      <c r="HJ1128" s="224"/>
      <c r="HK1128" s="224"/>
      <c r="HL1128" s="224"/>
      <c r="HM1128" s="224"/>
      <c r="HN1128" s="224"/>
      <c r="HO1128" s="224"/>
      <c r="HP1128" s="224"/>
      <c r="HQ1128" s="224"/>
      <c r="HR1128" s="224"/>
      <c r="HS1128" s="224"/>
      <c r="HT1128" s="224"/>
      <c r="HU1128" s="224"/>
      <c r="HV1128" s="224"/>
      <c r="HW1128" s="224"/>
      <c r="HX1128" s="224"/>
      <c r="HY1128" s="224"/>
      <c r="HZ1128" s="224"/>
      <c r="IA1128" s="224"/>
      <c r="IB1128" s="224"/>
      <c r="IC1128" s="224"/>
      <c r="ID1128" s="224"/>
      <c r="IE1128" s="224"/>
      <c r="IF1128" s="224"/>
      <c r="IG1128" s="224"/>
      <c r="IH1128" s="224"/>
      <c r="II1128" s="224"/>
      <c r="IJ1128" s="224"/>
      <c r="IK1128" s="224"/>
      <c r="IL1128" s="224"/>
      <c r="IM1128" s="224"/>
      <c r="IN1128" s="224"/>
      <c r="IO1128" s="224"/>
      <c r="IP1128" s="224"/>
      <c r="IQ1128" s="224"/>
      <c r="IR1128" s="224"/>
      <c r="IS1128" s="224"/>
      <c r="IT1128" s="224"/>
      <c r="IU1128" s="224"/>
      <c r="IV1128" s="224"/>
      <c r="IW1128" s="224"/>
    </row>
    <row r="1129" spans="1:257" s="258" customFormat="1" ht="39" hidden="1" customHeight="1" x14ac:dyDescent="0.25">
      <c r="A1129" s="224"/>
      <c r="B1129" s="224"/>
      <c r="C1129" s="224"/>
      <c r="D1129" s="209"/>
      <c r="E1129" s="57"/>
      <c r="F1129" s="57"/>
      <c r="G1129" s="210"/>
      <c r="H1129" s="210"/>
      <c r="I1129" s="210"/>
      <c r="J1129" s="224"/>
      <c r="K1129" s="251"/>
      <c r="L1129" s="251"/>
      <c r="M1129" s="251"/>
      <c r="N1129" s="251"/>
      <c r="O1129" s="251"/>
      <c r="P1129" s="251"/>
      <c r="Q1129" s="251"/>
      <c r="R1129" s="251"/>
      <c r="S1129" s="251"/>
      <c r="T1129" s="251"/>
      <c r="U1129" s="251"/>
      <c r="V1129" s="251"/>
      <c r="W1129" s="251"/>
      <c r="X1129" s="251"/>
      <c r="Y1129" s="251"/>
      <c r="Z1129" s="251"/>
      <c r="AA1129" s="251"/>
      <c r="AB1129" s="251"/>
      <c r="AC1129" s="211"/>
      <c r="AD1129" s="252"/>
      <c r="AE1129" s="252"/>
      <c r="AF1129" s="253"/>
      <c r="AG1129" s="253"/>
      <c r="AH1129" s="254"/>
      <c r="AI1129" s="254"/>
      <c r="AJ1129" s="255"/>
      <c r="AK1129" s="255"/>
      <c r="AL1129" s="126"/>
      <c r="AM1129" s="224"/>
      <c r="AN1129" s="224"/>
      <c r="AO1129" s="224"/>
      <c r="AP1129" s="224"/>
      <c r="AQ1129" s="224"/>
      <c r="AR1129" s="224"/>
      <c r="AS1129" s="224"/>
      <c r="AT1129" s="224"/>
      <c r="AU1129" s="224"/>
      <c r="AV1129" s="224"/>
      <c r="AW1129" s="224"/>
      <c r="AX1129" s="224"/>
      <c r="AY1129" s="224"/>
      <c r="AZ1129" s="224"/>
      <c r="BA1129" s="224"/>
      <c r="BB1129" s="224"/>
      <c r="BC1129" s="224"/>
      <c r="BD1129" s="224"/>
      <c r="BE1129" s="224"/>
      <c r="BF1129" s="224"/>
      <c r="BG1129" s="224"/>
      <c r="BH1129" s="224"/>
      <c r="BI1129" s="224"/>
      <c r="BJ1129" s="224"/>
      <c r="BK1129" s="224"/>
      <c r="BL1129" s="224"/>
      <c r="BM1129" s="224"/>
      <c r="BN1129" s="224"/>
      <c r="BO1129" s="224"/>
      <c r="BP1129" s="224"/>
      <c r="BQ1129" s="224"/>
      <c r="BR1129" s="224"/>
      <c r="BS1129" s="224"/>
      <c r="BT1129" s="224"/>
      <c r="BU1129" s="224"/>
      <c r="BV1129" s="224"/>
      <c r="BW1129" s="224"/>
      <c r="BX1129" s="224"/>
      <c r="BY1129" s="224"/>
      <c r="BZ1129" s="224"/>
      <c r="CA1129" s="224"/>
      <c r="CB1129" s="224"/>
      <c r="CC1129" s="224"/>
      <c r="CD1129" s="224"/>
      <c r="CE1129" s="224"/>
      <c r="CF1129" s="224"/>
      <c r="CG1129" s="224"/>
      <c r="CH1129" s="224"/>
      <c r="CI1129" s="224"/>
      <c r="CJ1129" s="224"/>
      <c r="CK1129" s="224"/>
      <c r="CL1129" s="224"/>
      <c r="CM1129" s="224"/>
      <c r="CN1129" s="224"/>
      <c r="CO1129" s="224"/>
      <c r="CP1129" s="224"/>
      <c r="CQ1129" s="224"/>
      <c r="CR1129" s="224"/>
      <c r="CS1129" s="224"/>
      <c r="CT1129" s="224"/>
      <c r="CU1129" s="224"/>
      <c r="CV1129" s="224"/>
      <c r="CW1129" s="224"/>
      <c r="CX1129" s="224"/>
      <c r="CY1129" s="224"/>
      <c r="CZ1129" s="224"/>
      <c r="DA1129" s="224"/>
      <c r="DB1129" s="224"/>
      <c r="DC1129" s="224"/>
      <c r="DD1129" s="224"/>
      <c r="DE1129" s="224"/>
      <c r="DF1129" s="224"/>
      <c r="DG1129" s="224"/>
      <c r="DH1129" s="224"/>
      <c r="DI1129" s="224"/>
      <c r="DJ1129" s="224"/>
      <c r="DK1129" s="224"/>
      <c r="DL1129" s="224"/>
      <c r="DM1129" s="224"/>
      <c r="DN1129" s="224"/>
      <c r="DO1129" s="224"/>
      <c r="DP1129" s="224"/>
      <c r="DQ1129" s="224"/>
      <c r="DR1129" s="224"/>
      <c r="DS1129" s="224"/>
      <c r="DT1129" s="224"/>
      <c r="DU1129" s="224"/>
      <c r="DV1129" s="224"/>
      <c r="DW1129" s="224"/>
      <c r="DX1129" s="224"/>
      <c r="DY1129" s="224"/>
      <c r="DZ1129" s="224"/>
      <c r="EA1129" s="224"/>
      <c r="EB1129" s="224"/>
      <c r="EC1129" s="224"/>
      <c r="ED1129" s="224"/>
      <c r="EE1129" s="224"/>
      <c r="EF1129" s="224"/>
      <c r="EG1129" s="224"/>
      <c r="EH1129" s="224"/>
      <c r="EI1129" s="224"/>
      <c r="EJ1129" s="224"/>
      <c r="EK1129" s="224"/>
      <c r="EL1129" s="224"/>
      <c r="EM1129" s="224"/>
      <c r="EN1129" s="224"/>
      <c r="EO1129" s="224"/>
      <c r="EP1129" s="224"/>
      <c r="EQ1129" s="224"/>
      <c r="ER1129" s="224"/>
      <c r="ES1129" s="224"/>
      <c r="ET1129" s="224"/>
      <c r="EU1129" s="224"/>
      <c r="EV1129" s="224"/>
      <c r="EW1129" s="224"/>
      <c r="EX1129" s="224"/>
      <c r="EY1129" s="224"/>
      <c r="EZ1129" s="224"/>
      <c r="FA1129" s="224"/>
      <c r="FB1129" s="224"/>
      <c r="FC1129" s="224"/>
      <c r="FD1129" s="224"/>
      <c r="FE1129" s="224"/>
      <c r="FF1129" s="224"/>
      <c r="FG1129" s="224"/>
      <c r="FH1129" s="224"/>
      <c r="FI1129" s="224"/>
      <c r="FJ1129" s="224"/>
      <c r="FK1129" s="224"/>
      <c r="FL1129" s="224"/>
      <c r="FM1129" s="224"/>
      <c r="FN1129" s="224"/>
      <c r="FO1129" s="224"/>
      <c r="FP1129" s="224"/>
      <c r="FQ1129" s="224"/>
      <c r="FR1129" s="224"/>
      <c r="FS1129" s="224"/>
      <c r="FT1129" s="224"/>
      <c r="FU1129" s="224"/>
      <c r="FV1129" s="224"/>
      <c r="FW1129" s="224"/>
      <c r="FX1129" s="224"/>
      <c r="FY1129" s="224"/>
      <c r="FZ1129" s="224"/>
      <c r="GA1129" s="224"/>
      <c r="GB1129" s="224"/>
      <c r="GC1129" s="224"/>
      <c r="GD1129" s="224"/>
      <c r="GE1129" s="224"/>
      <c r="GF1129" s="224"/>
      <c r="GG1129" s="224"/>
      <c r="GH1129" s="224"/>
      <c r="GI1129" s="224"/>
      <c r="GJ1129" s="224"/>
      <c r="GK1129" s="224"/>
      <c r="GL1129" s="224"/>
      <c r="GM1129" s="224"/>
      <c r="GN1129" s="224"/>
      <c r="GO1129" s="224"/>
      <c r="GP1129" s="224"/>
      <c r="GQ1129" s="224"/>
      <c r="GR1129" s="224"/>
      <c r="GS1129" s="224"/>
      <c r="GT1129" s="224"/>
      <c r="GU1129" s="224"/>
      <c r="GV1129" s="224"/>
      <c r="GW1129" s="224"/>
      <c r="GX1129" s="224"/>
      <c r="GY1129" s="224"/>
      <c r="GZ1129" s="224"/>
      <c r="HA1129" s="224"/>
      <c r="HB1129" s="224"/>
      <c r="HC1129" s="224"/>
      <c r="HD1129" s="224"/>
      <c r="HE1129" s="224"/>
      <c r="HF1129" s="224"/>
      <c r="HG1129" s="224"/>
      <c r="HH1129" s="224"/>
      <c r="HI1129" s="224"/>
      <c r="HJ1129" s="224"/>
      <c r="HK1129" s="224"/>
      <c r="HL1129" s="224"/>
      <c r="HM1129" s="224"/>
      <c r="HN1129" s="224"/>
      <c r="HO1129" s="224"/>
      <c r="HP1129" s="224"/>
      <c r="HQ1129" s="224"/>
      <c r="HR1129" s="224"/>
      <c r="HS1129" s="224"/>
      <c r="HT1129" s="224"/>
      <c r="HU1129" s="224"/>
      <c r="HV1129" s="224"/>
      <c r="HW1129" s="224"/>
      <c r="HX1129" s="224"/>
      <c r="HY1129" s="224"/>
      <c r="HZ1129" s="224"/>
      <c r="IA1129" s="224"/>
      <c r="IB1129" s="224"/>
      <c r="IC1129" s="224"/>
      <c r="ID1129" s="224"/>
      <c r="IE1129" s="224"/>
      <c r="IF1129" s="224"/>
      <c r="IG1129" s="224"/>
      <c r="IH1129" s="224"/>
      <c r="II1129" s="224"/>
      <c r="IJ1129" s="224"/>
      <c r="IK1129" s="224"/>
      <c r="IL1129" s="224"/>
      <c r="IM1129" s="224"/>
      <c r="IN1129" s="224"/>
      <c r="IO1129" s="224"/>
      <c r="IP1129" s="224"/>
      <c r="IQ1129" s="224"/>
      <c r="IR1129" s="224"/>
      <c r="IS1129" s="224"/>
      <c r="IT1129" s="224"/>
      <c r="IU1129" s="224"/>
      <c r="IV1129" s="224"/>
      <c r="IW1129" s="224"/>
    </row>
    <row r="1130" spans="1:257" s="258" customFormat="1" ht="39" hidden="1" customHeight="1" x14ac:dyDescent="0.25">
      <c r="A1130" s="224"/>
      <c r="B1130" s="224"/>
      <c r="C1130" s="224"/>
      <c r="D1130" s="209"/>
      <c r="E1130" s="57"/>
      <c r="F1130" s="57"/>
      <c r="G1130" s="210"/>
      <c r="H1130" s="210"/>
      <c r="I1130" s="210"/>
      <c r="J1130" s="224"/>
      <c r="K1130" s="251"/>
      <c r="L1130" s="251"/>
      <c r="M1130" s="251"/>
      <c r="N1130" s="251"/>
      <c r="O1130" s="251"/>
      <c r="P1130" s="251"/>
      <c r="Q1130" s="251"/>
      <c r="R1130" s="251"/>
      <c r="S1130" s="251"/>
      <c r="T1130" s="251"/>
      <c r="U1130" s="251"/>
      <c r="V1130" s="251"/>
      <c r="W1130" s="251"/>
      <c r="X1130" s="251"/>
      <c r="Y1130" s="251"/>
      <c r="Z1130" s="251"/>
      <c r="AA1130" s="251"/>
      <c r="AB1130" s="251"/>
      <c r="AC1130" s="211"/>
      <c r="AD1130" s="252"/>
      <c r="AE1130" s="252"/>
      <c r="AF1130" s="253"/>
      <c r="AG1130" s="253"/>
      <c r="AH1130" s="254"/>
      <c r="AI1130" s="254"/>
      <c r="AJ1130" s="255"/>
      <c r="AK1130" s="255"/>
      <c r="AL1130" s="126"/>
      <c r="AM1130" s="224"/>
      <c r="AN1130" s="224"/>
      <c r="AO1130" s="224"/>
      <c r="AP1130" s="224"/>
      <c r="AQ1130" s="224"/>
      <c r="AR1130" s="224"/>
      <c r="AS1130" s="224"/>
      <c r="AT1130" s="224"/>
      <c r="AU1130" s="224"/>
      <c r="AV1130" s="224"/>
      <c r="AW1130" s="224"/>
      <c r="AX1130" s="224"/>
      <c r="AY1130" s="224"/>
      <c r="AZ1130" s="224"/>
      <c r="BA1130" s="224"/>
      <c r="BB1130" s="224"/>
      <c r="BC1130" s="224"/>
      <c r="BD1130" s="224"/>
      <c r="BE1130" s="224"/>
      <c r="BF1130" s="224"/>
      <c r="BG1130" s="224"/>
      <c r="BH1130" s="224"/>
      <c r="BI1130" s="224"/>
      <c r="BJ1130" s="224"/>
      <c r="BK1130" s="224"/>
      <c r="BL1130" s="224"/>
      <c r="BM1130" s="224"/>
      <c r="BN1130" s="224"/>
      <c r="BO1130" s="224"/>
      <c r="BP1130" s="224"/>
      <c r="BQ1130" s="224"/>
      <c r="BR1130" s="224"/>
      <c r="BS1130" s="224"/>
      <c r="BT1130" s="224"/>
      <c r="BU1130" s="224"/>
      <c r="BV1130" s="224"/>
      <c r="BW1130" s="224"/>
      <c r="BX1130" s="224"/>
      <c r="BY1130" s="224"/>
      <c r="BZ1130" s="224"/>
      <c r="CA1130" s="224"/>
      <c r="CB1130" s="224"/>
      <c r="CC1130" s="224"/>
      <c r="CD1130" s="224"/>
      <c r="CE1130" s="224"/>
      <c r="CF1130" s="224"/>
      <c r="CG1130" s="224"/>
      <c r="CH1130" s="224"/>
      <c r="CI1130" s="224"/>
      <c r="CJ1130" s="224"/>
      <c r="CK1130" s="224"/>
      <c r="CL1130" s="224"/>
      <c r="CM1130" s="224"/>
      <c r="CN1130" s="224"/>
      <c r="CO1130" s="224"/>
      <c r="CP1130" s="224"/>
      <c r="CQ1130" s="224"/>
      <c r="CR1130" s="224"/>
      <c r="CS1130" s="224"/>
      <c r="CT1130" s="224"/>
      <c r="CU1130" s="224"/>
      <c r="CV1130" s="224"/>
      <c r="CW1130" s="224"/>
      <c r="CX1130" s="224"/>
      <c r="CY1130" s="224"/>
      <c r="CZ1130" s="224"/>
      <c r="DA1130" s="224"/>
      <c r="DB1130" s="224"/>
      <c r="DC1130" s="224"/>
      <c r="DD1130" s="224"/>
      <c r="DE1130" s="224"/>
      <c r="DF1130" s="224"/>
      <c r="DG1130" s="224"/>
      <c r="DH1130" s="224"/>
      <c r="DI1130" s="224"/>
      <c r="DJ1130" s="224"/>
      <c r="DK1130" s="224"/>
      <c r="DL1130" s="224"/>
      <c r="DM1130" s="224"/>
      <c r="DN1130" s="224"/>
      <c r="DO1130" s="224"/>
      <c r="DP1130" s="224"/>
      <c r="DQ1130" s="224"/>
      <c r="DR1130" s="224"/>
      <c r="DS1130" s="224"/>
      <c r="DT1130" s="224"/>
      <c r="DU1130" s="224"/>
      <c r="DV1130" s="224"/>
      <c r="DW1130" s="224"/>
      <c r="DX1130" s="224"/>
      <c r="DY1130" s="224"/>
      <c r="DZ1130" s="224"/>
      <c r="EA1130" s="224"/>
      <c r="EB1130" s="224"/>
      <c r="EC1130" s="224"/>
      <c r="ED1130" s="224"/>
      <c r="EE1130" s="224"/>
      <c r="EF1130" s="224"/>
      <c r="EG1130" s="224"/>
      <c r="EH1130" s="224"/>
      <c r="EI1130" s="224"/>
      <c r="EJ1130" s="224"/>
      <c r="EK1130" s="224"/>
      <c r="EL1130" s="224"/>
      <c r="EM1130" s="224"/>
      <c r="EN1130" s="224"/>
      <c r="EO1130" s="224"/>
      <c r="EP1130" s="224"/>
      <c r="EQ1130" s="224"/>
      <c r="ER1130" s="224"/>
      <c r="ES1130" s="224"/>
      <c r="ET1130" s="224"/>
      <c r="EU1130" s="224"/>
      <c r="EV1130" s="224"/>
      <c r="EW1130" s="224"/>
      <c r="EX1130" s="224"/>
      <c r="EY1130" s="224"/>
      <c r="EZ1130" s="224"/>
      <c r="FA1130" s="224"/>
      <c r="FB1130" s="224"/>
      <c r="FC1130" s="224"/>
      <c r="FD1130" s="224"/>
      <c r="FE1130" s="224"/>
      <c r="FF1130" s="224"/>
      <c r="FG1130" s="224"/>
      <c r="FH1130" s="224"/>
      <c r="FI1130" s="224"/>
      <c r="FJ1130" s="224"/>
      <c r="FK1130" s="224"/>
      <c r="FL1130" s="224"/>
      <c r="FM1130" s="224"/>
      <c r="FN1130" s="224"/>
      <c r="FO1130" s="224"/>
      <c r="FP1130" s="224"/>
      <c r="FQ1130" s="224"/>
      <c r="FR1130" s="224"/>
      <c r="FS1130" s="224"/>
      <c r="FT1130" s="224"/>
      <c r="FU1130" s="224"/>
      <c r="FV1130" s="224"/>
      <c r="FW1130" s="224"/>
      <c r="FX1130" s="224"/>
      <c r="FY1130" s="224"/>
      <c r="FZ1130" s="224"/>
      <c r="GA1130" s="224"/>
      <c r="GB1130" s="224"/>
      <c r="GC1130" s="224"/>
      <c r="GD1130" s="224"/>
      <c r="GE1130" s="224"/>
      <c r="GF1130" s="224"/>
      <c r="GG1130" s="224"/>
      <c r="GH1130" s="224"/>
      <c r="GI1130" s="224"/>
      <c r="GJ1130" s="224"/>
      <c r="GK1130" s="224"/>
      <c r="GL1130" s="224"/>
      <c r="GM1130" s="224"/>
      <c r="GN1130" s="224"/>
      <c r="GO1130" s="224"/>
      <c r="GP1130" s="224"/>
      <c r="GQ1130" s="224"/>
      <c r="GR1130" s="224"/>
      <c r="GS1130" s="224"/>
      <c r="GT1130" s="224"/>
      <c r="GU1130" s="224"/>
      <c r="GV1130" s="224"/>
      <c r="GW1130" s="224"/>
      <c r="GX1130" s="224"/>
      <c r="GY1130" s="224"/>
      <c r="GZ1130" s="224"/>
      <c r="HA1130" s="224"/>
      <c r="HB1130" s="224"/>
      <c r="HC1130" s="224"/>
      <c r="HD1130" s="224"/>
      <c r="HE1130" s="224"/>
      <c r="HF1130" s="224"/>
      <c r="HG1130" s="224"/>
      <c r="HH1130" s="224"/>
      <c r="HI1130" s="224"/>
      <c r="HJ1130" s="224"/>
      <c r="HK1130" s="224"/>
      <c r="HL1130" s="224"/>
      <c r="HM1130" s="224"/>
      <c r="HN1130" s="224"/>
      <c r="HO1130" s="224"/>
      <c r="HP1130" s="224"/>
      <c r="HQ1130" s="224"/>
      <c r="HR1130" s="224"/>
      <c r="HS1130" s="224"/>
      <c r="HT1130" s="224"/>
      <c r="HU1130" s="224"/>
      <c r="HV1130" s="224"/>
      <c r="HW1130" s="224"/>
      <c r="HX1130" s="224"/>
      <c r="HY1130" s="224"/>
      <c r="HZ1130" s="224"/>
      <c r="IA1130" s="224"/>
      <c r="IB1130" s="224"/>
      <c r="IC1130" s="224"/>
      <c r="ID1130" s="224"/>
      <c r="IE1130" s="224"/>
      <c r="IF1130" s="224"/>
      <c r="IG1130" s="224"/>
      <c r="IH1130" s="224"/>
      <c r="II1130" s="224"/>
      <c r="IJ1130" s="224"/>
      <c r="IK1130" s="224"/>
      <c r="IL1130" s="224"/>
      <c r="IM1130" s="224"/>
      <c r="IN1130" s="224"/>
      <c r="IO1130" s="224"/>
      <c r="IP1130" s="224"/>
      <c r="IQ1130" s="224"/>
      <c r="IR1130" s="224"/>
      <c r="IS1130" s="224"/>
      <c r="IT1130" s="224"/>
      <c r="IU1130" s="224"/>
      <c r="IV1130" s="224"/>
      <c r="IW1130" s="224"/>
    </row>
    <row r="1131" spans="1:257" s="258" customFormat="1" ht="39" hidden="1" customHeight="1" x14ac:dyDescent="0.25">
      <c r="A1131" s="224"/>
      <c r="B1131" s="224"/>
      <c r="C1131" s="224"/>
      <c r="D1131" s="209"/>
      <c r="E1131" s="57"/>
      <c r="F1131" s="57"/>
      <c r="G1131" s="210"/>
      <c r="H1131" s="210"/>
      <c r="I1131" s="210"/>
      <c r="J1131" s="224"/>
      <c r="K1131" s="251"/>
      <c r="L1131" s="251"/>
      <c r="M1131" s="251"/>
      <c r="N1131" s="251"/>
      <c r="O1131" s="251"/>
      <c r="P1131" s="251"/>
      <c r="Q1131" s="251"/>
      <c r="R1131" s="251"/>
      <c r="S1131" s="251"/>
      <c r="T1131" s="251"/>
      <c r="U1131" s="251"/>
      <c r="V1131" s="251"/>
      <c r="W1131" s="251"/>
      <c r="X1131" s="251"/>
      <c r="Y1131" s="251"/>
      <c r="Z1131" s="251"/>
      <c r="AA1131" s="251"/>
      <c r="AB1131" s="251"/>
      <c r="AC1131" s="211"/>
      <c r="AD1131" s="252"/>
      <c r="AE1131" s="252"/>
      <c r="AF1131" s="253"/>
      <c r="AG1131" s="253"/>
      <c r="AH1131" s="254"/>
      <c r="AI1131" s="254"/>
      <c r="AJ1131" s="255"/>
      <c r="AK1131" s="255"/>
      <c r="AL1131" s="126"/>
      <c r="AM1131" s="224"/>
      <c r="AN1131" s="224"/>
      <c r="AO1131" s="224"/>
      <c r="AP1131" s="224"/>
      <c r="AQ1131" s="224"/>
      <c r="AR1131" s="224"/>
      <c r="AS1131" s="224"/>
      <c r="AT1131" s="224"/>
      <c r="AU1131" s="224"/>
      <c r="AV1131" s="224"/>
      <c r="AW1131" s="224"/>
      <c r="AX1131" s="224"/>
      <c r="AY1131" s="224"/>
      <c r="AZ1131" s="224"/>
      <c r="BA1131" s="224"/>
      <c r="BB1131" s="224"/>
      <c r="BC1131" s="224"/>
      <c r="BD1131" s="224"/>
      <c r="BE1131" s="224"/>
      <c r="BF1131" s="224"/>
      <c r="BG1131" s="224"/>
      <c r="BH1131" s="224"/>
      <c r="BI1131" s="224"/>
      <c r="BJ1131" s="224"/>
      <c r="BK1131" s="224"/>
      <c r="BL1131" s="224"/>
      <c r="BM1131" s="224"/>
      <c r="BN1131" s="224"/>
      <c r="BO1131" s="224"/>
      <c r="BP1131" s="224"/>
      <c r="BQ1131" s="224"/>
      <c r="BR1131" s="224"/>
      <c r="BS1131" s="224"/>
      <c r="BT1131" s="224"/>
      <c r="BU1131" s="224"/>
      <c r="BV1131" s="224"/>
      <c r="BW1131" s="224"/>
      <c r="BX1131" s="224"/>
      <c r="BY1131" s="224"/>
      <c r="BZ1131" s="224"/>
      <c r="CA1131" s="224"/>
      <c r="CB1131" s="224"/>
      <c r="CC1131" s="224"/>
      <c r="CD1131" s="224"/>
      <c r="CE1131" s="224"/>
      <c r="CF1131" s="224"/>
      <c r="CG1131" s="224"/>
      <c r="CH1131" s="224"/>
      <c r="CI1131" s="224"/>
      <c r="CJ1131" s="224"/>
      <c r="CK1131" s="224"/>
      <c r="CL1131" s="224"/>
      <c r="CM1131" s="224"/>
      <c r="CN1131" s="224"/>
      <c r="CO1131" s="224"/>
      <c r="CP1131" s="224"/>
      <c r="CQ1131" s="224"/>
      <c r="CR1131" s="224"/>
      <c r="CS1131" s="224"/>
      <c r="CT1131" s="224"/>
      <c r="CU1131" s="224"/>
      <c r="CV1131" s="224"/>
      <c r="CW1131" s="224"/>
      <c r="CX1131" s="224"/>
      <c r="CY1131" s="224"/>
      <c r="CZ1131" s="224"/>
      <c r="DA1131" s="224"/>
      <c r="DB1131" s="224"/>
      <c r="DC1131" s="224"/>
      <c r="DD1131" s="224"/>
      <c r="DE1131" s="224"/>
      <c r="DF1131" s="224"/>
      <c r="DG1131" s="224"/>
      <c r="DH1131" s="224"/>
      <c r="DI1131" s="224"/>
      <c r="DJ1131" s="224"/>
      <c r="DK1131" s="224"/>
      <c r="DL1131" s="224"/>
      <c r="DM1131" s="224"/>
      <c r="DN1131" s="224"/>
      <c r="DO1131" s="224"/>
      <c r="DP1131" s="224"/>
      <c r="DQ1131" s="224"/>
      <c r="DR1131" s="224"/>
      <c r="DS1131" s="224"/>
      <c r="DT1131" s="224"/>
      <c r="DU1131" s="224"/>
      <c r="DV1131" s="224"/>
      <c r="DW1131" s="224"/>
      <c r="DX1131" s="224"/>
      <c r="DY1131" s="224"/>
      <c r="DZ1131" s="224"/>
      <c r="EA1131" s="224"/>
      <c r="EB1131" s="224"/>
      <c r="EC1131" s="224"/>
      <c r="ED1131" s="224"/>
      <c r="EE1131" s="224"/>
      <c r="EF1131" s="224"/>
      <c r="EG1131" s="224"/>
      <c r="EH1131" s="224"/>
      <c r="EI1131" s="224"/>
      <c r="EJ1131" s="224"/>
      <c r="EK1131" s="224"/>
      <c r="EL1131" s="224"/>
      <c r="EM1131" s="224"/>
      <c r="EN1131" s="224"/>
      <c r="EO1131" s="224"/>
      <c r="EP1131" s="224"/>
      <c r="EQ1131" s="224"/>
      <c r="ER1131" s="224"/>
      <c r="ES1131" s="224"/>
      <c r="ET1131" s="224"/>
      <c r="EU1131" s="224"/>
      <c r="EV1131" s="224"/>
      <c r="EW1131" s="224"/>
      <c r="EX1131" s="224"/>
      <c r="EY1131" s="224"/>
      <c r="EZ1131" s="224"/>
      <c r="FA1131" s="224"/>
      <c r="FB1131" s="224"/>
      <c r="FC1131" s="224"/>
      <c r="FD1131" s="224"/>
      <c r="FE1131" s="224"/>
      <c r="FF1131" s="224"/>
      <c r="FG1131" s="224"/>
      <c r="FH1131" s="224"/>
      <c r="FI1131" s="224"/>
      <c r="FJ1131" s="224"/>
      <c r="FK1131" s="224"/>
      <c r="FL1131" s="224"/>
      <c r="FM1131" s="224"/>
      <c r="FN1131" s="224"/>
      <c r="FO1131" s="224"/>
      <c r="FP1131" s="224"/>
      <c r="FQ1131" s="224"/>
      <c r="FR1131" s="224"/>
      <c r="FS1131" s="224"/>
      <c r="FT1131" s="224"/>
      <c r="FU1131" s="224"/>
      <c r="FV1131" s="224"/>
      <c r="FW1131" s="224"/>
      <c r="FX1131" s="224"/>
      <c r="FY1131" s="224"/>
      <c r="FZ1131" s="224"/>
      <c r="GA1131" s="224"/>
      <c r="GB1131" s="224"/>
      <c r="GC1131" s="224"/>
      <c r="GD1131" s="224"/>
      <c r="GE1131" s="224"/>
      <c r="GF1131" s="224"/>
      <c r="GG1131" s="224"/>
      <c r="GH1131" s="224"/>
      <c r="GI1131" s="224"/>
      <c r="GJ1131" s="224"/>
      <c r="GK1131" s="224"/>
      <c r="GL1131" s="224"/>
      <c r="GM1131" s="224"/>
      <c r="GN1131" s="224"/>
      <c r="GO1131" s="224"/>
      <c r="GP1131" s="224"/>
      <c r="GQ1131" s="224"/>
      <c r="GR1131" s="224"/>
      <c r="GS1131" s="224"/>
      <c r="GT1131" s="224"/>
      <c r="GU1131" s="224"/>
      <c r="GV1131" s="224"/>
      <c r="GW1131" s="224"/>
      <c r="GX1131" s="224"/>
      <c r="GY1131" s="224"/>
      <c r="GZ1131" s="224"/>
      <c r="HA1131" s="224"/>
      <c r="HB1131" s="224"/>
      <c r="HC1131" s="224"/>
      <c r="HD1131" s="224"/>
      <c r="HE1131" s="224"/>
      <c r="HF1131" s="224"/>
      <c r="HG1131" s="224"/>
      <c r="HH1131" s="224"/>
      <c r="HI1131" s="224"/>
      <c r="HJ1131" s="224"/>
      <c r="HK1131" s="224"/>
      <c r="HL1131" s="224"/>
      <c r="HM1131" s="224"/>
      <c r="HN1131" s="224"/>
      <c r="HO1131" s="224"/>
      <c r="HP1131" s="224"/>
      <c r="HQ1131" s="224"/>
      <c r="HR1131" s="224"/>
      <c r="HS1131" s="224"/>
      <c r="HT1131" s="224"/>
      <c r="HU1131" s="224"/>
      <c r="HV1131" s="224"/>
      <c r="HW1131" s="224"/>
      <c r="HX1131" s="224"/>
      <c r="HY1131" s="224"/>
      <c r="HZ1131" s="224"/>
      <c r="IA1131" s="224"/>
      <c r="IB1131" s="224"/>
      <c r="IC1131" s="224"/>
      <c r="ID1131" s="224"/>
      <c r="IE1131" s="224"/>
      <c r="IF1131" s="224"/>
      <c r="IG1131" s="224"/>
      <c r="IH1131" s="224"/>
      <c r="II1131" s="224"/>
      <c r="IJ1131" s="224"/>
      <c r="IK1131" s="224"/>
      <c r="IL1131" s="224"/>
      <c r="IM1131" s="224"/>
      <c r="IN1131" s="224"/>
      <c r="IO1131" s="224"/>
      <c r="IP1131" s="224"/>
      <c r="IQ1131" s="224"/>
      <c r="IR1131" s="224"/>
      <c r="IS1131" s="224"/>
      <c r="IT1131" s="224"/>
      <c r="IU1131" s="224"/>
      <c r="IV1131" s="224"/>
      <c r="IW1131" s="224"/>
    </row>
    <row r="1132" spans="1:257" s="258" customFormat="1" ht="39" hidden="1" customHeight="1" x14ac:dyDescent="0.25">
      <c r="A1132" s="224"/>
      <c r="B1132" s="224"/>
      <c r="C1132" s="224"/>
      <c r="D1132" s="209"/>
      <c r="E1132" s="57"/>
      <c r="F1132" s="57"/>
      <c r="G1132" s="210"/>
      <c r="H1132" s="210"/>
      <c r="I1132" s="210"/>
      <c r="J1132" s="224"/>
      <c r="K1132" s="251"/>
      <c r="L1132" s="251"/>
      <c r="M1132" s="251"/>
      <c r="N1132" s="251"/>
      <c r="O1132" s="251"/>
      <c r="P1132" s="251"/>
      <c r="Q1132" s="251"/>
      <c r="R1132" s="251"/>
      <c r="S1132" s="251"/>
      <c r="T1132" s="251"/>
      <c r="U1132" s="251"/>
      <c r="V1132" s="251"/>
      <c r="W1132" s="251"/>
      <c r="X1132" s="251"/>
      <c r="Y1132" s="251"/>
      <c r="Z1132" s="251"/>
      <c r="AA1132" s="251"/>
      <c r="AB1132" s="251"/>
      <c r="AC1132" s="211"/>
      <c r="AD1132" s="252"/>
      <c r="AE1132" s="252"/>
      <c r="AF1132" s="253"/>
      <c r="AG1132" s="253"/>
      <c r="AH1132" s="254"/>
      <c r="AI1132" s="254"/>
      <c r="AJ1132" s="255"/>
      <c r="AK1132" s="255"/>
      <c r="AL1132" s="126"/>
      <c r="AM1132" s="224"/>
      <c r="AN1132" s="224"/>
      <c r="AO1132" s="224"/>
      <c r="AP1132" s="224"/>
      <c r="AQ1132" s="224"/>
      <c r="AR1132" s="224"/>
      <c r="AS1132" s="224"/>
      <c r="AT1132" s="224"/>
      <c r="AU1132" s="224"/>
      <c r="AV1132" s="224"/>
      <c r="AW1132" s="224"/>
      <c r="AX1132" s="224"/>
      <c r="AY1132" s="224"/>
      <c r="AZ1132" s="224"/>
      <c r="BA1132" s="224"/>
      <c r="BB1132" s="224"/>
      <c r="BC1132" s="224"/>
      <c r="BD1132" s="224"/>
      <c r="BE1132" s="224"/>
      <c r="BF1132" s="224"/>
      <c r="BG1132" s="224"/>
      <c r="BH1132" s="224"/>
      <c r="BI1132" s="224"/>
      <c r="BJ1132" s="224"/>
      <c r="BK1132" s="224"/>
      <c r="BL1132" s="224"/>
      <c r="BM1132" s="224"/>
      <c r="BN1132" s="224"/>
      <c r="BO1132" s="224"/>
      <c r="BP1132" s="224"/>
      <c r="BQ1132" s="224"/>
      <c r="BR1132" s="224"/>
      <c r="BS1132" s="224"/>
      <c r="BT1132" s="224"/>
      <c r="BU1132" s="224"/>
      <c r="BV1132" s="224"/>
      <c r="BW1132" s="224"/>
      <c r="BX1132" s="224"/>
      <c r="BY1132" s="224"/>
      <c r="BZ1132" s="224"/>
      <c r="CA1132" s="224"/>
      <c r="CB1132" s="224"/>
      <c r="CC1132" s="224"/>
      <c r="CD1132" s="224"/>
      <c r="CE1132" s="224"/>
      <c r="CF1132" s="224"/>
      <c r="CG1132" s="224"/>
      <c r="CH1132" s="224"/>
      <c r="CI1132" s="224"/>
      <c r="CJ1132" s="224"/>
      <c r="CK1132" s="224"/>
      <c r="CL1132" s="224"/>
      <c r="CM1132" s="224"/>
      <c r="CN1132" s="224"/>
      <c r="CO1132" s="224"/>
      <c r="CP1132" s="224"/>
      <c r="CQ1132" s="224"/>
      <c r="CR1132" s="224"/>
      <c r="CS1132" s="224"/>
      <c r="CT1132" s="224"/>
      <c r="CU1132" s="224"/>
      <c r="CV1132" s="224"/>
      <c r="CW1132" s="224"/>
      <c r="CX1132" s="224"/>
      <c r="CY1132" s="224"/>
      <c r="CZ1132" s="224"/>
      <c r="DA1132" s="224"/>
      <c r="DB1132" s="224"/>
      <c r="DC1132" s="224"/>
      <c r="DD1132" s="224"/>
      <c r="DE1132" s="224"/>
      <c r="DF1132" s="224"/>
      <c r="DG1132" s="224"/>
      <c r="DH1132" s="224"/>
      <c r="DI1132" s="224"/>
      <c r="DJ1132" s="224"/>
      <c r="DK1132" s="224"/>
      <c r="DL1132" s="224"/>
      <c r="DM1132" s="224"/>
      <c r="DN1132" s="224"/>
      <c r="DO1132" s="224"/>
      <c r="DP1132" s="224"/>
      <c r="DQ1132" s="224"/>
      <c r="DR1132" s="224"/>
      <c r="DS1132" s="224"/>
      <c r="DT1132" s="224"/>
      <c r="DU1132" s="224"/>
      <c r="DV1132" s="224"/>
      <c r="DW1132" s="224"/>
      <c r="DX1132" s="224"/>
      <c r="DY1132" s="224"/>
      <c r="DZ1132" s="224"/>
      <c r="EA1132" s="224"/>
      <c r="EB1132" s="224"/>
      <c r="EC1132" s="224"/>
      <c r="ED1132" s="224"/>
      <c r="EE1132" s="224"/>
      <c r="EF1132" s="224"/>
      <c r="EG1132" s="224"/>
      <c r="EH1132" s="224"/>
      <c r="EI1132" s="224"/>
      <c r="EJ1132" s="224"/>
      <c r="EK1132" s="224"/>
      <c r="EL1132" s="224"/>
      <c r="EM1132" s="224"/>
      <c r="EN1132" s="224"/>
      <c r="EO1132" s="224"/>
      <c r="EP1132" s="224"/>
      <c r="EQ1132" s="224"/>
      <c r="ER1132" s="224"/>
      <c r="ES1132" s="224"/>
      <c r="ET1132" s="224"/>
      <c r="EU1132" s="224"/>
      <c r="EV1132" s="224"/>
      <c r="EW1132" s="224"/>
      <c r="EX1132" s="224"/>
      <c r="EY1132" s="224"/>
      <c r="EZ1132" s="224"/>
      <c r="FA1132" s="224"/>
      <c r="FB1132" s="224"/>
      <c r="FC1132" s="224"/>
      <c r="FD1132" s="224"/>
      <c r="FE1132" s="224"/>
      <c r="FF1132" s="224"/>
      <c r="FG1132" s="224"/>
      <c r="FH1132" s="224"/>
      <c r="FI1132" s="224"/>
      <c r="FJ1132" s="224"/>
      <c r="FK1132" s="224"/>
      <c r="FL1132" s="224"/>
      <c r="FM1132" s="224"/>
      <c r="FN1132" s="224"/>
      <c r="FO1132" s="224"/>
      <c r="FP1132" s="224"/>
      <c r="FQ1132" s="224"/>
      <c r="FR1132" s="224"/>
      <c r="FS1132" s="224"/>
      <c r="FT1132" s="224"/>
      <c r="FU1132" s="224"/>
      <c r="FV1132" s="224"/>
      <c r="FW1132" s="224"/>
      <c r="FX1132" s="224"/>
      <c r="FY1132" s="224"/>
      <c r="FZ1132" s="224"/>
      <c r="GA1132" s="224"/>
      <c r="GB1132" s="224"/>
      <c r="GC1132" s="224"/>
      <c r="GD1132" s="224"/>
      <c r="GE1132" s="224"/>
      <c r="GF1132" s="224"/>
      <c r="GG1132" s="224"/>
      <c r="GH1132" s="224"/>
      <c r="GI1132" s="224"/>
      <c r="GJ1132" s="224"/>
      <c r="GK1132" s="224"/>
      <c r="GL1132" s="224"/>
      <c r="GM1132" s="224"/>
      <c r="GN1132" s="224"/>
      <c r="GO1132" s="224"/>
      <c r="GP1132" s="224"/>
      <c r="GQ1132" s="224"/>
      <c r="GR1132" s="224"/>
      <c r="GS1132" s="224"/>
      <c r="GT1132" s="224"/>
      <c r="GU1132" s="224"/>
      <c r="GV1132" s="224"/>
      <c r="GW1132" s="224"/>
      <c r="GX1132" s="224"/>
      <c r="GY1132" s="224"/>
      <c r="GZ1132" s="224"/>
      <c r="HA1132" s="224"/>
      <c r="HB1132" s="224"/>
      <c r="HC1132" s="224"/>
      <c r="HD1132" s="224"/>
      <c r="HE1132" s="224"/>
      <c r="HF1132" s="224"/>
      <c r="HG1132" s="224"/>
      <c r="HH1132" s="224"/>
      <c r="HI1132" s="224"/>
      <c r="HJ1132" s="224"/>
      <c r="HK1132" s="224"/>
      <c r="HL1132" s="224"/>
      <c r="HM1132" s="224"/>
      <c r="HN1132" s="224"/>
      <c r="HO1132" s="224"/>
      <c r="HP1132" s="224"/>
      <c r="HQ1132" s="224"/>
      <c r="HR1132" s="224"/>
      <c r="HS1132" s="224"/>
      <c r="HT1132" s="224"/>
      <c r="HU1132" s="224"/>
      <c r="HV1132" s="224"/>
      <c r="HW1132" s="224"/>
      <c r="HX1132" s="224"/>
      <c r="HY1132" s="224"/>
      <c r="HZ1132" s="224"/>
      <c r="IA1132" s="224"/>
      <c r="IB1132" s="224"/>
      <c r="IC1132" s="224"/>
      <c r="ID1132" s="224"/>
      <c r="IE1132" s="224"/>
      <c r="IF1132" s="224"/>
      <c r="IG1132" s="224"/>
      <c r="IH1132" s="224"/>
      <c r="II1132" s="224"/>
      <c r="IJ1132" s="224"/>
      <c r="IK1132" s="224"/>
      <c r="IL1132" s="224"/>
      <c r="IM1132" s="224"/>
      <c r="IN1132" s="224"/>
      <c r="IO1132" s="224"/>
      <c r="IP1132" s="224"/>
      <c r="IQ1132" s="224"/>
      <c r="IR1132" s="224"/>
      <c r="IS1132" s="224"/>
      <c r="IT1132" s="224"/>
      <c r="IU1132" s="224"/>
      <c r="IV1132" s="224"/>
      <c r="IW1132" s="224"/>
    </row>
    <row r="1133" spans="1:257" s="258" customFormat="1" ht="39" hidden="1" customHeight="1" x14ac:dyDescent="0.25">
      <c r="A1133" s="224"/>
      <c r="B1133" s="224"/>
      <c r="C1133" s="224"/>
      <c r="D1133" s="209"/>
      <c r="E1133" s="57"/>
      <c r="F1133" s="57"/>
      <c r="G1133" s="210"/>
      <c r="H1133" s="210"/>
      <c r="I1133" s="210"/>
      <c r="J1133" s="224"/>
      <c r="K1133" s="251"/>
      <c r="L1133" s="251"/>
      <c r="M1133" s="251"/>
      <c r="N1133" s="251"/>
      <c r="O1133" s="251"/>
      <c r="P1133" s="251"/>
      <c r="Q1133" s="251"/>
      <c r="R1133" s="251"/>
      <c r="S1133" s="251"/>
      <c r="T1133" s="251"/>
      <c r="U1133" s="251"/>
      <c r="V1133" s="251"/>
      <c r="W1133" s="251"/>
      <c r="X1133" s="251"/>
      <c r="Y1133" s="251"/>
      <c r="Z1133" s="251"/>
      <c r="AA1133" s="251"/>
      <c r="AB1133" s="251"/>
      <c r="AC1133" s="211"/>
      <c r="AD1133" s="252"/>
      <c r="AE1133" s="252"/>
      <c r="AF1133" s="253"/>
      <c r="AG1133" s="253"/>
      <c r="AH1133" s="254"/>
      <c r="AI1133" s="254"/>
      <c r="AJ1133" s="255"/>
      <c r="AK1133" s="255"/>
      <c r="AL1133" s="126"/>
      <c r="AM1133" s="224"/>
      <c r="AN1133" s="224"/>
      <c r="AO1133" s="224"/>
      <c r="AP1133" s="224"/>
      <c r="AQ1133" s="224"/>
      <c r="AR1133" s="224"/>
      <c r="AS1133" s="224"/>
      <c r="AT1133" s="224"/>
      <c r="AU1133" s="224"/>
      <c r="AV1133" s="224"/>
      <c r="AW1133" s="224"/>
      <c r="AX1133" s="224"/>
      <c r="AY1133" s="224"/>
      <c r="AZ1133" s="224"/>
      <c r="BA1133" s="224"/>
      <c r="BB1133" s="224"/>
      <c r="BC1133" s="224"/>
      <c r="BD1133" s="224"/>
      <c r="BE1133" s="224"/>
      <c r="BF1133" s="224"/>
      <c r="BG1133" s="224"/>
      <c r="BH1133" s="224"/>
      <c r="BI1133" s="224"/>
      <c r="BJ1133" s="224"/>
      <c r="BK1133" s="224"/>
      <c r="BL1133" s="224"/>
      <c r="BM1133" s="224"/>
      <c r="BN1133" s="224"/>
      <c r="BO1133" s="224"/>
      <c r="BP1133" s="224"/>
      <c r="BQ1133" s="224"/>
      <c r="BR1133" s="224"/>
      <c r="BS1133" s="224"/>
      <c r="BT1133" s="224"/>
      <c r="BU1133" s="224"/>
      <c r="BV1133" s="224"/>
      <c r="BW1133" s="224"/>
      <c r="BX1133" s="224"/>
      <c r="BY1133" s="224"/>
      <c r="BZ1133" s="224"/>
      <c r="CA1133" s="224"/>
      <c r="CB1133" s="224"/>
      <c r="CC1133" s="224"/>
      <c r="CD1133" s="224"/>
      <c r="CE1133" s="224"/>
      <c r="CF1133" s="224"/>
      <c r="CG1133" s="224"/>
      <c r="CH1133" s="224"/>
      <c r="CI1133" s="224"/>
      <c r="CJ1133" s="224"/>
      <c r="CK1133" s="224"/>
      <c r="CL1133" s="224"/>
      <c r="CM1133" s="224"/>
      <c r="CN1133" s="224"/>
      <c r="CO1133" s="224"/>
      <c r="CP1133" s="224"/>
      <c r="CQ1133" s="224"/>
      <c r="CR1133" s="224"/>
      <c r="CS1133" s="224"/>
      <c r="CT1133" s="224"/>
      <c r="CU1133" s="224"/>
      <c r="CV1133" s="224"/>
      <c r="CW1133" s="224"/>
      <c r="CX1133" s="224"/>
      <c r="CY1133" s="224"/>
      <c r="CZ1133" s="224"/>
      <c r="DA1133" s="224"/>
      <c r="DB1133" s="224"/>
      <c r="DC1133" s="224"/>
      <c r="DD1133" s="224"/>
      <c r="DE1133" s="224"/>
      <c r="DF1133" s="224"/>
      <c r="DG1133" s="224"/>
      <c r="DH1133" s="224"/>
      <c r="DI1133" s="224"/>
      <c r="DJ1133" s="224"/>
      <c r="DK1133" s="224"/>
      <c r="DL1133" s="224"/>
      <c r="DM1133" s="224"/>
      <c r="DN1133" s="224"/>
      <c r="DO1133" s="224"/>
      <c r="DP1133" s="224"/>
      <c r="DQ1133" s="224"/>
      <c r="DR1133" s="224"/>
      <c r="DS1133" s="224"/>
      <c r="DT1133" s="224"/>
      <c r="DU1133" s="224"/>
      <c r="DV1133" s="224"/>
      <c r="DW1133" s="224"/>
      <c r="DX1133" s="224"/>
      <c r="DY1133" s="224"/>
      <c r="DZ1133" s="224"/>
      <c r="EA1133" s="224"/>
      <c r="EB1133" s="224"/>
      <c r="EC1133" s="224"/>
      <c r="ED1133" s="224"/>
      <c r="EE1133" s="224"/>
      <c r="EF1133" s="224"/>
      <c r="EG1133" s="224"/>
      <c r="EH1133" s="224"/>
      <c r="EI1133" s="224"/>
      <c r="EJ1133" s="224"/>
      <c r="EK1133" s="224"/>
      <c r="EL1133" s="224"/>
      <c r="EM1133" s="224"/>
      <c r="EN1133" s="224"/>
      <c r="EO1133" s="224"/>
      <c r="EP1133" s="224"/>
      <c r="EQ1133" s="224"/>
      <c r="ER1133" s="224"/>
      <c r="ES1133" s="224"/>
      <c r="ET1133" s="224"/>
      <c r="EU1133" s="224"/>
      <c r="EV1133" s="224"/>
      <c r="EW1133" s="224"/>
      <c r="EX1133" s="224"/>
      <c r="EY1133" s="224"/>
      <c r="EZ1133" s="224"/>
      <c r="FA1133" s="224"/>
      <c r="FB1133" s="224"/>
      <c r="FC1133" s="224"/>
      <c r="FD1133" s="224"/>
      <c r="FE1133" s="224"/>
      <c r="FF1133" s="224"/>
      <c r="FG1133" s="224"/>
      <c r="FH1133" s="224"/>
      <c r="FI1133" s="224"/>
      <c r="FJ1133" s="224"/>
      <c r="FK1133" s="224"/>
      <c r="FL1133" s="224"/>
      <c r="FM1133" s="224"/>
      <c r="FN1133" s="224"/>
      <c r="FO1133" s="224"/>
      <c r="FP1133" s="224"/>
      <c r="FQ1133" s="224"/>
      <c r="FR1133" s="224"/>
      <c r="FS1133" s="224"/>
      <c r="FT1133" s="224"/>
      <c r="FU1133" s="224"/>
      <c r="FV1133" s="224"/>
      <c r="FW1133" s="224"/>
      <c r="FX1133" s="224"/>
      <c r="FY1133" s="224"/>
      <c r="FZ1133" s="224"/>
      <c r="GA1133" s="224"/>
      <c r="GB1133" s="224"/>
      <c r="GC1133" s="224"/>
      <c r="GD1133" s="224"/>
      <c r="GE1133" s="224"/>
      <c r="GF1133" s="224"/>
      <c r="GG1133" s="224"/>
      <c r="GH1133" s="224"/>
      <c r="GI1133" s="224"/>
      <c r="GJ1133" s="224"/>
      <c r="GK1133" s="224"/>
      <c r="GL1133" s="224"/>
      <c r="GM1133" s="224"/>
      <c r="GN1133" s="224"/>
      <c r="GO1133" s="224"/>
      <c r="GP1133" s="224"/>
      <c r="GQ1133" s="224"/>
      <c r="GR1133" s="224"/>
      <c r="GS1133" s="224"/>
      <c r="GT1133" s="224"/>
      <c r="GU1133" s="224"/>
      <c r="GV1133" s="224"/>
      <c r="GW1133" s="224"/>
      <c r="GX1133" s="224"/>
      <c r="GY1133" s="224"/>
      <c r="GZ1133" s="224"/>
      <c r="HA1133" s="224"/>
      <c r="HB1133" s="224"/>
      <c r="HC1133" s="224"/>
      <c r="HD1133" s="224"/>
      <c r="HE1133" s="224"/>
      <c r="HF1133" s="224"/>
      <c r="HG1133" s="224"/>
      <c r="HH1133" s="224"/>
      <c r="HI1133" s="224"/>
      <c r="HJ1133" s="224"/>
      <c r="HK1133" s="224"/>
      <c r="HL1133" s="224"/>
      <c r="HM1133" s="224"/>
      <c r="HN1133" s="224"/>
      <c r="HO1133" s="224"/>
      <c r="HP1133" s="224"/>
      <c r="HQ1133" s="224"/>
      <c r="HR1133" s="224"/>
      <c r="HS1133" s="224"/>
      <c r="HT1133" s="224"/>
      <c r="HU1133" s="224"/>
      <c r="HV1133" s="224"/>
      <c r="HW1133" s="224"/>
      <c r="HX1133" s="224"/>
      <c r="HY1133" s="224"/>
      <c r="HZ1133" s="224"/>
      <c r="IA1133" s="224"/>
      <c r="IB1133" s="224"/>
      <c r="IC1133" s="224"/>
      <c r="ID1133" s="224"/>
      <c r="IE1133" s="224"/>
      <c r="IF1133" s="224"/>
      <c r="IG1133" s="224"/>
      <c r="IH1133" s="224"/>
      <c r="II1133" s="224"/>
      <c r="IJ1133" s="224"/>
      <c r="IK1133" s="224"/>
      <c r="IL1133" s="224"/>
      <c r="IM1133" s="224"/>
      <c r="IN1133" s="224"/>
      <c r="IO1133" s="224"/>
      <c r="IP1133" s="224"/>
      <c r="IQ1133" s="224"/>
      <c r="IR1133" s="224"/>
      <c r="IS1133" s="224"/>
      <c r="IT1133" s="224"/>
      <c r="IU1133" s="224"/>
      <c r="IV1133" s="224"/>
      <c r="IW1133" s="224"/>
    </row>
    <row r="1134" spans="1:257" s="258" customFormat="1" ht="39" hidden="1" customHeight="1" x14ac:dyDescent="0.25">
      <c r="A1134" s="224"/>
      <c r="B1134" s="224"/>
      <c r="C1134" s="224"/>
      <c r="D1134" s="209"/>
      <c r="E1134" s="57"/>
      <c r="F1134" s="57"/>
      <c r="G1134" s="210"/>
      <c r="H1134" s="210"/>
      <c r="I1134" s="210"/>
      <c r="J1134" s="224"/>
      <c r="K1134" s="251"/>
      <c r="L1134" s="251"/>
      <c r="M1134" s="251"/>
      <c r="N1134" s="251"/>
      <c r="O1134" s="251"/>
      <c r="P1134" s="251"/>
      <c r="Q1134" s="251"/>
      <c r="R1134" s="251"/>
      <c r="S1134" s="251"/>
      <c r="T1134" s="251"/>
      <c r="U1134" s="251"/>
      <c r="V1134" s="251"/>
      <c r="W1134" s="251"/>
      <c r="X1134" s="251"/>
      <c r="Y1134" s="251"/>
      <c r="Z1134" s="251"/>
      <c r="AA1134" s="251"/>
      <c r="AB1134" s="251"/>
      <c r="AC1134" s="211"/>
      <c r="AD1134" s="252"/>
      <c r="AE1134" s="252"/>
      <c r="AF1134" s="253"/>
      <c r="AG1134" s="253"/>
      <c r="AH1134" s="254"/>
      <c r="AI1134" s="254"/>
      <c r="AJ1134" s="255"/>
      <c r="AK1134" s="255"/>
      <c r="AL1134" s="126"/>
      <c r="AM1134" s="224"/>
      <c r="AN1134" s="224"/>
      <c r="AO1134" s="224"/>
      <c r="AP1134" s="224"/>
      <c r="AQ1134" s="224"/>
      <c r="AR1134" s="224"/>
      <c r="AS1134" s="224"/>
      <c r="AT1134" s="224"/>
      <c r="AU1134" s="224"/>
      <c r="AV1134" s="224"/>
      <c r="AW1134" s="224"/>
      <c r="AX1134" s="224"/>
      <c r="AY1134" s="224"/>
      <c r="AZ1134" s="224"/>
      <c r="BA1134" s="224"/>
      <c r="BB1134" s="224"/>
      <c r="BC1134" s="224"/>
      <c r="BD1134" s="224"/>
      <c r="BE1134" s="224"/>
      <c r="BF1134" s="224"/>
      <c r="BG1134" s="224"/>
      <c r="BH1134" s="224"/>
      <c r="BI1134" s="224"/>
      <c r="BJ1134" s="224"/>
      <c r="BK1134" s="224"/>
      <c r="BL1134" s="224"/>
      <c r="BM1134" s="224"/>
      <c r="BN1134" s="224"/>
      <c r="BO1134" s="224"/>
      <c r="BP1134" s="224"/>
      <c r="BQ1134" s="224"/>
      <c r="BR1134" s="224"/>
      <c r="BS1134" s="224"/>
      <c r="BT1134" s="224"/>
      <c r="BU1134" s="224"/>
      <c r="BV1134" s="224"/>
      <c r="BW1134" s="224"/>
      <c r="BX1134" s="224"/>
      <c r="BY1134" s="224"/>
      <c r="BZ1134" s="224"/>
      <c r="CA1134" s="224"/>
      <c r="CB1134" s="224"/>
      <c r="CC1134" s="224"/>
      <c r="CD1134" s="224"/>
      <c r="CE1134" s="224"/>
      <c r="CF1134" s="224"/>
      <c r="CG1134" s="224"/>
      <c r="CH1134" s="224"/>
      <c r="CI1134" s="224"/>
      <c r="CJ1134" s="224"/>
      <c r="CK1134" s="224"/>
      <c r="CL1134" s="224"/>
      <c r="CM1134" s="224"/>
      <c r="CN1134" s="224"/>
      <c r="CO1134" s="224"/>
      <c r="CP1134" s="224"/>
      <c r="CQ1134" s="224"/>
      <c r="CR1134" s="224"/>
      <c r="CS1134" s="224"/>
      <c r="CT1134" s="224"/>
      <c r="CU1134" s="224"/>
      <c r="CV1134" s="224"/>
      <c r="CW1134" s="224"/>
      <c r="CX1134" s="224"/>
      <c r="CY1134" s="224"/>
      <c r="CZ1134" s="224"/>
      <c r="DA1134" s="224"/>
      <c r="DB1134" s="224"/>
      <c r="DC1134" s="224"/>
      <c r="DD1134" s="224"/>
      <c r="DE1134" s="224"/>
      <c r="DF1134" s="224"/>
      <c r="DG1134" s="224"/>
      <c r="DH1134" s="224"/>
      <c r="DI1134" s="224"/>
      <c r="DJ1134" s="224"/>
      <c r="DK1134" s="224"/>
      <c r="DL1134" s="224"/>
      <c r="DM1134" s="224"/>
      <c r="DN1134" s="224"/>
      <c r="DO1134" s="224"/>
      <c r="DP1134" s="224"/>
      <c r="DQ1134" s="224"/>
      <c r="DR1134" s="224"/>
      <c r="DS1134" s="224"/>
      <c r="DT1134" s="224"/>
      <c r="DU1134" s="224"/>
      <c r="DV1134" s="224"/>
      <c r="DW1134" s="224"/>
      <c r="DX1134" s="224"/>
      <c r="DY1134" s="224"/>
      <c r="DZ1134" s="224"/>
      <c r="EA1134" s="224"/>
      <c r="EB1134" s="224"/>
      <c r="EC1134" s="224"/>
      <c r="ED1134" s="224"/>
      <c r="EE1134" s="224"/>
      <c r="EF1134" s="224"/>
      <c r="EG1134" s="224"/>
      <c r="EH1134" s="224"/>
      <c r="EI1134" s="224"/>
      <c r="EJ1134" s="224"/>
      <c r="EK1134" s="224"/>
      <c r="EL1134" s="224"/>
      <c r="EM1134" s="224"/>
      <c r="EN1134" s="224"/>
      <c r="EO1134" s="224"/>
      <c r="EP1134" s="224"/>
      <c r="EQ1134" s="224"/>
      <c r="ER1134" s="224"/>
      <c r="ES1134" s="224"/>
      <c r="ET1134" s="224"/>
      <c r="EU1134" s="224"/>
      <c r="EV1134" s="224"/>
      <c r="EW1134" s="224"/>
      <c r="EX1134" s="224"/>
      <c r="EY1134" s="224"/>
      <c r="EZ1134" s="224"/>
      <c r="FA1134" s="224"/>
      <c r="FB1134" s="224"/>
      <c r="FC1134" s="224"/>
      <c r="FD1134" s="224"/>
      <c r="FE1134" s="224"/>
      <c r="FF1134" s="224"/>
      <c r="FG1134" s="224"/>
      <c r="FH1134" s="224"/>
      <c r="FI1134" s="224"/>
      <c r="FJ1134" s="224"/>
      <c r="FK1134" s="224"/>
      <c r="FL1134" s="224"/>
      <c r="FM1134" s="224"/>
      <c r="FN1134" s="224"/>
      <c r="FO1134" s="224"/>
      <c r="FP1134" s="224"/>
      <c r="FQ1134" s="224"/>
      <c r="FR1134" s="224"/>
      <c r="FS1134" s="224"/>
      <c r="FT1134" s="224"/>
      <c r="FU1134" s="224"/>
      <c r="FV1134" s="224"/>
      <c r="FW1134" s="224"/>
      <c r="FX1134" s="224"/>
      <c r="FY1134" s="224"/>
      <c r="FZ1134" s="224"/>
      <c r="GA1134" s="224"/>
      <c r="GB1134" s="224"/>
      <c r="GC1134" s="224"/>
      <c r="GD1134" s="224"/>
      <c r="GE1134" s="224"/>
      <c r="GF1134" s="224"/>
      <c r="GG1134" s="224"/>
      <c r="GH1134" s="224"/>
      <c r="GI1134" s="224"/>
      <c r="GJ1134" s="224"/>
      <c r="GK1134" s="224"/>
      <c r="GL1134" s="224"/>
      <c r="GM1134" s="224"/>
      <c r="GN1134" s="224"/>
      <c r="GO1134" s="224"/>
      <c r="GP1134" s="224"/>
      <c r="GQ1134" s="224"/>
      <c r="GR1134" s="224"/>
      <c r="GS1134" s="224"/>
      <c r="GT1134" s="224"/>
      <c r="GU1134" s="224"/>
      <c r="GV1134" s="224"/>
      <c r="GW1134" s="224"/>
      <c r="GX1134" s="224"/>
      <c r="GY1134" s="224"/>
      <c r="GZ1134" s="224"/>
      <c r="HA1134" s="224"/>
      <c r="HB1134" s="224"/>
      <c r="HC1134" s="224"/>
      <c r="HD1134" s="224"/>
      <c r="HE1134" s="224"/>
      <c r="HF1134" s="224"/>
      <c r="HG1134" s="224"/>
      <c r="HH1134" s="224"/>
      <c r="HI1134" s="224"/>
      <c r="HJ1134" s="224"/>
      <c r="HK1134" s="224"/>
      <c r="HL1134" s="224"/>
      <c r="HM1134" s="224"/>
      <c r="HN1134" s="224"/>
      <c r="HO1134" s="224"/>
      <c r="HP1134" s="224"/>
      <c r="HQ1134" s="224"/>
      <c r="HR1134" s="224"/>
      <c r="HS1134" s="224"/>
      <c r="HT1134" s="224"/>
      <c r="HU1134" s="224"/>
      <c r="HV1134" s="224"/>
      <c r="HW1134" s="224"/>
      <c r="HX1134" s="224"/>
      <c r="HY1134" s="224"/>
      <c r="HZ1134" s="224"/>
      <c r="IA1134" s="224"/>
      <c r="IB1134" s="224"/>
      <c r="IC1134" s="224"/>
      <c r="ID1134" s="224"/>
      <c r="IE1134" s="224"/>
      <c r="IF1134" s="224"/>
      <c r="IG1134" s="224"/>
      <c r="IH1134" s="224"/>
      <c r="II1134" s="224"/>
      <c r="IJ1134" s="224"/>
      <c r="IK1134" s="224"/>
      <c r="IL1134" s="224"/>
      <c r="IM1134" s="224"/>
      <c r="IN1134" s="224"/>
      <c r="IO1134" s="224"/>
      <c r="IP1134" s="224"/>
      <c r="IQ1134" s="224"/>
      <c r="IR1134" s="224"/>
      <c r="IS1134" s="224"/>
      <c r="IT1134" s="224"/>
      <c r="IU1134" s="224"/>
      <c r="IV1134" s="224"/>
      <c r="IW1134" s="224"/>
    </row>
    <row r="1135" spans="1:257" s="258" customFormat="1" ht="39" hidden="1" customHeight="1" x14ac:dyDescent="0.25">
      <c r="A1135" s="224"/>
      <c r="B1135" s="224"/>
      <c r="C1135" s="224"/>
      <c r="D1135" s="209"/>
      <c r="E1135" s="57"/>
      <c r="F1135" s="57"/>
      <c r="G1135" s="210"/>
      <c r="H1135" s="210"/>
      <c r="I1135" s="210"/>
      <c r="J1135" s="224"/>
      <c r="K1135" s="251"/>
      <c r="L1135" s="251"/>
      <c r="M1135" s="251"/>
      <c r="N1135" s="251"/>
      <c r="O1135" s="251"/>
      <c r="P1135" s="251"/>
      <c r="Q1135" s="251"/>
      <c r="R1135" s="251"/>
      <c r="S1135" s="251"/>
      <c r="T1135" s="251"/>
      <c r="U1135" s="251"/>
      <c r="V1135" s="251"/>
      <c r="W1135" s="251"/>
      <c r="X1135" s="251"/>
      <c r="Y1135" s="251"/>
      <c r="Z1135" s="251"/>
      <c r="AA1135" s="251"/>
      <c r="AB1135" s="251"/>
      <c r="AC1135" s="211"/>
      <c r="AD1135" s="252"/>
      <c r="AE1135" s="252"/>
      <c r="AF1135" s="253"/>
      <c r="AG1135" s="253"/>
      <c r="AH1135" s="254"/>
      <c r="AI1135" s="254"/>
      <c r="AJ1135" s="255"/>
      <c r="AK1135" s="255"/>
      <c r="AL1135" s="126"/>
      <c r="AM1135" s="224"/>
      <c r="AN1135" s="224"/>
      <c r="AO1135" s="224"/>
      <c r="AP1135" s="224"/>
      <c r="AQ1135" s="224"/>
      <c r="AR1135" s="224"/>
      <c r="AS1135" s="224"/>
      <c r="AT1135" s="224"/>
      <c r="AU1135" s="224"/>
      <c r="AV1135" s="224"/>
      <c r="AW1135" s="224"/>
      <c r="AX1135" s="224"/>
      <c r="AY1135" s="224"/>
      <c r="AZ1135" s="224"/>
      <c r="BA1135" s="224"/>
      <c r="BB1135" s="224"/>
      <c r="BC1135" s="224"/>
      <c r="BD1135" s="224"/>
      <c r="BE1135" s="224"/>
      <c r="BF1135" s="224"/>
      <c r="BG1135" s="224"/>
      <c r="BH1135" s="224"/>
      <c r="BI1135" s="224"/>
      <c r="BJ1135" s="224"/>
      <c r="BK1135" s="224"/>
      <c r="BL1135" s="224"/>
      <c r="BM1135" s="224"/>
      <c r="BN1135" s="224"/>
      <c r="BO1135" s="224"/>
      <c r="BP1135" s="224"/>
      <c r="BQ1135" s="224"/>
      <c r="BR1135" s="224"/>
      <c r="BS1135" s="224"/>
      <c r="BT1135" s="224"/>
      <c r="BU1135" s="224"/>
      <c r="BV1135" s="224"/>
      <c r="BW1135" s="224"/>
      <c r="BX1135" s="224"/>
      <c r="BY1135" s="224"/>
      <c r="BZ1135" s="224"/>
      <c r="CA1135" s="224"/>
      <c r="CB1135" s="224"/>
      <c r="CC1135" s="224"/>
      <c r="CD1135" s="224"/>
      <c r="CE1135" s="224"/>
      <c r="CF1135" s="224"/>
      <c r="CG1135" s="224"/>
      <c r="CH1135" s="224"/>
      <c r="CI1135" s="224"/>
      <c r="CJ1135" s="224"/>
      <c r="CK1135" s="224"/>
      <c r="CL1135" s="224"/>
      <c r="CM1135" s="224"/>
      <c r="CN1135" s="224"/>
      <c r="CO1135" s="224"/>
      <c r="CP1135" s="224"/>
      <c r="CQ1135" s="224"/>
      <c r="CR1135" s="224"/>
      <c r="CS1135" s="224"/>
      <c r="CT1135" s="224"/>
      <c r="CU1135" s="224"/>
      <c r="CV1135" s="224"/>
      <c r="CW1135" s="224"/>
      <c r="CX1135" s="224"/>
      <c r="CY1135" s="224"/>
      <c r="CZ1135" s="224"/>
      <c r="DA1135" s="224"/>
      <c r="DB1135" s="224"/>
      <c r="DC1135" s="224"/>
      <c r="DD1135" s="224"/>
      <c r="DE1135" s="224"/>
      <c r="DF1135" s="224"/>
      <c r="DG1135" s="224"/>
      <c r="DH1135" s="224"/>
      <c r="DI1135" s="224"/>
      <c r="DJ1135" s="224"/>
      <c r="DK1135" s="224"/>
      <c r="DL1135" s="224"/>
      <c r="DM1135" s="224"/>
      <c r="DN1135" s="224"/>
      <c r="DO1135" s="224"/>
      <c r="DP1135" s="224"/>
      <c r="DQ1135" s="224"/>
      <c r="DR1135" s="224"/>
      <c r="DS1135" s="224"/>
      <c r="DT1135" s="224"/>
      <c r="DU1135" s="224"/>
      <c r="DV1135" s="224"/>
      <c r="DW1135" s="224"/>
      <c r="DX1135" s="224"/>
      <c r="DY1135" s="224"/>
      <c r="DZ1135" s="224"/>
      <c r="EA1135" s="224"/>
      <c r="EB1135" s="224"/>
      <c r="EC1135" s="224"/>
      <c r="ED1135" s="224"/>
      <c r="EE1135" s="224"/>
      <c r="EF1135" s="224"/>
      <c r="EG1135" s="224"/>
      <c r="EH1135" s="224"/>
      <c r="EI1135" s="224"/>
      <c r="EJ1135" s="224"/>
      <c r="EK1135" s="224"/>
      <c r="EL1135" s="224"/>
      <c r="EM1135" s="224"/>
      <c r="EN1135" s="224"/>
      <c r="EO1135" s="224"/>
      <c r="EP1135" s="224"/>
      <c r="EQ1135" s="224"/>
      <c r="ER1135" s="224"/>
      <c r="ES1135" s="224"/>
      <c r="ET1135" s="224"/>
      <c r="EU1135" s="224"/>
      <c r="EV1135" s="224"/>
      <c r="EW1135" s="224"/>
      <c r="EX1135" s="224"/>
      <c r="EY1135" s="224"/>
      <c r="EZ1135" s="224"/>
      <c r="FA1135" s="224"/>
      <c r="FB1135" s="224"/>
      <c r="FC1135" s="224"/>
      <c r="FD1135" s="224"/>
      <c r="FE1135" s="224"/>
      <c r="FF1135" s="224"/>
      <c r="FG1135" s="224"/>
      <c r="FH1135" s="224"/>
      <c r="FI1135" s="224"/>
      <c r="FJ1135" s="224"/>
      <c r="FK1135" s="224"/>
      <c r="FL1135" s="224"/>
      <c r="FM1135" s="224"/>
      <c r="FN1135" s="224"/>
      <c r="FO1135" s="224"/>
      <c r="FP1135" s="224"/>
      <c r="FQ1135" s="224"/>
      <c r="FR1135" s="224"/>
      <c r="FS1135" s="224"/>
      <c r="FT1135" s="224"/>
      <c r="FU1135" s="224"/>
      <c r="FV1135" s="224"/>
      <c r="FW1135" s="224"/>
      <c r="FX1135" s="224"/>
      <c r="FY1135" s="224"/>
      <c r="FZ1135" s="224"/>
      <c r="GA1135" s="224"/>
      <c r="GB1135" s="224"/>
      <c r="GC1135" s="224"/>
      <c r="GD1135" s="224"/>
      <c r="GE1135" s="224"/>
      <c r="GF1135" s="224"/>
      <c r="GG1135" s="224"/>
      <c r="GH1135" s="224"/>
      <c r="GI1135" s="224"/>
      <c r="GJ1135" s="224"/>
      <c r="GK1135" s="224"/>
      <c r="GL1135" s="224"/>
      <c r="GM1135" s="224"/>
      <c r="GN1135" s="224"/>
      <c r="GO1135" s="224"/>
      <c r="GP1135" s="224"/>
      <c r="GQ1135" s="224"/>
      <c r="GR1135" s="224"/>
      <c r="GS1135" s="224"/>
      <c r="GT1135" s="224"/>
      <c r="GU1135" s="224"/>
      <c r="GV1135" s="224"/>
      <c r="GW1135" s="224"/>
      <c r="GX1135" s="224"/>
      <c r="GY1135" s="224"/>
      <c r="GZ1135" s="224"/>
      <c r="HA1135" s="224"/>
      <c r="HB1135" s="224"/>
      <c r="HC1135" s="224"/>
      <c r="HD1135" s="224"/>
      <c r="HE1135" s="224"/>
      <c r="HF1135" s="224"/>
      <c r="HG1135" s="224"/>
      <c r="HH1135" s="224"/>
      <c r="HI1135" s="224"/>
      <c r="HJ1135" s="224"/>
      <c r="HK1135" s="224"/>
      <c r="HL1135" s="224"/>
      <c r="HM1135" s="224"/>
      <c r="HN1135" s="224"/>
      <c r="HO1135" s="224"/>
      <c r="HP1135" s="224"/>
      <c r="HQ1135" s="224"/>
      <c r="HR1135" s="224"/>
      <c r="HS1135" s="224"/>
      <c r="HT1135" s="224"/>
      <c r="HU1135" s="224"/>
      <c r="HV1135" s="224"/>
      <c r="HW1135" s="224"/>
      <c r="HX1135" s="224"/>
      <c r="HY1135" s="224"/>
      <c r="HZ1135" s="224"/>
      <c r="IA1135" s="224"/>
      <c r="IB1135" s="224"/>
      <c r="IC1135" s="224"/>
      <c r="ID1135" s="224"/>
      <c r="IE1135" s="224"/>
      <c r="IF1135" s="224"/>
      <c r="IG1135" s="224"/>
      <c r="IH1135" s="224"/>
      <c r="II1135" s="224"/>
      <c r="IJ1135" s="224"/>
      <c r="IK1135" s="224"/>
      <c r="IL1135" s="224"/>
      <c r="IM1135" s="224"/>
      <c r="IN1135" s="224"/>
      <c r="IO1135" s="224"/>
      <c r="IP1135" s="224"/>
      <c r="IQ1135" s="224"/>
      <c r="IR1135" s="224"/>
      <c r="IS1135" s="224"/>
      <c r="IT1135" s="224"/>
      <c r="IU1135" s="224"/>
      <c r="IV1135" s="224"/>
      <c r="IW1135" s="224"/>
    </row>
    <row r="1136" spans="1:257" s="258" customFormat="1" ht="39" hidden="1" customHeight="1" x14ac:dyDescent="0.25">
      <c r="A1136" s="224"/>
      <c r="B1136" s="224"/>
      <c r="C1136" s="224"/>
      <c r="D1136" s="209"/>
      <c r="E1136" s="57"/>
      <c r="F1136" s="57"/>
      <c r="G1136" s="210"/>
      <c r="H1136" s="210"/>
      <c r="I1136" s="210"/>
      <c r="J1136" s="224"/>
      <c r="K1136" s="251"/>
      <c r="L1136" s="251"/>
      <c r="M1136" s="251"/>
      <c r="N1136" s="251"/>
      <c r="O1136" s="251"/>
      <c r="P1136" s="251"/>
      <c r="Q1136" s="251"/>
      <c r="R1136" s="251"/>
      <c r="S1136" s="251"/>
      <c r="T1136" s="251"/>
      <c r="U1136" s="251"/>
      <c r="V1136" s="251"/>
      <c r="W1136" s="251"/>
      <c r="X1136" s="251"/>
      <c r="Y1136" s="251"/>
      <c r="Z1136" s="251"/>
      <c r="AA1136" s="251"/>
      <c r="AB1136" s="251"/>
      <c r="AC1136" s="211"/>
      <c r="AD1136" s="252"/>
      <c r="AE1136" s="252"/>
      <c r="AF1136" s="253"/>
      <c r="AG1136" s="253"/>
      <c r="AH1136" s="254"/>
      <c r="AI1136" s="254"/>
      <c r="AJ1136" s="255"/>
      <c r="AK1136" s="255"/>
      <c r="AL1136" s="126"/>
      <c r="AM1136" s="224"/>
      <c r="AN1136" s="224"/>
      <c r="AO1136" s="224"/>
      <c r="AP1136" s="224"/>
      <c r="AQ1136" s="224"/>
      <c r="AR1136" s="224"/>
      <c r="AS1136" s="224"/>
      <c r="AT1136" s="224"/>
      <c r="AU1136" s="224"/>
      <c r="AV1136" s="224"/>
      <c r="AW1136" s="224"/>
      <c r="AX1136" s="224"/>
      <c r="AY1136" s="224"/>
      <c r="AZ1136" s="224"/>
      <c r="BA1136" s="224"/>
      <c r="BB1136" s="224"/>
      <c r="BC1136" s="224"/>
      <c r="BD1136" s="224"/>
      <c r="BE1136" s="224"/>
      <c r="BF1136" s="224"/>
      <c r="BG1136" s="224"/>
      <c r="BH1136" s="224"/>
      <c r="BI1136" s="224"/>
      <c r="BJ1136" s="224"/>
      <c r="BK1136" s="224"/>
      <c r="BL1136" s="224"/>
      <c r="BM1136" s="224"/>
      <c r="BN1136" s="224"/>
      <c r="BO1136" s="224"/>
      <c r="BP1136" s="224"/>
      <c r="BQ1136" s="224"/>
      <c r="BR1136" s="224"/>
      <c r="BS1136" s="224"/>
      <c r="BT1136" s="224"/>
      <c r="BU1136" s="224"/>
      <c r="BV1136" s="224"/>
      <c r="BW1136" s="224"/>
      <c r="BX1136" s="224"/>
      <c r="BY1136" s="224"/>
      <c r="BZ1136" s="224"/>
      <c r="CA1136" s="224"/>
      <c r="CB1136" s="224"/>
      <c r="CC1136" s="224"/>
      <c r="CD1136" s="224"/>
      <c r="CE1136" s="224"/>
      <c r="CF1136" s="224"/>
      <c r="CG1136" s="224"/>
      <c r="CH1136" s="224"/>
      <c r="CI1136" s="224"/>
      <c r="CJ1136" s="224"/>
      <c r="CK1136" s="224"/>
      <c r="CL1136" s="224"/>
      <c r="CM1136" s="224"/>
      <c r="CN1136" s="224"/>
      <c r="CO1136" s="224"/>
      <c r="CP1136" s="224"/>
      <c r="CQ1136" s="224"/>
      <c r="CR1136" s="224"/>
      <c r="CS1136" s="224"/>
      <c r="CT1136" s="224"/>
      <c r="CU1136" s="224"/>
      <c r="CV1136" s="224"/>
      <c r="CW1136" s="224"/>
      <c r="CX1136" s="224"/>
      <c r="CY1136" s="224"/>
      <c r="CZ1136" s="224"/>
      <c r="DA1136" s="224"/>
      <c r="DB1136" s="224"/>
      <c r="DC1136" s="224"/>
      <c r="DD1136" s="224"/>
      <c r="DE1136" s="224"/>
      <c r="DF1136" s="224"/>
      <c r="DG1136" s="224"/>
      <c r="DH1136" s="224"/>
      <c r="DI1136" s="224"/>
      <c r="DJ1136" s="224"/>
      <c r="DK1136" s="224"/>
      <c r="DL1136" s="224"/>
      <c r="DM1136" s="224"/>
      <c r="DN1136" s="224"/>
      <c r="DO1136" s="224"/>
      <c r="DP1136" s="224"/>
      <c r="DQ1136" s="224"/>
      <c r="DR1136" s="224"/>
      <c r="DS1136" s="224"/>
      <c r="DT1136" s="224"/>
      <c r="DU1136" s="224"/>
      <c r="DV1136" s="224"/>
      <c r="DW1136" s="224"/>
      <c r="DX1136" s="224"/>
      <c r="DY1136" s="224"/>
      <c r="DZ1136" s="224"/>
      <c r="EA1136" s="224"/>
      <c r="EB1136" s="224"/>
      <c r="EC1136" s="224"/>
      <c r="ED1136" s="224"/>
      <c r="EE1136" s="224"/>
      <c r="EF1136" s="224"/>
      <c r="EG1136" s="224"/>
      <c r="EH1136" s="224"/>
      <c r="EI1136" s="224"/>
      <c r="EJ1136" s="224"/>
      <c r="EK1136" s="224"/>
      <c r="EL1136" s="224"/>
      <c r="EM1136" s="224"/>
      <c r="EN1136" s="224"/>
      <c r="EO1136" s="224"/>
      <c r="EP1136" s="224"/>
      <c r="EQ1136" s="224"/>
      <c r="ER1136" s="224"/>
      <c r="ES1136" s="224"/>
      <c r="ET1136" s="224"/>
      <c r="EU1136" s="224"/>
      <c r="EV1136" s="224"/>
      <c r="EW1136" s="224"/>
      <c r="EX1136" s="224"/>
      <c r="EY1136" s="224"/>
      <c r="EZ1136" s="224"/>
      <c r="FA1136" s="224"/>
      <c r="FB1136" s="224"/>
      <c r="FC1136" s="224"/>
      <c r="FD1136" s="224"/>
      <c r="FE1136" s="224"/>
      <c r="FF1136" s="224"/>
      <c r="FG1136" s="224"/>
      <c r="FH1136" s="224"/>
      <c r="FI1136" s="224"/>
      <c r="FJ1136" s="224"/>
      <c r="FK1136" s="224"/>
      <c r="FL1136" s="224"/>
      <c r="FM1136" s="224"/>
      <c r="FN1136" s="224"/>
      <c r="FO1136" s="224"/>
      <c r="FP1136" s="224"/>
      <c r="FQ1136" s="224"/>
      <c r="FR1136" s="224"/>
      <c r="FS1136" s="224"/>
      <c r="FT1136" s="224"/>
      <c r="FU1136" s="224"/>
      <c r="FV1136" s="224"/>
      <c r="FW1136" s="224"/>
      <c r="FX1136" s="224"/>
      <c r="FY1136" s="224"/>
      <c r="FZ1136" s="224"/>
      <c r="GA1136" s="224"/>
      <c r="GB1136" s="224"/>
      <c r="GC1136" s="224"/>
      <c r="GD1136" s="224"/>
      <c r="GE1136" s="224"/>
      <c r="GF1136" s="224"/>
      <c r="GG1136" s="224"/>
      <c r="GH1136" s="224"/>
      <c r="GI1136" s="224"/>
      <c r="GJ1136" s="224"/>
      <c r="GK1136" s="224"/>
      <c r="GL1136" s="224"/>
      <c r="GM1136" s="224"/>
      <c r="GN1136" s="224"/>
      <c r="GO1136" s="224"/>
      <c r="GP1136" s="224"/>
      <c r="GQ1136" s="224"/>
      <c r="GR1136" s="224"/>
      <c r="GS1136" s="224"/>
      <c r="GT1136" s="224"/>
      <c r="GU1136" s="224"/>
      <c r="GV1136" s="224"/>
      <c r="GW1136" s="224"/>
      <c r="GX1136" s="224"/>
      <c r="GY1136" s="224"/>
      <c r="GZ1136" s="224"/>
      <c r="HA1136" s="224"/>
      <c r="HB1136" s="224"/>
      <c r="HC1136" s="224"/>
      <c r="HD1136" s="224"/>
      <c r="HE1136" s="224"/>
      <c r="HF1136" s="224"/>
      <c r="HG1136" s="224"/>
      <c r="HH1136" s="224"/>
      <c r="HI1136" s="224"/>
      <c r="HJ1136" s="224"/>
      <c r="HK1136" s="224"/>
      <c r="HL1136" s="224"/>
      <c r="HM1136" s="224"/>
      <c r="HN1136" s="224"/>
      <c r="HO1136" s="224"/>
      <c r="HP1136" s="224"/>
      <c r="HQ1136" s="224"/>
      <c r="HR1136" s="224"/>
      <c r="HS1136" s="224"/>
      <c r="HT1136" s="224"/>
      <c r="HU1136" s="224"/>
      <c r="HV1136" s="224"/>
      <c r="HW1136" s="224"/>
      <c r="HX1136" s="224"/>
      <c r="HY1136" s="224"/>
      <c r="HZ1136" s="224"/>
      <c r="IA1136" s="224"/>
      <c r="IB1136" s="224"/>
      <c r="IC1136" s="224"/>
      <c r="ID1136" s="224"/>
      <c r="IE1136" s="224"/>
      <c r="IF1136" s="224"/>
      <c r="IG1136" s="224"/>
      <c r="IH1136" s="224"/>
      <c r="II1136" s="224"/>
      <c r="IJ1136" s="224"/>
      <c r="IK1136" s="224"/>
      <c r="IL1136" s="224"/>
      <c r="IM1136" s="224"/>
      <c r="IN1136" s="224"/>
      <c r="IO1136" s="224"/>
      <c r="IP1136" s="224"/>
      <c r="IQ1136" s="224"/>
      <c r="IR1136" s="224"/>
      <c r="IS1136" s="224"/>
      <c r="IT1136" s="224"/>
      <c r="IU1136" s="224"/>
      <c r="IV1136" s="224"/>
      <c r="IW1136" s="224"/>
    </row>
    <row r="1137" spans="1:257" s="258" customFormat="1" ht="39" hidden="1" customHeight="1" x14ac:dyDescent="0.25">
      <c r="A1137" s="224"/>
      <c r="B1137" s="224"/>
      <c r="C1137" s="224"/>
      <c r="D1137" s="209"/>
      <c r="E1137" s="57"/>
      <c r="F1137" s="57"/>
      <c r="G1137" s="210"/>
      <c r="H1137" s="210"/>
      <c r="I1137" s="210"/>
      <c r="J1137" s="224"/>
      <c r="K1137" s="251"/>
      <c r="L1137" s="251"/>
      <c r="M1137" s="251"/>
      <c r="N1137" s="251"/>
      <c r="O1137" s="251"/>
      <c r="P1137" s="251"/>
      <c r="Q1137" s="251"/>
      <c r="R1137" s="251"/>
      <c r="S1137" s="251"/>
      <c r="T1137" s="251"/>
      <c r="U1137" s="251"/>
      <c r="V1137" s="251"/>
      <c r="W1137" s="251"/>
      <c r="X1137" s="251"/>
      <c r="Y1137" s="251"/>
      <c r="Z1137" s="251"/>
      <c r="AA1137" s="251"/>
      <c r="AB1137" s="251"/>
      <c r="AC1137" s="211"/>
      <c r="AD1137" s="252"/>
      <c r="AE1137" s="252"/>
      <c r="AF1137" s="253"/>
      <c r="AG1137" s="253"/>
      <c r="AH1137" s="254"/>
      <c r="AI1137" s="254"/>
      <c r="AJ1137" s="255"/>
      <c r="AK1137" s="255"/>
      <c r="AL1137" s="126"/>
      <c r="AM1137" s="224"/>
      <c r="AN1137" s="224"/>
      <c r="AO1137" s="224"/>
      <c r="AP1137" s="224"/>
      <c r="AQ1137" s="224"/>
      <c r="AR1137" s="224"/>
      <c r="AS1137" s="224"/>
      <c r="AT1137" s="224"/>
      <c r="AU1137" s="224"/>
      <c r="AV1137" s="224"/>
      <c r="AW1137" s="224"/>
      <c r="AX1137" s="224"/>
      <c r="AY1137" s="224"/>
      <c r="AZ1137" s="224"/>
      <c r="BA1137" s="224"/>
      <c r="BB1137" s="224"/>
      <c r="BC1137" s="224"/>
      <c r="BD1137" s="224"/>
      <c r="BE1137" s="224"/>
      <c r="BF1137" s="224"/>
      <c r="BG1137" s="224"/>
      <c r="BH1137" s="224"/>
      <c r="BI1137" s="224"/>
      <c r="BJ1137" s="224"/>
      <c r="BK1137" s="224"/>
      <c r="BL1137" s="224"/>
      <c r="BM1137" s="224"/>
      <c r="BN1137" s="224"/>
      <c r="BO1137" s="224"/>
      <c r="BP1137" s="224"/>
      <c r="BQ1137" s="224"/>
      <c r="BR1137" s="224"/>
      <c r="BS1137" s="224"/>
      <c r="BT1137" s="224"/>
      <c r="BU1137" s="224"/>
      <c r="BV1137" s="224"/>
      <c r="BW1137" s="224"/>
      <c r="BX1137" s="224"/>
      <c r="BY1137" s="224"/>
      <c r="BZ1137" s="224"/>
      <c r="CA1137" s="224"/>
      <c r="CB1137" s="224"/>
      <c r="CC1137" s="224"/>
      <c r="CD1137" s="224"/>
      <c r="CE1137" s="224"/>
      <c r="CF1137" s="224"/>
      <c r="CG1137" s="224"/>
      <c r="CH1137" s="224"/>
      <c r="CI1137" s="224"/>
      <c r="CJ1137" s="224"/>
      <c r="CK1137" s="224"/>
      <c r="CL1137" s="224"/>
      <c r="CM1137" s="224"/>
      <c r="CN1137" s="224"/>
      <c r="CO1137" s="224"/>
      <c r="CP1137" s="224"/>
      <c r="CQ1137" s="224"/>
      <c r="CR1137" s="224"/>
      <c r="CS1137" s="224"/>
      <c r="CT1137" s="224"/>
      <c r="CU1137" s="224"/>
      <c r="CV1137" s="224"/>
      <c r="CW1137" s="224"/>
      <c r="CX1137" s="224"/>
      <c r="CY1137" s="224"/>
      <c r="CZ1137" s="224"/>
      <c r="DA1137" s="224"/>
      <c r="DB1137" s="224"/>
      <c r="DC1137" s="224"/>
      <c r="DD1137" s="224"/>
      <c r="DE1137" s="224"/>
      <c r="DF1137" s="224"/>
      <c r="DG1137" s="224"/>
      <c r="DH1137" s="224"/>
      <c r="DI1137" s="224"/>
      <c r="DJ1137" s="224"/>
      <c r="DK1137" s="224"/>
      <c r="DL1137" s="224"/>
      <c r="DM1137" s="224"/>
      <c r="DN1137" s="224"/>
      <c r="DO1137" s="224"/>
      <c r="DP1137" s="224"/>
      <c r="DQ1137" s="224"/>
      <c r="DR1137" s="224"/>
      <c r="DS1137" s="224"/>
      <c r="DT1137" s="224"/>
      <c r="DU1137" s="224"/>
      <c r="DV1137" s="224"/>
      <c r="DW1137" s="224"/>
      <c r="DX1137" s="224"/>
      <c r="DY1137" s="224"/>
      <c r="DZ1137" s="224"/>
      <c r="EA1137" s="224"/>
      <c r="EB1137" s="224"/>
      <c r="EC1137" s="224"/>
      <c r="ED1137" s="224"/>
      <c r="EE1137" s="224"/>
      <c r="EF1137" s="224"/>
      <c r="EG1137" s="224"/>
      <c r="EH1137" s="224"/>
      <c r="EI1137" s="224"/>
      <c r="EJ1137" s="224"/>
      <c r="EK1137" s="224"/>
      <c r="EL1137" s="224"/>
      <c r="EM1137" s="224"/>
      <c r="EN1137" s="224"/>
      <c r="EO1137" s="224"/>
      <c r="EP1137" s="224"/>
      <c r="EQ1137" s="224"/>
      <c r="ER1137" s="224"/>
      <c r="ES1137" s="224"/>
      <c r="ET1137" s="224"/>
      <c r="EU1137" s="224"/>
      <c r="EV1137" s="224"/>
      <c r="EW1137" s="224"/>
      <c r="EX1137" s="224"/>
      <c r="EY1137" s="224"/>
      <c r="EZ1137" s="224"/>
      <c r="FA1137" s="224"/>
      <c r="FB1137" s="224"/>
      <c r="FC1137" s="224"/>
      <c r="FD1137" s="224"/>
      <c r="FE1137" s="224"/>
      <c r="FF1137" s="224"/>
      <c r="FG1137" s="224"/>
      <c r="FH1137" s="224"/>
      <c r="FI1137" s="224"/>
      <c r="FJ1137" s="224"/>
      <c r="FK1137" s="224"/>
      <c r="FL1137" s="224"/>
      <c r="FM1137" s="224"/>
      <c r="FN1137" s="224"/>
      <c r="FO1137" s="224"/>
      <c r="FP1137" s="224"/>
      <c r="FQ1137" s="224"/>
      <c r="FR1137" s="224"/>
      <c r="FS1137" s="224"/>
      <c r="FT1137" s="224"/>
      <c r="FU1137" s="224"/>
      <c r="FV1137" s="224"/>
      <c r="FW1137" s="224"/>
      <c r="FX1137" s="224"/>
      <c r="FY1137" s="224"/>
      <c r="FZ1137" s="224"/>
      <c r="GA1137" s="224"/>
      <c r="GB1137" s="224"/>
      <c r="GC1137" s="224"/>
      <c r="GD1137" s="224"/>
      <c r="GE1137" s="224"/>
      <c r="GF1137" s="224"/>
      <c r="GG1137" s="224"/>
      <c r="GH1137" s="224"/>
      <c r="GI1137" s="224"/>
      <c r="GJ1137" s="224"/>
      <c r="GK1137" s="224"/>
      <c r="GL1137" s="224"/>
      <c r="GM1137" s="224"/>
      <c r="GN1137" s="224"/>
      <c r="GO1137" s="224"/>
      <c r="GP1137" s="224"/>
      <c r="GQ1137" s="224"/>
      <c r="GR1137" s="224"/>
      <c r="GS1137" s="224"/>
      <c r="GT1137" s="224"/>
      <c r="GU1137" s="224"/>
      <c r="GV1137" s="224"/>
      <c r="GW1137" s="224"/>
      <c r="GX1137" s="224"/>
      <c r="GY1137" s="224"/>
      <c r="GZ1137" s="224"/>
      <c r="HA1137" s="224"/>
      <c r="HB1137" s="224"/>
      <c r="HC1137" s="224"/>
      <c r="HD1137" s="224"/>
      <c r="HE1137" s="224"/>
      <c r="HF1137" s="224"/>
      <c r="HG1137" s="224"/>
      <c r="HH1137" s="224"/>
      <c r="HI1137" s="224"/>
      <c r="HJ1137" s="224"/>
      <c r="HK1137" s="224"/>
      <c r="HL1137" s="224"/>
      <c r="HM1137" s="224"/>
      <c r="HN1137" s="224"/>
      <c r="HO1137" s="224"/>
      <c r="HP1137" s="224"/>
      <c r="HQ1137" s="224"/>
      <c r="HR1137" s="224"/>
      <c r="HS1137" s="224"/>
      <c r="HT1137" s="224"/>
      <c r="HU1137" s="224"/>
      <c r="HV1137" s="224"/>
      <c r="HW1137" s="224"/>
      <c r="HX1137" s="224"/>
      <c r="HY1137" s="224"/>
      <c r="HZ1137" s="224"/>
      <c r="IA1137" s="224"/>
      <c r="IB1137" s="224"/>
      <c r="IC1137" s="224"/>
      <c r="ID1137" s="224"/>
      <c r="IE1137" s="224"/>
      <c r="IF1137" s="224"/>
      <c r="IG1137" s="224"/>
      <c r="IH1137" s="224"/>
      <c r="II1137" s="224"/>
      <c r="IJ1137" s="224"/>
      <c r="IK1137" s="224"/>
      <c r="IL1137" s="224"/>
      <c r="IM1137" s="224"/>
      <c r="IN1137" s="224"/>
      <c r="IO1137" s="224"/>
      <c r="IP1137" s="224"/>
      <c r="IQ1137" s="224"/>
      <c r="IR1137" s="224"/>
      <c r="IS1137" s="224"/>
      <c r="IT1137" s="224"/>
      <c r="IU1137" s="224"/>
      <c r="IV1137" s="224"/>
      <c r="IW1137" s="224"/>
    </row>
    <row r="1138" spans="1:257" s="258" customFormat="1" ht="39" hidden="1" customHeight="1" x14ac:dyDescent="0.25">
      <c r="A1138" s="224"/>
      <c r="B1138" s="224"/>
      <c r="C1138" s="224"/>
      <c r="D1138" s="209"/>
      <c r="E1138" s="57"/>
      <c r="F1138" s="57"/>
      <c r="G1138" s="210"/>
      <c r="H1138" s="210"/>
      <c r="I1138" s="210"/>
      <c r="J1138" s="224"/>
      <c r="K1138" s="251"/>
      <c r="L1138" s="251"/>
      <c r="M1138" s="251"/>
      <c r="N1138" s="251"/>
      <c r="O1138" s="251"/>
      <c r="P1138" s="251"/>
      <c r="Q1138" s="251"/>
      <c r="R1138" s="251"/>
      <c r="S1138" s="251"/>
      <c r="T1138" s="251"/>
      <c r="U1138" s="251"/>
      <c r="V1138" s="251"/>
      <c r="W1138" s="251"/>
      <c r="X1138" s="251"/>
      <c r="Y1138" s="251"/>
      <c r="Z1138" s="251"/>
      <c r="AA1138" s="251"/>
      <c r="AB1138" s="251"/>
      <c r="AC1138" s="211"/>
      <c r="AD1138" s="252"/>
      <c r="AE1138" s="252"/>
      <c r="AF1138" s="253"/>
      <c r="AG1138" s="253"/>
      <c r="AH1138" s="254"/>
      <c r="AI1138" s="254"/>
      <c r="AJ1138" s="255"/>
      <c r="AK1138" s="255"/>
      <c r="AL1138" s="126"/>
      <c r="AM1138" s="224"/>
      <c r="AN1138" s="224"/>
      <c r="AO1138" s="224"/>
      <c r="AP1138" s="224"/>
      <c r="AQ1138" s="224"/>
      <c r="AR1138" s="224"/>
      <c r="AS1138" s="224"/>
      <c r="AT1138" s="224"/>
      <c r="AU1138" s="224"/>
      <c r="AV1138" s="224"/>
      <c r="AW1138" s="224"/>
      <c r="AX1138" s="224"/>
      <c r="AY1138" s="224"/>
      <c r="AZ1138" s="224"/>
      <c r="BA1138" s="224"/>
      <c r="BB1138" s="224"/>
      <c r="BC1138" s="224"/>
      <c r="BD1138" s="224"/>
      <c r="BE1138" s="224"/>
      <c r="BF1138" s="224"/>
      <c r="BG1138" s="224"/>
      <c r="BH1138" s="224"/>
      <c r="BI1138" s="224"/>
      <c r="BJ1138" s="224"/>
      <c r="BK1138" s="224"/>
      <c r="BL1138" s="224"/>
      <c r="BM1138" s="224"/>
      <c r="BN1138" s="224"/>
      <c r="BO1138" s="224"/>
      <c r="BP1138" s="224"/>
      <c r="BQ1138" s="224"/>
      <c r="BR1138" s="224"/>
      <c r="BS1138" s="224"/>
      <c r="BT1138" s="224"/>
      <c r="BU1138" s="224"/>
      <c r="BV1138" s="224"/>
      <c r="BW1138" s="224"/>
      <c r="BX1138" s="224"/>
      <c r="BY1138" s="224"/>
      <c r="BZ1138" s="224"/>
      <c r="CA1138" s="224"/>
      <c r="CB1138" s="224"/>
      <c r="CC1138" s="224"/>
      <c r="CD1138" s="224"/>
      <c r="CE1138" s="224"/>
      <c r="CF1138" s="224"/>
      <c r="CG1138" s="224"/>
      <c r="CH1138" s="224"/>
      <c r="CI1138" s="224"/>
      <c r="CJ1138" s="224"/>
      <c r="CK1138" s="224"/>
      <c r="CL1138" s="224"/>
      <c r="CM1138" s="224"/>
      <c r="CN1138" s="224"/>
      <c r="CO1138" s="224"/>
      <c r="CP1138" s="224"/>
      <c r="CQ1138" s="224"/>
      <c r="CR1138" s="224"/>
      <c r="CS1138" s="224"/>
      <c r="CT1138" s="224"/>
      <c r="CU1138" s="224"/>
      <c r="CV1138" s="224"/>
      <c r="CW1138" s="224"/>
      <c r="CX1138" s="224"/>
      <c r="CY1138" s="224"/>
      <c r="CZ1138" s="224"/>
      <c r="DA1138" s="224"/>
      <c r="DB1138" s="224"/>
      <c r="DC1138" s="224"/>
      <c r="DD1138" s="224"/>
      <c r="DE1138" s="224"/>
      <c r="DF1138" s="224"/>
      <c r="DG1138" s="224"/>
      <c r="DH1138" s="224"/>
      <c r="DI1138" s="224"/>
      <c r="DJ1138" s="224"/>
      <c r="DK1138" s="224"/>
      <c r="DL1138" s="224"/>
      <c r="DM1138" s="224"/>
      <c r="DN1138" s="224"/>
      <c r="DO1138" s="224"/>
      <c r="DP1138" s="224"/>
      <c r="DQ1138" s="224"/>
      <c r="DR1138" s="224"/>
      <c r="DS1138" s="224"/>
      <c r="DT1138" s="224"/>
      <c r="DU1138" s="224"/>
      <c r="DV1138" s="224"/>
      <c r="DW1138" s="224"/>
      <c r="DX1138" s="224"/>
      <c r="DY1138" s="224"/>
      <c r="DZ1138" s="224"/>
      <c r="EA1138" s="224"/>
      <c r="EB1138" s="224"/>
      <c r="EC1138" s="224"/>
      <c r="ED1138" s="224"/>
      <c r="EE1138" s="224"/>
      <c r="EF1138" s="224"/>
      <c r="EG1138" s="224"/>
      <c r="EH1138" s="224"/>
      <c r="EI1138" s="224"/>
      <c r="EJ1138" s="224"/>
      <c r="EK1138" s="224"/>
      <c r="EL1138" s="224"/>
      <c r="EM1138" s="224"/>
      <c r="EN1138" s="224"/>
      <c r="EO1138" s="224"/>
      <c r="EP1138" s="224"/>
      <c r="EQ1138" s="224"/>
      <c r="ER1138" s="224"/>
      <c r="ES1138" s="224"/>
      <c r="ET1138" s="224"/>
      <c r="EU1138" s="224"/>
      <c r="EV1138" s="224"/>
      <c r="EW1138" s="224"/>
      <c r="EX1138" s="224"/>
      <c r="EY1138" s="224"/>
      <c r="EZ1138" s="224"/>
      <c r="FA1138" s="224"/>
      <c r="FB1138" s="224"/>
      <c r="FC1138" s="224"/>
      <c r="FD1138" s="224"/>
      <c r="FE1138" s="224"/>
      <c r="FF1138" s="224"/>
      <c r="FG1138" s="224"/>
      <c r="FH1138" s="224"/>
      <c r="FI1138" s="224"/>
      <c r="FJ1138" s="224"/>
      <c r="FK1138" s="224"/>
      <c r="FL1138" s="224"/>
      <c r="FM1138" s="224"/>
      <c r="FN1138" s="224"/>
      <c r="FO1138" s="224"/>
      <c r="FP1138" s="224"/>
      <c r="FQ1138" s="224"/>
      <c r="FR1138" s="224"/>
      <c r="FS1138" s="224"/>
      <c r="FT1138" s="224"/>
      <c r="FU1138" s="224"/>
      <c r="FV1138" s="224"/>
      <c r="FW1138" s="224"/>
      <c r="FX1138" s="224"/>
      <c r="FY1138" s="224"/>
      <c r="FZ1138" s="224"/>
      <c r="GA1138" s="224"/>
      <c r="GB1138" s="224"/>
      <c r="GC1138" s="224"/>
      <c r="GD1138" s="224"/>
      <c r="GE1138" s="224"/>
      <c r="GF1138" s="224"/>
      <c r="GG1138" s="224"/>
      <c r="GH1138" s="224"/>
      <c r="GI1138" s="224"/>
      <c r="GJ1138" s="224"/>
      <c r="GK1138" s="224"/>
      <c r="GL1138" s="224"/>
      <c r="GM1138" s="224"/>
      <c r="GN1138" s="224"/>
      <c r="GO1138" s="224"/>
      <c r="GP1138" s="224"/>
      <c r="GQ1138" s="224"/>
      <c r="GR1138" s="224"/>
      <c r="GS1138" s="224"/>
      <c r="GT1138" s="224"/>
      <c r="GU1138" s="224"/>
      <c r="GV1138" s="224"/>
      <c r="GW1138" s="224"/>
      <c r="GX1138" s="224"/>
      <c r="GY1138" s="224"/>
      <c r="GZ1138" s="224"/>
      <c r="HA1138" s="224"/>
      <c r="HB1138" s="224"/>
      <c r="HC1138" s="224"/>
      <c r="HD1138" s="224"/>
      <c r="HE1138" s="224"/>
      <c r="HF1138" s="224"/>
      <c r="HG1138" s="224"/>
      <c r="HH1138" s="224"/>
      <c r="HI1138" s="224"/>
      <c r="HJ1138" s="224"/>
      <c r="HK1138" s="224"/>
      <c r="HL1138" s="224"/>
      <c r="HM1138" s="224"/>
      <c r="HN1138" s="224"/>
      <c r="HO1138" s="224"/>
      <c r="HP1138" s="224"/>
      <c r="HQ1138" s="224"/>
      <c r="HR1138" s="224"/>
      <c r="HS1138" s="224"/>
      <c r="HT1138" s="224"/>
      <c r="HU1138" s="224"/>
      <c r="HV1138" s="224"/>
      <c r="HW1138" s="224"/>
      <c r="HX1138" s="224"/>
      <c r="HY1138" s="224"/>
      <c r="HZ1138" s="224"/>
      <c r="IA1138" s="224"/>
      <c r="IB1138" s="224"/>
      <c r="IC1138" s="224"/>
      <c r="ID1138" s="224"/>
      <c r="IE1138" s="224"/>
      <c r="IF1138" s="224"/>
      <c r="IG1138" s="224"/>
      <c r="IH1138" s="224"/>
      <c r="II1138" s="224"/>
      <c r="IJ1138" s="224"/>
      <c r="IK1138" s="224"/>
      <c r="IL1138" s="224"/>
      <c r="IM1138" s="224"/>
      <c r="IN1138" s="224"/>
      <c r="IO1138" s="224"/>
      <c r="IP1138" s="224"/>
      <c r="IQ1138" s="224"/>
      <c r="IR1138" s="224"/>
      <c r="IS1138" s="224"/>
      <c r="IT1138" s="224"/>
      <c r="IU1138" s="224"/>
      <c r="IV1138" s="224"/>
      <c r="IW1138" s="224"/>
    </row>
    <row r="1139" spans="1:257" s="258" customFormat="1" ht="39" hidden="1" customHeight="1" x14ac:dyDescent="0.25">
      <c r="A1139" s="224"/>
      <c r="B1139" s="224"/>
      <c r="C1139" s="224"/>
      <c r="D1139" s="209"/>
      <c r="E1139" s="57"/>
      <c r="F1139" s="57"/>
      <c r="G1139" s="210"/>
      <c r="H1139" s="210"/>
      <c r="I1139" s="210"/>
      <c r="J1139" s="224"/>
      <c r="K1139" s="251"/>
      <c r="L1139" s="251"/>
      <c r="M1139" s="251"/>
      <c r="N1139" s="251"/>
      <c r="O1139" s="251"/>
      <c r="P1139" s="251"/>
      <c r="Q1139" s="251"/>
      <c r="R1139" s="251"/>
      <c r="S1139" s="251"/>
      <c r="T1139" s="251"/>
      <c r="U1139" s="251"/>
      <c r="V1139" s="251"/>
      <c r="W1139" s="251"/>
      <c r="X1139" s="251"/>
      <c r="Y1139" s="251"/>
      <c r="Z1139" s="251"/>
      <c r="AA1139" s="251"/>
      <c r="AB1139" s="251"/>
      <c r="AC1139" s="211"/>
      <c r="AD1139" s="252"/>
      <c r="AE1139" s="252"/>
      <c r="AF1139" s="253"/>
      <c r="AG1139" s="253"/>
      <c r="AH1139" s="254"/>
      <c r="AI1139" s="254"/>
      <c r="AJ1139" s="255"/>
      <c r="AK1139" s="255"/>
      <c r="AL1139" s="126"/>
      <c r="AM1139" s="224"/>
      <c r="AN1139" s="224"/>
      <c r="AO1139" s="224"/>
      <c r="AP1139" s="224"/>
      <c r="AQ1139" s="224"/>
      <c r="AR1139" s="224"/>
      <c r="AS1139" s="224"/>
      <c r="AT1139" s="224"/>
      <c r="AU1139" s="224"/>
      <c r="AV1139" s="224"/>
      <c r="AW1139" s="224"/>
      <c r="AX1139" s="224"/>
      <c r="AY1139" s="224"/>
      <c r="AZ1139" s="224"/>
      <c r="BA1139" s="224"/>
      <c r="BB1139" s="224"/>
      <c r="BC1139" s="224"/>
      <c r="BD1139" s="224"/>
      <c r="BE1139" s="224"/>
      <c r="BF1139" s="224"/>
      <c r="BG1139" s="224"/>
      <c r="BH1139" s="224"/>
      <c r="BI1139" s="224"/>
      <c r="BJ1139" s="224"/>
      <c r="BK1139" s="224"/>
      <c r="BL1139" s="224"/>
      <c r="BM1139" s="224"/>
      <c r="BN1139" s="224"/>
      <c r="BO1139" s="224"/>
      <c r="BP1139" s="224"/>
      <c r="BQ1139" s="224"/>
      <c r="BR1139" s="224"/>
      <c r="BS1139" s="224"/>
      <c r="BT1139" s="224"/>
      <c r="BU1139" s="224"/>
      <c r="BV1139" s="224"/>
      <c r="BW1139" s="224"/>
      <c r="BX1139" s="224"/>
      <c r="BY1139" s="224"/>
      <c r="BZ1139" s="224"/>
      <c r="CA1139" s="224"/>
      <c r="CB1139" s="224"/>
      <c r="CC1139" s="224"/>
      <c r="CD1139" s="224"/>
      <c r="CE1139" s="224"/>
      <c r="CF1139" s="224"/>
      <c r="CG1139" s="224"/>
      <c r="CH1139" s="224"/>
      <c r="CI1139" s="224"/>
      <c r="CJ1139" s="224"/>
      <c r="CK1139" s="224"/>
      <c r="CL1139" s="224"/>
      <c r="CM1139" s="224"/>
      <c r="CN1139" s="224"/>
      <c r="CO1139" s="224"/>
      <c r="CP1139" s="224"/>
      <c r="CQ1139" s="224"/>
      <c r="CR1139" s="224"/>
      <c r="CS1139" s="224"/>
      <c r="CT1139" s="224"/>
      <c r="CU1139" s="224"/>
      <c r="CV1139" s="224"/>
      <c r="CW1139" s="224"/>
      <c r="CX1139" s="224"/>
      <c r="CY1139" s="224"/>
      <c r="CZ1139" s="224"/>
      <c r="DA1139" s="224"/>
      <c r="DB1139" s="224"/>
      <c r="DC1139" s="224"/>
      <c r="DD1139" s="224"/>
      <c r="DE1139" s="224"/>
      <c r="DF1139" s="224"/>
      <c r="DG1139" s="224"/>
      <c r="DH1139" s="224"/>
      <c r="DI1139" s="224"/>
      <c r="DJ1139" s="224"/>
      <c r="DK1139" s="224"/>
      <c r="DL1139" s="224"/>
      <c r="DM1139" s="224"/>
      <c r="DN1139" s="224"/>
      <c r="DO1139" s="224"/>
      <c r="DP1139" s="224"/>
      <c r="DQ1139" s="224"/>
      <c r="DR1139" s="224"/>
      <c r="DS1139" s="224"/>
      <c r="DT1139" s="224"/>
      <c r="DU1139" s="224"/>
      <c r="DV1139" s="224"/>
      <c r="DW1139" s="224"/>
      <c r="DX1139" s="224"/>
      <c r="DY1139" s="224"/>
      <c r="DZ1139" s="224"/>
      <c r="EA1139" s="224"/>
      <c r="EB1139" s="224"/>
      <c r="EC1139" s="224"/>
      <c r="ED1139" s="224"/>
      <c r="EE1139" s="224"/>
      <c r="EF1139" s="224"/>
      <c r="EG1139" s="224"/>
      <c r="EH1139" s="224"/>
      <c r="EI1139" s="224"/>
      <c r="EJ1139" s="224"/>
      <c r="EK1139" s="224"/>
      <c r="EL1139" s="224"/>
      <c r="EM1139" s="224"/>
      <c r="EN1139" s="224"/>
      <c r="EO1139" s="224"/>
      <c r="EP1139" s="224"/>
      <c r="EQ1139" s="224"/>
      <c r="ER1139" s="224"/>
      <c r="ES1139" s="224"/>
      <c r="ET1139" s="224"/>
      <c r="EU1139" s="224"/>
      <c r="EV1139" s="224"/>
      <c r="EW1139" s="224"/>
      <c r="EX1139" s="224"/>
      <c r="EY1139" s="224"/>
      <c r="EZ1139" s="224"/>
      <c r="FA1139" s="224"/>
      <c r="FB1139" s="224"/>
      <c r="FC1139" s="224"/>
      <c r="FD1139" s="224"/>
      <c r="FE1139" s="224"/>
      <c r="FF1139" s="224"/>
      <c r="FG1139" s="224"/>
      <c r="FH1139" s="224"/>
      <c r="FI1139" s="224"/>
      <c r="FJ1139" s="224"/>
      <c r="FK1139" s="224"/>
      <c r="FL1139" s="224"/>
      <c r="FM1139" s="224"/>
      <c r="FN1139" s="224"/>
      <c r="FO1139" s="224"/>
      <c r="FP1139" s="224"/>
      <c r="FQ1139" s="224"/>
      <c r="FR1139" s="224"/>
      <c r="FS1139" s="224"/>
      <c r="FT1139" s="224"/>
      <c r="FU1139" s="224"/>
      <c r="FV1139" s="224"/>
      <c r="FW1139" s="224"/>
      <c r="FX1139" s="224"/>
      <c r="FY1139" s="224"/>
      <c r="FZ1139" s="224"/>
      <c r="GA1139" s="224"/>
      <c r="GB1139" s="224"/>
      <c r="GC1139" s="224"/>
      <c r="GD1139" s="224"/>
      <c r="GE1139" s="224"/>
      <c r="GF1139" s="224"/>
      <c r="GG1139" s="224"/>
      <c r="GH1139" s="224"/>
      <c r="GI1139" s="224"/>
      <c r="GJ1139" s="224"/>
      <c r="GK1139" s="224"/>
      <c r="GL1139" s="224"/>
      <c r="GM1139" s="224"/>
      <c r="GN1139" s="224"/>
      <c r="GO1139" s="224"/>
      <c r="GP1139" s="224"/>
      <c r="GQ1139" s="224"/>
      <c r="GR1139" s="224"/>
      <c r="GS1139" s="224"/>
      <c r="GT1139" s="224"/>
      <c r="GU1139" s="224"/>
      <c r="GV1139" s="224"/>
      <c r="GW1139" s="224"/>
      <c r="GX1139" s="224"/>
      <c r="GY1139" s="224"/>
      <c r="GZ1139" s="224"/>
      <c r="HA1139" s="224"/>
      <c r="HB1139" s="224"/>
      <c r="HC1139" s="224"/>
      <c r="HD1139" s="224"/>
      <c r="HE1139" s="224"/>
      <c r="HF1139" s="224"/>
      <c r="HG1139" s="224"/>
      <c r="HH1139" s="224"/>
      <c r="HI1139" s="224"/>
      <c r="HJ1139" s="224"/>
      <c r="HK1139" s="224"/>
      <c r="HL1139" s="224"/>
      <c r="HM1139" s="224"/>
      <c r="HN1139" s="224"/>
      <c r="HO1139" s="224"/>
      <c r="HP1139" s="224"/>
      <c r="HQ1139" s="224"/>
      <c r="HR1139" s="224"/>
      <c r="HS1139" s="224"/>
      <c r="HT1139" s="224"/>
      <c r="HU1139" s="224"/>
      <c r="HV1139" s="224"/>
      <c r="HW1139" s="224"/>
      <c r="HX1139" s="224"/>
      <c r="HY1139" s="224"/>
      <c r="HZ1139" s="224"/>
      <c r="IA1139" s="224"/>
      <c r="IB1139" s="224"/>
      <c r="IC1139" s="224"/>
      <c r="ID1139" s="224"/>
      <c r="IE1139" s="224"/>
      <c r="IF1139" s="224"/>
      <c r="IG1139" s="224"/>
      <c r="IH1139" s="224"/>
      <c r="II1139" s="224"/>
      <c r="IJ1139" s="224"/>
      <c r="IK1139" s="224"/>
      <c r="IL1139" s="224"/>
      <c r="IM1139" s="224"/>
      <c r="IN1139" s="224"/>
      <c r="IO1139" s="224"/>
      <c r="IP1139" s="224"/>
      <c r="IQ1139" s="224"/>
      <c r="IR1139" s="224"/>
      <c r="IS1139" s="224"/>
      <c r="IT1139" s="224"/>
      <c r="IU1139" s="224"/>
      <c r="IV1139" s="224"/>
      <c r="IW1139" s="224"/>
    </row>
    <row r="1140" spans="1:257" s="258" customFormat="1" ht="39" hidden="1" customHeight="1" x14ac:dyDescent="0.25">
      <c r="A1140" s="224"/>
      <c r="B1140" s="224"/>
      <c r="C1140" s="224"/>
      <c r="D1140" s="209"/>
      <c r="E1140" s="57"/>
      <c r="F1140" s="57"/>
      <c r="G1140" s="210"/>
      <c r="H1140" s="210"/>
      <c r="I1140" s="210"/>
      <c r="J1140" s="224"/>
      <c r="K1140" s="251"/>
      <c r="L1140" s="251"/>
      <c r="M1140" s="251"/>
      <c r="N1140" s="251"/>
      <c r="O1140" s="251"/>
      <c r="P1140" s="251"/>
      <c r="Q1140" s="251"/>
      <c r="R1140" s="251"/>
      <c r="S1140" s="251"/>
      <c r="T1140" s="251"/>
      <c r="U1140" s="251"/>
      <c r="V1140" s="251"/>
      <c r="W1140" s="251"/>
      <c r="X1140" s="251"/>
      <c r="Y1140" s="251"/>
      <c r="Z1140" s="251"/>
      <c r="AA1140" s="251"/>
      <c r="AB1140" s="251"/>
      <c r="AC1140" s="211"/>
      <c r="AD1140" s="252"/>
      <c r="AE1140" s="252"/>
      <c r="AF1140" s="253"/>
      <c r="AG1140" s="253"/>
      <c r="AH1140" s="254"/>
      <c r="AI1140" s="254"/>
      <c r="AJ1140" s="255"/>
      <c r="AK1140" s="255"/>
      <c r="AL1140" s="126"/>
      <c r="AM1140" s="224"/>
      <c r="AN1140" s="224"/>
      <c r="AO1140" s="224"/>
      <c r="AP1140" s="224"/>
      <c r="AQ1140" s="224"/>
      <c r="AR1140" s="224"/>
      <c r="AS1140" s="224"/>
      <c r="AT1140" s="224"/>
      <c r="AU1140" s="224"/>
      <c r="AV1140" s="224"/>
      <c r="AW1140" s="224"/>
      <c r="AX1140" s="224"/>
      <c r="AY1140" s="224"/>
      <c r="AZ1140" s="224"/>
      <c r="BA1140" s="224"/>
      <c r="BB1140" s="224"/>
      <c r="BC1140" s="224"/>
      <c r="BD1140" s="224"/>
      <c r="BE1140" s="224"/>
      <c r="BF1140" s="224"/>
      <c r="BG1140" s="224"/>
      <c r="BH1140" s="224"/>
      <c r="BI1140" s="224"/>
      <c r="BJ1140" s="224"/>
      <c r="BK1140" s="224"/>
      <c r="BL1140" s="224"/>
      <c r="BM1140" s="224"/>
      <c r="BN1140" s="224"/>
      <c r="BO1140" s="224"/>
      <c r="BP1140" s="224"/>
      <c r="BQ1140" s="224"/>
      <c r="BR1140" s="224"/>
      <c r="BS1140" s="224"/>
      <c r="BT1140" s="224"/>
      <c r="BU1140" s="224"/>
      <c r="BV1140" s="224"/>
      <c r="BW1140" s="224"/>
      <c r="BX1140" s="224"/>
      <c r="BY1140" s="224"/>
      <c r="BZ1140" s="224"/>
      <c r="CA1140" s="224"/>
      <c r="CB1140" s="224"/>
      <c r="CC1140" s="224"/>
      <c r="CD1140" s="224"/>
      <c r="CE1140" s="224"/>
      <c r="CF1140" s="224"/>
      <c r="CG1140" s="224"/>
      <c r="CH1140" s="224"/>
      <c r="CI1140" s="224"/>
      <c r="CJ1140" s="224"/>
      <c r="CK1140" s="224"/>
      <c r="CL1140" s="224"/>
      <c r="CM1140" s="224"/>
      <c r="CN1140" s="224"/>
      <c r="CO1140" s="224"/>
      <c r="CP1140" s="224"/>
      <c r="CQ1140" s="224"/>
      <c r="CR1140" s="224"/>
      <c r="CS1140" s="224"/>
      <c r="CT1140" s="224"/>
      <c r="CU1140" s="224"/>
      <c r="CV1140" s="224"/>
      <c r="CW1140" s="224"/>
      <c r="CX1140" s="224"/>
      <c r="CY1140" s="224"/>
      <c r="CZ1140" s="224"/>
      <c r="DA1140" s="224"/>
      <c r="DB1140" s="224"/>
      <c r="DC1140" s="224"/>
      <c r="DD1140" s="224"/>
      <c r="DE1140" s="224"/>
      <c r="DF1140" s="224"/>
      <c r="DG1140" s="224"/>
      <c r="DH1140" s="224"/>
      <c r="DI1140" s="224"/>
      <c r="DJ1140" s="224"/>
      <c r="DK1140" s="224"/>
      <c r="DL1140" s="224"/>
      <c r="DM1140" s="224"/>
      <c r="DN1140" s="224"/>
      <c r="DO1140" s="224"/>
      <c r="DP1140" s="224"/>
      <c r="DQ1140" s="224"/>
      <c r="DR1140" s="224"/>
      <c r="DS1140" s="224"/>
      <c r="DT1140" s="224"/>
      <c r="DU1140" s="224"/>
      <c r="DV1140" s="224"/>
      <c r="DW1140" s="224"/>
      <c r="DX1140" s="224"/>
      <c r="DY1140" s="224"/>
      <c r="DZ1140" s="224"/>
      <c r="EA1140" s="224"/>
      <c r="EB1140" s="224"/>
      <c r="EC1140" s="224"/>
      <c r="ED1140" s="224"/>
      <c r="EE1140" s="224"/>
      <c r="EF1140" s="224"/>
      <c r="EG1140" s="224"/>
      <c r="EH1140" s="224"/>
      <c r="EI1140" s="224"/>
      <c r="EJ1140" s="224"/>
      <c r="EK1140" s="224"/>
      <c r="EL1140" s="224"/>
      <c r="EM1140" s="224"/>
      <c r="EN1140" s="224"/>
      <c r="EO1140" s="224"/>
      <c r="EP1140" s="224"/>
      <c r="EQ1140" s="224"/>
      <c r="ER1140" s="224"/>
      <c r="ES1140" s="224"/>
      <c r="ET1140" s="224"/>
      <c r="EU1140" s="224"/>
      <c r="EV1140" s="224"/>
      <c r="EW1140" s="224"/>
      <c r="EX1140" s="224"/>
      <c r="EY1140" s="224"/>
      <c r="EZ1140" s="224"/>
      <c r="FA1140" s="224"/>
      <c r="FB1140" s="224"/>
      <c r="FC1140" s="224"/>
      <c r="FD1140" s="224"/>
      <c r="FE1140" s="224"/>
      <c r="FF1140" s="224"/>
      <c r="FG1140" s="224"/>
      <c r="FH1140" s="224"/>
      <c r="FI1140" s="224"/>
      <c r="FJ1140" s="224"/>
      <c r="FK1140" s="224"/>
      <c r="FL1140" s="224"/>
      <c r="FM1140" s="224"/>
      <c r="FN1140" s="224"/>
      <c r="FO1140" s="224"/>
      <c r="FP1140" s="224"/>
      <c r="FQ1140" s="224"/>
      <c r="FR1140" s="224"/>
      <c r="FS1140" s="224"/>
      <c r="FT1140" s="224"/>
      <c r="FU1140" s="224"/>
      <c r="FV1140" s="224"/>
      <c r="FW1140" s="224"/>
      <c r="FX1140" s="224"/>
      <c r="FY1140" s="224"/>
      <c r="FZ1140" s="224"/>
      <c r="GA1140" s="224"/>
      <c r="GB1140" s="224"/>
      <c r="GC1140" s="224"/>
      <c r="GD1140" s="224"/>
      <c r="GE1140" s="224"/>
      <c r="GF1140" s="224"/>
      <c r="GG1140" s="224"/>
      <c r="GH1140" s="224"/>
      <c r="GI1140" s="224"/>
      <c r="GJ1140" s="224"/>
      <c r="GK1140" s="224"/>
      <c r="GL1140" s="224"/>
      <c r="GM1140" s="224"/>
      <c r="GN1140" s="224"/>
      <c r="GO1140" s="224"/>
      <c r="GP1140" s="224"/>
      <c r="GQ1140" s="224"/>
      <c r="GR1140" s="224"/>
      <c r="GS1140" s="224"/>
      <c r="GT1140" s="224"/>
      <c r="GU1140" s="224"/>
      <c r="GV1140" s="224"/>
      <c r="GW1140" s="224"/>
      <c r="GX1140" s="224"/>
      <c r="GY1140" s="224"/>
      <c r="GZ1140" s="224"/>
      <c r="HA1140" s="224"/>
      <c r="HB1140" s="224"/>
      <c r="HC1140" s="224"/>
      <c r="HD1140" s="224"/>
      <c r="HE1140" s="224"/>
      <c r="HF1140" s="224"/>
      <c r="HG1140" s="224"/>
      <c r="HH1140" s="224"/>
      <c r="HI1140" s="224"/>
      <c r="HJ1140" s="224"/>
      <c r="HK1140" s="224"/>
      <c r="HL1140" s="224"/>
      <c r="HM1140" s="224"/>
      <c r="HN1140" s="224"/>
      <c r="HO1140" s="224"/>
      <c r="HP1140" s="224"/>
      <c r="HQ1140" s="224"/>
      <c r="HR1140" s="224"/>
      <c r="HS1140" s="224"/>
      <c r="HT1140" s="224"/>
      <c r="HU1140" s="224"/>
      <c r="HV1140" s="224"/>
      <c r="HW1140" s="224"/>
      <c r="HX1140" s="224"/>
      <c r="HY1140" s="224"/>
      <c r="HZ1140" s="224"/>
      <c r="IA1140" s="224"/>
      <c r="IB1140" s="224"/>
      <c r="IC1140" s="224"/>
      <c r="ID1140" s="224"/>
      <c r="IE1140" s="224"/>
      <c r="IF1140" s="224"/>
      <c r="IG1140" s="224"/>
      <c r="IH1140" s="224"/>
      <c r="II1140" s="224"/>
      <c r="IJ1140" s="224"/>
      <c r="IK1140" s="224"/>
      <c r="IL1140" s="224"/>
      <c r="IM1140" s="224"/>
      <c r="IN1140" s="224"/>
      <c r="IO1140" s="224"/>
      <c r="IP1140" s="224"/>
      <c r="IQ1140" s="224"/>
      <c r="IR1140" s="224"/>
      <c r="IS1140" s="224"/>
      <c r="IT1140" s="224"/>
      <c r="IU1140" s="224"/>
      <c r="IV1140" s="224"/>
      <c r="IW1140" s="224"/>
    </row>
    <row r="1141" spans="1:257" s="258" customFormat="1" ht="39" hidden="1" customHeight="1" x14ac:dyDescent="0.25">
      <c r="A1141" s="224"/>
      <c r="B1141" s="224"/>
      <c r="C1141" s="224"/>
      <c r="D1141" s="209"/>
      <c r="E1141" s="57"/>
      <c r="F1141" s="57"/>
      <c r="G1141" s="210"/>
      <c r="H1141" s="210"/>
      <c r="I1141" s="210"/>
      <c r="J1141" s="224"/>
      <c r="K1141" s="251"/>
      <c r="L1141" s="251"/>
      <c r="M1141" s="251"/>
      <c r="N1141" s="251"/>
      <c r="O1141" s="251"/>
      <c r="P1141" s="251"/>
      <c r="Q1141" s="251"/>
      <c r="R1141" s="251"/>
      <c r="S1141" s="251"/>
      <c r="T1141" s="251"/>
      <c r="U1141" s="251"/>
      <c r="V1141" s="251"/>
      <c r="W1141" s="251"/>
      <c r="X1141" s="251"/>
      <c r="Y1141" s="251"/>
      <c r="Z1141" s="251"/>
      <c r="AA1141" s="251"/>
      <c r="AB1141" s="251"/>
      <c r="AC1141" s="211"/>
      <c r="AD1141" s="252"/>
      <c r="AE1141" s="252"/>
      <c r="AF1141" s="253"/>
      <c r="AG1141" s="253"/>
      <c r="AH1141" s="254"/>
      <c r="AI1141" s="254"/>
      <c r="AJ1141" s="255"/>
      <c r="AK1141" s="255"/>
      <c r="AL1141" s="126"/>
      <c r="AM1141" s="224"/>
      <c r="AN1141" s="224"/>
      <c r="AO1141" s="224"/>
      <c r="AP1141" s="224"/>
      <c r="AQ1141" s="224"/>
      <c r="AR1141" s="224"/>
      <c r="AS1141" s="224"/>
      <c r="AT1141" s="224"/>
      <c r="AU1141" s="224"/>
      <c r="AV1141" s="224"/>
      <c r="AW1141" s="224"/>
      <c r="AX1141" s="224"/>
      <c r="AY1141" s="224"/>
      <c r="AZ1141" s="224"/>
      <c r="BA1141" s="224"/>
      <c r="BB1141" s="224"/>
      <c r="BC1141" s="224"/>
      <c r="BD1141" s="224"/>
      <c r="BE1141" s="224"/>
      <c r="BF1141" s="224"/>
      <c r="BG1141" s="224"/>
      <c r="BH1141" s="224"/>
      <c r="BI1141" s="224"/>
      <c r="BJ1141" s="224"/>
      <c r="BK1141" s="224"/>
      <c r="BL1141" s="224"/>
      <c r="BM1141" s="224"/>
      <c r="BN1141" s="224"/>
      <c r="BO1141" s="224"/>
      <c r="BP1141" s="224"/>
      <c r="BQ1141" s="224"/>
      <c r="BR1141" s="224"/>
      <c r="BS1141" s="224"/>
      <c r="BT1141" s="224"/>
      <c r="BU1141" s="224"/>
      <c r="BV1141" s="224"/>
      <c r="BW1141" s="224"/>
      <c r="BX1141" s="224"/>
      <c r="BY1141" s="224"/>
      <c r="BZ1141" s="224"/>
      <c r="CA1141" s="224"/>
      <c r="CB1141" s="224"/>
      <c r="CC1141" s="224"/>
      <c r="CD1141" s="224"/>
      <c r="CE1141" s="224"/>
      <c r="CF1141" s="224"/>
      <c r="CG1141" s="224"/>
      <c r="CH1141" s="224"/>
      <c r="CI1141" s="224"/>
      <c r="CJ1141" s="224"/>
      <c r="CK1141" s="224"/>
      <c r="CL1141" s="224"/>
      <c r="CM1141" s="224"/>
      <c r="CN1141" s="224"/>
      <c r="CO1141" s="224"/>
      <c r="CP1141" s="224"/>
      <c r="CQ1141" s="224"/>
      <c r="CR1141" s="224"/>
      <c r="CS1141" s="224"/>
      <c r="CT1141" s="224"/>
      <c r="CU1141" s="224"/>
      <c r="CV1141" s="224"/>
      <c r="CW1141" s="224"/>
      <c r="CX1141" s="224"/>
      <c r="CY1141" s="224"/>
      <c r="CZ1141" s="224"/>
      <c r="DA1141" s="224"/>
      <c r="DB1141" s="224"/>
      <c r="DC1141" s="224"/>
      <c r="DD1141" s="224"/>
      <c r="DE1141" s="224"/>
      <c r="DF1141" s="224"/>
      <c r="DG1141" s="224"/>
      <c r="DH1141" s="224"/>
      <c r="DI1141" s="224"/>
      <c r="DJ1141" s="224"/>
      <c r="DK1141" s="224"/>
      <c r="DL1141" s="224"/>
      <c r="DM1141" s="224"/>
      <c r="DN1141" s="224"/>
      <c r="DO1141" s="224"/>
      <c r="DP1141" s="224"/>
      <c r="DQ1141" s="224"/>
      <c r="DR1141" s="224"/>
      <c r="DS1141" s="224"/>
      <c r="DT1141" s="224"/>
      <c r="DU1141" s="224"/>
      <c r="DV1141" s="224"/>
      <c r="DW1141" s="224"/>
      <c r="DX1141" s="224"/>
      <c r="DY1141" s="224"/>
      <c r="DZ1141" s="224"/>
      <c r="EA1141" s="224"/>
      <c r="EB1141" s="224"/>
      <c r="EC1141" s="224"/>
      <c r="ED1141" s="224"/>
      <c r="EE1141" s="224"/>
      <c r="EF1141" s="224"/>
      <c r="EG1141" s="224"/>
      <c r="EH1141" s="224"/>
      <c r="EI1141" s="224"/>
      <c r="EJ1141" s="224"/>
      <c r="EK1141" s="224"/>
      <c r="EL1141" s="224"/>
      <c r="EM1141" s="224"/>
      <c r="EN1141" s="224"/>
      <c r="EO1141" s="224"/>
      <c r="EP1141" s="224"/>
      <c r="EQ1141" s="224"/>
      <c r="ER1141" s="224"/>
      <c r="ES1141" s="224"/>
      <c r="ET1141" s="224"/>
      <c r="EU1141" s="224"/>
      <c r="EV1141" s="224"/>
      <c r="EW1141" s="224"/>
      <c r="EX1141" s="224"/>
      <c r="EY1141" s="224"/>
      <c r="EZ1141" s="224"/>
      <c r="FA1141" s="224"/>
      <c r="FB1141" s="224"/>
      <c r="FC1141" s="224"/>
      <c r="FD1141" s="224"/>
      <c r="FE1141" s="224"/>
      <c r="FF1141" s="224"/>
      <c r="FG1141" s="224"/>
      <c r="FH1141" s="224"/>
      <c r="FI1141" s="224"/>
      <c r="FJ1141" s="224"/>
      <c r="FK1141" s="224"/>
      <c r="FL1141" s="224"/>
      <c r="FM1141" s="224"/>
      <c r="FN1141" s="224"/>
      <c r="FO1141" s="224"/>
      <c r="FP1141" s="224"/>
      <c r="FQ1141" s="224"/>
      <c r="FR1141" s="224"/>
      <c r="FS1141" s="224"/>
      <c r="FT1141" s="224"/>
      <c r="FU1141" s="224"/>
      <c r="FV1141" s="224"/>
      <c r="FW1141" s="224"/>
      <c r="FX1141" s="224"/>
      <c r="FY1141" s="224"/>
      <c r="FZ1141" s="224"/>
      <c r="GA1141" s="224"/>
      <c r="GB1141" s="224"/>
      <c r="GC1141" s="224"/>
      <c r="GD1141" s="224"/>
      <c r="GE1141" s="224"/>
      <c r="GF1141" s="224"/>
      <c r="GG1141" s="224"/>
      <c r="GH1141" s="224"/>
      <c r="GI1141" s="224"/>
      <c r="GJ1141" s="224"/>
      <c r="GK1141" s="224"/>
      <c r="GL1141" s="224"/>
      <c r="GM1141" s="224"/>
      <c r="GN1141" s="224"/>
      <c r="GO1141" s="224"/>
      <c r="GP1141" s="224"/>
      <c r="GQ1141" s="224"/>
      <c r="GR1141" s="224"/>
      <c r="GS1141" s="224"/>
      <c r="GT1141" s="224"/>
      <c r="GU1141" s="224"/>
      <c r="GV1141" s="224"/>
      <c r="GW1141" s="224"/>
      <c r="GX1141" s="224"/>
      <c r="GY1141" s="224"/>
      <c r="GZ1141" s="224"/>
      <c r="HA1141" s="224"/>
      <c r="HB1141" s="224"/>
      <c r="HC1141" s="224"/>
      <c r="HD1141" s="224"/>
      <c r="HE1141" s="224"/>
      <c r="HF1141" s="224"/>
      <c r="HG1141" s="224"/>
      <c r="HH1141" s="224"/>
      <c r="HI1141" s="224"/>
      <c r="HJ1141" s="224"/>
      <c r="HK1141" s="224"/>
      <c r="HL1141" s="224"/>
      <c r="HM1141" s="224"/>
      <c r="HN1141" s="224"/>
      <c r="HO1141" s="224"/>
      <c r="HP1141" s="224"/>
      <c r="HQ1141" s="224"/>
      <c r="HR1141" s="224"/>
      <c r="HS1141" s="224"/>
      <c r="HT1141" s="224"/>
      <c r="HU1141" s="224"/>
      <c r="HV1141" s="224"/>
      <c r="HW1141" s="224"/>
      <c r="HX1141" s="224"/>
      <c r="HY1141" s="224"/>
      <c r="HZ1141" s="224"/>
      <c r="IA1141" s="224"/>
      <c r="IB1141" s="224"/>
      <c r="IC1141" s="224"/>
      <c r="ID1141" s="224"/>
      <c r="IE1141" s="224"/>
      <c r="IF1141" s="224"/>
      <c r="IG1141" s="224"/>
      <c r="IH1141" s="224"/>
      <c r="II1141" s="224"/>
      <c r="IJ1141" s="224"/>
      <c r="IK1141" s="224"/>
      <c r="IL1141" s="224"/>
      <c r="IM1141" s="224"/>
      <c r="IN1141" s="224"/>
      <c r="IO1141" s="224"/>
      <c r="IP1141" s="224"/>
      <c r="IQ1141" s="224"/>
      <c r="IR1141" s="224"/>
      <c r="IS1141" s="224"/>
      <c r="IT1141" s="224"/>
      <c r="IU1141" s="224"/>
      <c r="IV1141" s="224"/>
      <c r="IW1141" s="224"/>
    </row>
    <row r="1142" spans="1:257" s="258" customFormat="1" ht="39" hidden="1" customHeight="1" x14ac:dyDescent="0.25">
      <c r="A1142" s="224"/>
      <c r="B1142" s="224"/>
      <c r="C1142" s="224"/>
      <c r="D1142" s="209"/>
      <c r="E1142" s="57"/>
      <c r="F1142" s="57"/>
      <c r="G1142" s="210"/>
      <c r="H1142" s="210"/>
      <c r="I1142" s="210"/>
      <c r="J1142" s="224"/>
      <c r="K1142" s="251"/>
      <c r="L1142" s="251"/>
      <c r="M1142" s="251"/>
      <c r="N1142" s="251"/>
      <c r="O1142" s="251"/>
      <c r="P1142" s="251"/>
      <c r="Q1142" s="251"/>
      <c r="R1142" s="251"/>
      <c r="S1142" s="251"/>
      <c r="T1142" s="251"/>
      <c r="U1142" s="251"/>
      <c r="V1142" s="251"/>
      <c r="W1142" s="251"/>
      <c r="X1142" s="251"/>
      <c r="Y1142" s="251"/>
      <c r="Z1142" s="251"/>
      <c r="AA1142" s="251"/>
      <c r="AB1142" s="251"/>
      <c r="AC1142" s="211"/>
      <c r="AD1142" s="252"/>
      <c r="AE1142" s="252"/>
      <c r="AF1142" s="253"/>
      <c r="AG1142" s="253"/>
      <c r="AH1142" s="254"/>
      <c r="AI1142" s="254"/>
      <c r="AJ1142" s="255"/>
      <c r="AK1142" s="255"/>
      <c r="AL1142" s="126"/>
      <c r="AM1142" s="224"/>
      <c r="AN1142" s="224"/>
      <c r="AO1142" s="224"/>
      <c r="AP1142" s="224"/>
      <c r="AQ1142" s="224"/>
      <c r="AR1142" s="224"/>
      <c r="AS1142" s="224"/>
      <c r="AT1142" s="224"/>
      <c r="AU1142" s="224"/>
      <c r="AV1142" s="224"/>
      <c r="AW1142" s="224"/>
      <c r="AX1142" s="224"/>
      <c r="AY1142" s="224"/>
      <c r="AZ1142" s="224"/>
      <c r="BA1142" s="224"/>
      <c r="BB1142" s="224"/>
      <c r="BC1142" s="224"/>
      <c r="BD1142" s="224"/>
      <c r="BE1142" s="224"/>
      <c r="BF1142" s="224"/>
      <c r="BG1142" s="224"/>
      <c r="BH1142" s="224"/>
      <c r="BI1142" s="224"/>
      <c r="BJ1142" s="224"/>
      <c r="BK1142" s="224"/>
      <c r="BL1142" s="224"/>
      <c r="BM1142" s="224"/>
      <c r="BN1142" s="224"/>
      <c r="BO1142" s="224"/>
      <c r="BP1142" s="224"/>
      <c r="BQ1142" s="224"/>
      <c r="BR1142" s="224"/>
      <c r="BS1142" s="224"/>
      <c r="BT1142" s="224"/>
      <c r="BU1142" s="224"/>
      <c r="BV1142" s="224"/>
      <c r="BW1142" s="224"/>
      <c r="BX1142" s="224"/>
      <c r="BY1142" s="224"/>
      <c r="BZ1142" s="224"/>
      <c r="CA1142" s="224"/>
      <c r="CB1142" s="224"/>
      <c r="CC1142" s="224"/>
      <c r="CD1142" s="224"/>
      <c r="CE1142" s="224"/>
      <c r="CF1142" s="224"/>
      <c r="CG1142" s="224"/>
      <c r="CH1142" s="224"/>
      <c r="CI1142" s="224"/>
      <c r="CJ1142" s="224"/>
      <c r="CK1142" s="224"/>
      <c r="CL1142" s="224"/>
      <c r="CM1142" s="224"/>
      <c r="CN1142" s="224"/>
      <c r="CO1142" s="224"/>
      <c r="CP1142" s="224"/>
      <c r="CQ1142" s="224"/>
      <c r="CR1142" s="224"/>
      <c r="CS1142" s="224"/>
      <c r="CT1142" s="224"/>
      <c r="CU1142" s="224"/>
      <c r="CV1142" s="224"/>
      <c r="CW1142" s="224"/>
      <c r="CX1142" s="224"/>
      <c r="CY1142" s="224"/>
      <c r="CZ1142" s="224"/>
      <c r="DA1142" s="224"/>
      <c r="DB1142" s="224"/>
      <c r="DC1142" s="224"/>
      <c r="DD1142" s="224"/>
      <c r="DE1142" s="224"/>
      <c r="DF1142" s="224"/>
      <c r="DG1142" s="224"/>
      <c r="DH1142" s="224"/>
      <c r="DI1142" s="224"/>
      <c r="DJ1142" s="224"/>
      <c r="DK1142" s="224"/>
      <c r="DL1142" s="224"/>
      <c r="DM1142" s="224"/>
      <c r="DN1142" s="224"/>
      <c r="DO1142" s="224"/>
      <c r="DP1142" s="224"/>
      <c r="DQ1142" s="224"/>
      <c r="DR1142" s="224"/>
      <c r="DS1142" s="224"/>
      <c r="DT1142" s="224"/>
      <c r="DU1142" s="224"/>
      <c r="DV1142" s="224"/>
      <c r="DW1142" s="224"/>
      <c r="DX1142" s="224"/>
      <c r="DY1142" s="224"/>
      <c r="DZ1142" s="224"/>
      <c r="EA1142" s="224"/>
      <c r="EB1142" s="224"/>
      <c r="EC1142" s="224"/>
      <c r="ED1142" s="224"/>
      <c r="EE1142" s="224"/>
      <c r="EF1142" s="224"/>
      <c r="EG1142" s="224"/>
      <c r="EH1142" s="224"/>
      <c r="EI1142" s="224"/>
      <c r="EJ1142" s="224"/>
      <c r="EK1142" s="224"/>
      <c r="EL1142" s="224"/>
      <c r="EM1142" s="224"/>
      <c r="EN1142" s="224"/>
      <c r="EO1142" s="224"/>
      <c r="EP1142" s="224"/>
      <c r="EQ1142" s="224"/>
      <c r="ER1142" s="224"/>
      <c r="ES1142" s="224"/>
      <c r="ET1142" s="224"/>
      <c r="EU1142" s="224"/>
      <c r="EV1142" s="224"/>
      <c r="EW1142" s="224"/>
      <c r="EX1142" s="224"/>
      <c r="EY1142" s="224"/>
      <c r="EZ1142" s="224"/>
      <c r="FA1142" s="224"/>
      <c r="FB1142" s="224"/>
      <c r="FC1142" s="224"/>
      <c r="FD1142" s="224"/>
      <c r="FE1142" s="224"/>
      <c r="FF1142" s="224"/>
      <c r="FG1142" s="224"/>
      <c r="FH1142" s="224"/>
      <c r="FI1142" s="224"/>
      <c r="FJ1142" s="224"/>
      <c r="FK1142" s="224"/>
      <c r="FL1142" s="224"/>
      <c r="FM1142" s="224"/>
      <c r="FN1142" s="224"/>
      <c r="FO1142" s="224"/>
      <c r="FP1142" s="224"/>
      <c r="FQ1142" s="224"/>
      <c r="FR1142" s="224"/>
      <c r="FS1142" s="224"/>
      <c r="FT1142" s="224"/>
      <c r="FU1142" s="224"/>
      <c r="FV1142" s="224"/>
      <c r="FW1142" s="224"/>
      <c r="FX1142" s="224"/>
      <c r="FY1142" s="224"/>
      <c r="FZ1142" s="224"/>
      <c r="GA1142" s="224"/>
      <c r="GB1142" s="224"/>
      <c r="GC1142" s="224"/>
      <c r="GD1142" s="224"/>
      <c r="GE1142" s="224"/>
      <c r="GF1142" s="224"/>
      <c r="GG1142" s="224"/>
      <c r="GH1142" s="224"/>
      <c r="GI1142" s="224"/>
      <c r="GJ1142" s="224"/>
      <c r="GK1142" s="224"/>
      <c r="GL1142" s="224"/>
      <c r="GM1142" s="224"/>
      <c r="GN1142" s="224"/>
      <c r="GO1142" s="224"/>
      <c r="GP1142" s="224"/>
      <c r="GQ1142" s="224"/>
      <c r="GR1142" s="224"/>
      <c r="GS1142" s="224"/>
      <c r="GT1142" s="224"/>
      <c r="GU1142" s="224"/>
      <c r="GV1142" s="224"/>
      <c r="GW1142" s="224"/>
      <c r="GX1142" s="224"/>
      <c r="GY1142" s="224"/>
      <c r="GZ1142" s="224"/>
      <c r="HA1142" s="224"/>
      <c r="HB1142" s="224"/>
      <c r="HC1142" s="224"/>
      <c r="HD1142" s="224"/>
      <c r="HE1142" s="224"/>
      <c r="HF1142" s="224"/>
      <c r="HG1142" s="224"/>
      <c r="HH1142" s="224"/>
      <c r="HI1142" s="224"/>
      <c r="HJ1142" s="224"/>
      <c r="HK1142" s="224"/>
      <c r="HL1142" s="224"/>
      <c r="HM1142" s="224"/>
      <c r="HN1142" s="224"/>
      <c r="HO1142" s="224"/>
      <c r="HP1142" s="224"/>
      <c r="HQ1142" s="224"/>
      <c r="HR1142" s="224"/>
      <c r="HS1142" s="224"/>
      <c r="HT1142" s="224"/>
      <c r="HU1142" s="224"/>
      <c r="HV1142" s="224"/>
      <c r="HW1142" s="224"/>
      <c r="HX1142" s="224"/>
      <c r="HY1142" s="224"/>
      <c r="HZ1142" s="224"/>
      <c r="IA1142" s="224"/>
      <c r="IB1142" s="224"/>
      <c r="IC1142" s="224"/>
      <c r="ID1142" s="224"/>
      <c r="IE1142" s="224"/>
      <c r="IF1142" s="224"/>
      <c r="IG1142" s="224"/>
      <c r="IH1142" s="224"/>
      <c r="II1142" s="224"/>
      <c r="IJ1142" s="224"/>
      <c r="IK1142" s="224"/>
      <c r="IL1142" s="224"/>
      <c r="IM1142" s="224"/>
      <c r="IN1142" s="224"/>
      <c r="IO1142" s="224"/>
      <c r="IP1142" s="224"/>
      <c r="IQ1142" s="224"/>
      <c r="IR1142" s="224"/>
      <c r="IS1142" s="224"/>
      <c r="IT1142" s="224"/>
      <c r="IU1142" s="224"/>
      <c r="IV1142" s="224"/>
      <c r="IW1142" s="224"/>
    </row>
    <row r="1143" spans="1:257" s="258" customFormat="1" ht="39" hidden="1" customHeight="1" x14ac:dyDescent="0.25">
      <c r="A1143" s="224"/>
      <c r="B1143" s="224"/>
      <c r="C1143" s="224"/>
      <c r="D1143" s="209"/>
      <c r="E1143" s="57"/>
      <c r="F1143" s="57"/>
      <c r="G1143" s="210"/>
      <c r="H1143" s="210"/>
      <c r="I1143" s="210"/>
      <c r="J1143" s="224"/>
      <c r="K1143" s="251"/>
      <c r="L1143" s="251"/>
      <c r="M1143" s="251"/>
      <c r="N1143" s="251"/>
      <c r="O1143" s="251"/>
      <c r="P1143" s="251"/>
      <c r="Q1143" s="251"/>
      <c r="R1143" s="251"/>
      <c r="S1143" s="251"/>
      <c r="T1143" s="251"/>
      <c r="U1143" s="251"/>
      <c r="V1143" s="251"/>
      <c r="W1143" s="251"/>
      <c r="X1143" s="251"/>
      <c r="Y1143" s="251"/>
      <c r="Z1143" s="251"/>
      <c r="AA1143" s="251"/>
      <c r="AB1143" s="251"/>
      <c r="AC1143" s="211"/>
      <c r="AD1143" s="252"/>
      <c r="AE1143" s="252"/>
      <c r="AF1143" s="253"/>
      <c r="AG1143" s="253"/>
      <c r="AH1143" s="254"/>
      <c r="AI1143" s="254"/>
      <c r="AJ1143" s="255"/>
      <c r="AK1143" s="255"/>
      <c r="AL1143" s="126"/>
      <c r="AM1143" s="224"/>
      <c r="AN1143" s="224"/>
      <c r="AO1143" s="224"/>
      <c r="AP1143" s="224"/>
      <c r="AQ1143" s="224"/>
      <c r="AR1143" s="224"/>
      <c r="AS1143" s="224"/>
      <c r="AT1143" s="224"/>
      <c r="AU1143" s="224"/>
      <c r="AV1143" s="224"/>
      <c r="AW1143" s="224"/>
      <c r="AX1143" s="224"/>
      <c r="AY1143" s="224"/>
      <c r="AZ1143" s="224"/>
      <c r="BA1143" s="224"/>
      <c r="BB1143" s="224"/>
      <c r="BC1143" s="224"/>
      <c r="BD1143" s="224"/>
      <c r="BE1143" s="224"/>
      <c r="BF1143" s="224"/>
      <c r="BG1143" s="224"/>
      <c r="BH1143" s="224"/>
      <c r="BI1143" s="224"/>
      <c r="BJ1143" s="224"/>
      <c r="BK1143" s="224"/>
      <c r="BL1143" s="224"/>
      <c r="BM1143" s="224"/>
      <c r="BN1143" s="224"/>
      <c r="BO1143" s="224"/>
      <c r="BP1143" s="224"/>
      <c r="BQ1143" s="224"/>
      <c r="BR1143" s="224"/>
      <c r="BS1143" s="224"/>
      <c r="BT1143" s="224"/>
      <c r="BU1143" s="224"/>
      <c r="BV1143" s="224"/>
      <c r="BW1143" s="224"/>
      <c r="BX1143" s="224"/>
      <c r="BY1143" s="224"/>
      <c r="BZ1143" s="224"/>
      <c r="CA1143" s="224"/>
      <c r="CB1143" s="224"/>
      <c r="CC1143" s="224"/>
      <c r="CD1143" s="224"/>
      <c r="CE1143" s="224"/>
      <c r="CF1143" s="224"/>
      <c r="CG1143" s="224"/>
      <c r="CH1143" s="224"/>
      <c r="CI1143" s="224"/>
      <c r="CJ1143" s="224"/>
      <c r="CK1143" s="224"/>
      <c r="CL1143" s="224"/>
      <c r="CM1143" s="224"/>
      <c r="CN1143" s="224"/>
      <c r="CO1143" s="224"/>
      <c r="CP1143" s="224"/>
      <c r="CQ1143" s="224"/>
      <c r="CR1143" s="224"/>
      <c r="CS1143" s="224"/>
      <c r="CT1143" s="224"/>
      <c r="CU1143" s="224"/>
      <c r="CV1143" s="224"/>
      <c r="CW1143" s="224"/>
      <c r="CX1143" s="224"/>
      <c r="CY1143" s="224"/>
      <c r="CZ1143" s="224"/>
      <c r="DA1143" s="224"/>
      <c r="DB1143" s="224"/>
      <c r="DC1143" s="224"/>
      <c r="DD1143" s="224"/>
      <c r="DE1143" s="224"/>
      <c r="DF1143" s="224"/>
      <c r="DG1143" s="224"/>
      <c r="DH1143" s="224"/>
      <c r="DI1143" s="224"/>
      <c r="DJ1143" s="224"/>
      <c r="DK1143" s="224"/>
      <c r="DL1143" s="224"/>
      <c r="DM1143" s="224"/>
      <c r="DN1143" s="224"/>
      <c r="DO1143" s="224"/>
      <c r="DP1143" s="224"/>
      <c r="DQ1143" s="224"/>
      <c r="DR1143" s="224"/>
      <c r="DS1143" s="224"/>
      <c r="DT1143" s="224"/>
      <c r="DU1143" s="224"/>
      <c r="DV1143" s="224"/>
      <c r="DW1143" s="224"/>
      <c r="DX1143" s="224"/>
      <c r="DY1143" s="224"/>
      <c r="DZ1143" s="224"/>
      <c r="EA1143" s="224"/>
      <c r="EB1143" s="224"/>
      <c r="EC1143" s="224"/>
      <c r="ED1143" s="224"/>
      <c r="EE1143" s="224"/>
      <c r="EF1143" s="224"/>
      <c r="EG1143" s="224"/>
      <c r="EH1143" s="224"/>
      <c r="EI1143" s="224"/>
      <c r="EJ1143" s="224"/>
      <c r="EK1143" s="224"/>
      <c r="EL1143" s="224"/>
      <c r="EM1143" s="224"/>
      <c r="EN1143" s="224"/>
      <c r="EO1143" s="224"/>
      <c r="EP1143" s="224"/>
      <c r="EQ1143" s="224"/>
      <c r="ER1143" s="224"/>
      <c r="ES1143" s="224"/>
      <c r="ET1143" s="224"/>
      <c r="EU1143" s="224"/>
      <c r="EV1143" s="224"/>
      <c r="EW1143" s="224"/>
      <c r="EX1143" s="224"/>
      <c r="EY1143" s="224"/>
      <c r="EZ1143" s="224"/>
      <c r="FA1143" s="224"/>
      <c r="FB1143" s="224"/>
      <c r="FC1143" s="224"/>
      <c r="FD1143" s="224"/>
      <c r="FE1143" s="224"/>
      <c r="FF1143" s="224"/>
      <c r="FG1143" s="224"/>
      <c r="FH1143" s="224"/>
      <c r="FI1143" s="224"/>
      <c r="FJ1143" s="224"/>
      <c r="FK1143" s="224"/>
      <c r="FL1143" s="224"/>
      <c r="FM1143" s="224"/>
      <c r="FN1143" s="224"/>
      <c r="FO1143" s="224"/>
      <c r="FP1143" s="224"/>
      <c r="FQ1143" s="224"/>
      <c r="FR1143" s="224"/>
      <c r="FS1143" s="224"/>
      <c r="FT1143" s="224"/>
      <c r="FU1143" s="224"/>
      <c r="FV1143" s="224"/>
      <c r="FW1143" s="224"/>
      <c r="FX1143" s="224"/>
      <c r="FY1143" s="224"/>
      <c r="FZ1143" s="224"/>
      <c r="GA1143" s="224"/>
      <c r="GB1143" s="224"/>
      <c r="GC1143" s="224"/>
      <c r="GD1143" s="224"/>
      <c r="GE1143" s="224"/>
      <c r="GF1143" s="224"/>
      <c r="GG1143" s="224"/>
      <c r="GH1143" s="224"/>
      <c r="GI1143" s="224"/>
      <c r="GJ1143" s="224"/>
      <c r="GK1143" s="224"/>
      <c r="GL1143" s="224"/>
      <c r="GM1143" s="224"/>
      <c r="GN1143" s="224"/>
      <c r="GO1143" s="224"/>
      <c r="GP1143" s="224"/>
      <c r="GQ1143" s="224"/>
      <c r="GR1143" s="224"/>
      <c r="GS1143" s="224"/>
      <c r="GT1143" s="224"/>
      <c r="GU1143" s="224"/>
      <c r="GV1143" s="224"/>
      <c r="GW1143" s="224"/>
      <c r="GX1143" s="224"/>
      <c r="GY1143" s="224"/>
      <c r="GZ1143" s="224"/>
      <c r="HA1143" s="224"/>
      <c r="HB1143" s="224"/>
      <c r="HC1143" s="224"/>
      <c r="HD1143" s="224"/>
      <c r="HE1143" s="224"/>
      <c r="HF1143" s="224"/>
      <c r="HG1143" s="224"/>
      <c r="HH1143" s="224"/>
      <c r="HI1143" s="224"/>
      <c r="HJ1143" s="224"/>
      <c r="HK1143" s="224"/>
      <c r="HL1143" s="224"/>
      <c r="HM1143" s="224"/>
      <c r="HN1143" s="224"/>
      <c r="HO1143" s="224"/>
      <c r="HP1143" s="224"/>
      <c r="HQ1143" s="224"/>
      <c r="HR1143" s="224"/>
      <c r="HS1143" s="224"/>
      <c r="HT1143" s="224"/>
      <c r="HU1143" s="224"/>
      <c r="HV1143" s="224"/>
      <c r="HW1143" s="224"/>
      <c r="HX1143" s="224"/>
      <c r="HY1143" s="224"/>
      <c r="HZ1143" s="224"/>
      <c r="IA1143" s="224"/>
      <c r="IB1143" s="224"/>
      <c r="IC1143" s="224"/>
      <c r="ID1143" s="224"/>
      <c r="IE1143" s="224"/>
      <c r="IF1143" s="224"/>
      <c r="IG1143" s="224"/>
      <c r="IH1143" s="224"/>
      <c r="II1143" s="224"/>
      <c r="IJ1143" s="224"/>
      <c r="IK1143" s="224"/>
      <c r="IL1143" s="224"/>
      <c r="IM1143" s="224"/>
      <c r="IN1143" s="224"/>
      <c r="IO1143" s="224"/>
      <c r="IP1143" s="224"/>
      <c r="IQ1143" s="224"/>
      <c r="IR1143" s="224"/>
      <c r="IS1143" s="224"/>
      <c r="IT1143" s="224"/>
      <c r="IU1143" s="224"/>
      <c r="IV1143" s="224"/>
      <c r="IW1143" s="224"/>
    </row>
    <row r="1144" spans="1:257" s="258" customFormat="1" ht="39" hidden="1" customHeight="1" x14ac:dyDescent="0.25">
      <c r="A1144" s="224"/>
      <c r="B1144" s="224"/>
      <c r="C1144" s="224"/>
      <c r="D1144" s="209"/>
      <c r="E1144" s="57"/>
      <c r="F1144" s="57"/>
      <c r="G1144" s="210"/>
      <c r="H1144" s="210"/>
      <c r="I1144" s="210"/>
      <c r="J1144" s="224"/>
      <c r="K1144" s="251"/>
      <c r="L1144" s="251"/>
      <c r="M1144" s="251"/>
      <c r="N1144" s="251"/>
      <c r="O1144" s="251"/>
      <c r="P1144" s="251"/>
      <c r="Q1144" s="251"/>
      <c r="R1144" s="251"/>
      <c r="S1144" s="251"/>
      <c r="T1144" s="251"/>
      <c r="U1144" s="251"/>
      <c r="V1144" s="251"/>
      <c r="W1144" s="251"/>
      <c r="X1144" s="251"/>
      <c r="Y1144" s="251"/>
      <c r="Z1144" s="251"/>
      <c r="AA1144" s="251"/>
      <c r="AB1144" s="251"/>
      <c r="AC1144" s="211"/>
      <c r="AD1144" s="252"/>
      <c r="AE1144" s="252"/>
      <c r="AF1144" s="253"/>
      <c r="AG1144" s="253"/>
      <c r="AH1144" s="254"/>
      <c r="AI1144" s="254"/>
      <c r="AJ1144" s="255"/>
      <c r="AK1144" s="255"/>
      <c r="AL1144" s="126"/>
      <c r="AM1144" s="224"/>
      <c r="AN1144" s="224"/>
      <c r="AO1144" s="224"/>
      <c r="AP1144" s="224"/>
      <c r="AQ1144" s="224"/>
      <c r="AR1144" s="224"/>
      <c r="AS1144" s="224"/>
      <c r="AT1144" s="224"/>
      <c r="AU1144" s="224"/>
      <c r="AV1144" s="224"/>
      <c r="AW1144" s="224"/>
      <c r="AX1144" s="224"/>
      <c r="AY1144" s="224"/>
      <c r="AZ1144" s="224"/>
      <c r="BA1144" s="224"/>
      <c r="BB1144" s="224"/>
      <c r="BC1144" s="224"/>
      <c r="BD1144" s="224"/>
      <c r="BE1144" s="224"/>
      <c r="BF1144" s="224"/>
      <c r="BG1144" s="224"/>
      <c r="BH1144" s="224"/>
      <c r="BI1144" s="224"/>
      <c r="BJ1144" s="224"/>
      <c r="BK1144" s="224"/>
      <c r="BL1144" s="224"/>
      <c r="BM1144" s="224"/>
      <c r="BN1144" s="224"/>
      <c r="BO1144" s="224"/>
      <c r="BP1144" s="224"/>
      <c r="BQ1144" s="224"/>
      <c r="BR1144" s="224"/>
      <c r="BS1144" s="224"/>
      <c r="BT1144" s="224"/>
      <c r="BU1144" s="224"/>
      <c r="BV1144" s="224"/>
      <c r="BW1144" s="224"/>
      <c r="BX1144" s="224"/>
      <c r="BY1144" s="224"/>
      <c r="BZ1144" s="224"/>
      <c r="CA1144" s="224"/>
      <c r="CB1144" s="224"/>
      <c r="CC1144" s="224"/>
      <c r="CD1144" s="224"/>
      <c r="CE1144" s="224"/>
      <c r="CF1144" s="224"/>
      <c r="CG1144" s="224"/>
      <c r="CH1144" s="224"/>
      <c r="CI1144" s="224"/>
      <c r="CJ1144" s="224"/>
      <c r="CK1144" s="224"/>
      <c r="CL1144" s="224"/>
      <c r="CM1144" s="224"/>
      <c r="CN1144" s="224"/>
      <c r="CO1144" s="224"/>
      <c r="CP1144" s="224"/>
      <c r="CQ1144" s="224"/>
      <c r="CR1144" s="224"/>
      <c r="CS1144" s="224"/>
      <c r="CT1144" s="224"/>
      <c r="CU1144" s="224"/>
      <c r="CV1144" s="224"/>
      <c r="CW1144" s="224"/>
      <c r="CX1144" s="224"/>
      <c r="CY1144" s="224"/>
      <c r="CZ1144" s="224"/>
      <c r="DA1144" s="224"/>
      <c r="DB1144" s="224"/>
      <c r="DC1144" s="224"/>
      <c r="DD1144" s="224"/>
      <c r="DE1144" s="224"/>
      <c r="DF1144" s="224"/>
      <c r="DG1144" s="224"/>
      <c r="DH1144" s="224"/>
      <c r="DI1144" s="224"/>
      <c r="DJ1144" s="224"/>
      <c r="DK1144" s="224"/>
      <c r="DL1144" s="224"/>
      <c r="DM1144" s="224"/>
      <c r="DN1144" s="224"/>
      <c r="DO1144" s="224"/>
      <c r="DP1144" s="224"/>
      <c r="DQ1144" s="224"/>
      <c r="DR1144" s="224"/>
      <c r="DS1144" s="224"/>
      <c r="DT1144" s="224"/>
      <c r="DU1144" s="224"/>
      <c r="DV1144" s="224"/>
      <c r="DW1144" s="224"/>
      <c r="DX1144" s="224"/>
      <c r="DY1144" s="224"/>
      <c r="DZ1144" s="224"/>
      <c r="EA1144" s="224"/>
      <c r="EB1144" s="224"/>
      <c r="EC1144" s="224"/>
      <c r="ED1144" s="224"/>
      <c r="EE1144" s="224"/>
      <c r="EF1144" s="224"/>
      <c r="EG1144" s="224"/>
      <c r="EH1144" s="224"/>
      <c r="EI1144" s="224"/>
      <c r="EJ1144" s="224"/>
      <c r="EK1144" s="224"/>
      <c r="EL1144" s="224"/>
      <c r="EM1144" s="224"/>
      <c r="EN1144" s="224"/>
      <c r="EO1144" s="224"/>
      <c r="EP1144" s="224"/>
      <c r="EQ1144" s="224"/>
      <c r="ER1144" s="224"/>
      <c r="ES1144" s="224"/>
      <c r="ET1144" s="224"/>
      <c r="EU1144" s="224"/>
      <c r="EV1144" s="224"/>
      <c r="EW1144" s="224"/>
      <c r="EX1144" s="224"/>
      <c r="EY1144" s="224"/>
      <c r="EZ1144" s="224"/>
      <c r="FA1144" s="224"/>
      <c r="FB1144" s="224"/>
      <c r="FC1144" s="224"/>
      <c r="FD1144" s="224"/>
      <c r="FE1144" s="224"/>
      <c r="FF1144" s="224"/>
      <c r="FG1144" s="224"/>
      <c r="FH1144" s="224"/>
      <c r="FI1144" s="224"/>
      <c r="FJ1144" s="224"/>
      <c r="FK1144" s="224"/>
      <c r="FL1144" s="224"/>
      <c r="FM1144" s="224"/>
      <c r="FN1144" s="224"/>
      <c r="FO1144" s="224"/>
      <c r="FP1144" s="224"/>
      <c r="FQ1144" s="224"/>
      <c r="FR1144" s="224"/>
      <c r="FS1144" s="224"/>
      <c r="FT1144" s="224"/>
      <c r="FU1144" s="224"/>
      <c r="FV1144" s="224"/>
      <c r="FW1144" s="224"/>
      <c r="FX1144" s="224"/>
      <c r="FY1144" s="224"/>
      <c r="FZ1144" s="224"/>
      <c r="GA1144" s="224"/>
      <c r="GB1144" s="224"/>
      <c r="GC1144" s="224"/>
      <c r="GD1144" s="224"/>
      <c r="GE1144" s="224"/>
      <c r="GF1144" s="224"/>
      <c r="GG1144" s="224"/>
      <c r="GH1144" s="224"/>
      <c r="GI1144" s="224"/>
      <c r="GJ1144" s="224"/>
      <c r="GK1144" s="224"/>
      <c r="GL1144" s="224"/>
      <c r="GM1144" s="224"/>
      <c r="GN1144" s="224"/>
      <c r="GO1144" s="224"/>
      <c r="GP1144" s="224"/>
      <c r="GQ1144" s="224"/>
      <c r="GR1144" s="224"/>
      <c r="GS1144" s="224"/>
      <c r="GT1144" s="224"/>
      <c r="GU1144" s="224"/>
      <c r="GV1144" s="224"/>
      <c r="GW1144" s="224"/>
      <c r="GX1144" s="224"/>
      <c r="GY1144" s="224"/>
      <c r="GZ1144" s="224"/>
      <c r="HA1144" s="224"/>
      <c r="HB1144" s="224"/>
      <c r="HC1144" s="224"/>
      <c r="HD1144" s="224"/>
      <c r="HE1144" s="224"/>
      <c r="HF1144" s="224"/>
      <c r="HG1144" s="224"/>
      <c r="HH1144" s="224"/>
      <c r="HI1144" s="224"/>
      <c r="HJ1144" s="224"/>
      <c r="HK1144" s="224"/>
      <c r="HL1144" s="224"/>
      <c r="HM1144" s="224"/>
      <c r="HN1144" s="224"/>
      <c r="HO1144" s="224"/>
      <c r="HP1144" s="224"/>
      <c r="HQ1144" s="224"/>
      <c r="HR1144" s="224"/>
      <c r="HS1144" s="224"/>
      <c r="HT1144" s="224"/>
      <c r="HU1144" s="224"/>
      <c r="HV1144" s="224"/>
      <c r="HW1144" s="224"/>
      <c r="HX1144" s="224"/>
      <c r="HY1144" s="224"/>
      <c r="HZ1144" s="224"/>
      <c r="IA1144" s="224"/>
      <c r="IB1144" s="224"/>
      <c r="IC1144" s="224"/>
      <c r="ID1144" s="224"/>
      <c r="IE1144" s="224"/>
      <c r="IF1144" s="224"/>
      <c r="IG1144" s="224"/>
      <c r="IH1144" s="224"/>
      <c r="II1144" s="224"/>
      <c r="IJ1144" s="224"/>
      <c r="IK1144" s="224"/>
      <c r="IL1144" s="224"/>
      <c r="IM1144" s="224"/>
      <c r="IN1144" s="224"/>
      <c r="IO1144" s="224"/>
      <c r="IP1144" s="224"/>
      <c r="IQ1144" s="224"/>
      <c r="IR1144" s="224"/>
      <c r="IS1144" s="224"/>
      <c r="IT1144" s="224"/>
      <c r="IU1144" s="224"/>
      <c r="IV1144" s="224"/>
      <c r="IW1144" s="224"/>
    </row>
    <row r="1145" spans="1:257" s="258" customFormat="1" ht="39" hidden="1" customHeight="1" x14ac:dyDescent="0.25">
      <c r="A1145" s="224"/>
      <c r="B1145" s="224"/>
      <c r="C1145" s="224"/>
      <c r="D1145" s="209"/>
      <c r="E1145" s="57"/>
      <c r="F1145" s="57"/>
      <c r="G1145" s="210"/>
      <c r="H1145" s="210"/>
      <c r="I1145" s="210"/>
      <c r="J1145" s="224"/>
      <c r="K1145" s="251"/>
      <c r="L1145" s="251"/>
      <c r="M1145" s="251"/>
      <c r="N1145" s="251"/>
      <c r="O1145" s="251"/>
      <c r="P1145" s="251"/>
      <c r="Q1145" s="251"/>
      <c r="R1145" s="251"/>
      <c r="S1145" s="251"/>
      <c r="T1145" s="251"/>
      <c r="U1145" s="251"/>
      <c r="V1145" s="251"/>
      <c r="W1145" s="251"/>
      <c r="X1145" s="251"/>
      <c r="Y1145" s="251"/>
      <c r="Z1145" s="251"/>
      <c r="AA1145" s="251"/>
      <c r="AB1145" s="251"/>
      <c r="AC1145" s="211"/>
      <c r="AD1145" s="252"/>
      <c r="AE1145" s="252"/>
      <c r="AF1145" s="253"/>
      <c r="AG1145" s="253"/>
      <c r="AH1145" s="254"/>
      <c r="AI1145" s="254"/>
      <c r="AJ1145" s="255"/>
      <c r="AK1145" s="255"/>
      <c r="AL1145" s="126"/>
      <c r="AM1145" s="224"/>
      <c r="AN1145" s="224"/>
      <c r="AO1145" s="224"/>
      <c r="AP1145" s="224"/>
      <c r="AQ1145" s="224"/>
      <c r="AR1145" s="224"/>
      <c r="AS1145" s="224"/>
      <c r="AT1145" s="224"/>
      <c r="AU1145" s="224"/>
      <c r="AV1145" s="224"/>
      <c r="AW1145" s="224"/>
      <c r="AX1145" s="224"/>
      <c r="AY1145" s="224"/>
      <c r="AZ1145" s="224"/>
      <c r="BA1145" s="224"/>
      <c r="BB1145" s="224"/>
      <c r="BC1145" s="224"/>
      <c r="BD1145" s="224"/>
      <c r="BE1145" s="224"/>
      <c r="BF1145" s="224"/>
      <c r="BG1145" s="224"/>
      <c r="BH1145" s="224"/>
      <c r="BI1145" s="224"/>
      <c r="BJ1145" s="224"/>
      <c r="BK1145" s="224"/>
      <c r="BL1145" s="224"/>
      <c r="BM1145" s="224"/>
      <c r="BN1145" s="224"/>
      <c r="BO1145" s="224"/>
      <c r="BP1145" s="224"/>
      <c r="BQ1145" s="224"/>
      <c r="BR1145" s="224"/>
      <c r="BS1145" s="224"/>
      <c r="BT1145" s="224"/>
      <c r="BU1145" s="224"/>
      <c r="BV1145" s="224"/>
      <c r="BW1145" s="224"/>
      <c r="BX1145" s="224"/>
      <c r="BY1145" s="224"/>
      <c r="BZ1145" s="224"/>
      <c r="CA1145" s="224"/>
      <c r="CB1145" s="224"/>
      <c r="CC1145" s="224"/>
      <c r="CD1145" s="224"/>
      <c r="CE1145" s="224"/>
      <c r="CF1145" s="224"/>
      <c r="CG1145" s="224"/>
      <c r="CH1145" s="224"/>
      <c r="CI1145" s="224"/>
      <c r="CJ1145" s="224"/>
      <c r="CK1145" s="224"/>
      <c r="CL1145" s="224"/>
      <c r="CM1145" s="224"/>
      <c r="CN1145" s="224"/>
      <c r="CO1145" s="224"/>
      <c r="CP1145" s="224"/>
      <c r="CQ1145" s="224"/>
      <c r="CR1145" s="224"/>
      <c r="CS1145" s="224"/>
      <c r="CT1145" s="224"/>
      <c r="CU1145" s="224"/>
      <c r="CV1145" s="224"/>
      <c r="CW1145" s="224"/>
      <c r="CX1145" s="224"/>
      <c r="CY1145" s="224"/>
      <c r="CZ1145" s="224"/>
      <c r="DA1145" s="224"/>
      <c r="DB1145" s="224"/>
      <c r="DC1145" s="224"/>
      <c r="DD1145" s="224"/>
      <c r="DE1145" s="224"/>
      <c r="DF1145" s="224"/>
      <c r="DG1145" s="224"/>
      <c r="DH1145" s="224"/>
      <c r="DI1145" s="224"/>
      <c r="DJ1145" s="224"/>
      <c r="DK1145" s="224"/>
      <c r="DL1145" s="224"/>
      <c r="DM1145" s="224"/>
      <c r="DN1145" s="224"/>
      <c r="DO1145" s="224"/>
      <c r="DP1145" s="224"/>
      <c r="DQ1145" s="224"/>
      <c r="DR1145" s="224"/>
      <c r="DS1145" s="224"/>
      <c r="DT1145" s="224"/>
      <c r="DU1145" s="224"/>
      <c r="DV1145" s="224"/>
      <c r="DW1145" s="224"/>
      <c r="DX1145" s="224"/>
      <c r="DY1145" s="224"/>
      <c r="DZ1145" s="224"/>
      <c r="EA1145" s="224"/>
      <c r="EB1145" s="224"/>
      <c r="EC1145" s="224"/>
      <c r="ED1145" s="224"/>
      <c r="EE1145" s="224"/>
      <c r="EF1145" s="224"/>
      <c r="EG1145" s="224"/>
      <c r="EH1145" s="224"/>
      <c r="EI1145" s="224"/>
      <c r="EJ1145" s="224"/>
      <c r="EK1145" s="224"/>
      <c r="EL1145" s="224"/>
      <c r="EM1145" s="224"/>
      <c r="EN1145" s="224"/>
      <c r="EO1145" s="224"/>
      <c r="EP1145" s="224"/>
      <c r="EQ1145" s="224"/>
      <c r="ER1145" s="224"/>
      <c r="ES1145" s="224"/>
      <c r="ET1145" s="224"/>
      <c r="EU1145" s="224"/>
      <c r="EV1145" s="224"/>
      <c r="EW1145" s="224"/>
      <c r="EX1145" s="224"/>
      <c r="EY1145" s="224"/>
      <c r="EZ1145" s="224"/>
      <c r="FA1145" s="224"/>
      <c r="FB1145" s="224"/>
      <c r="FC1145" s="224"/>
      <c r="FD1145" s="224"/>
      <c r="FE1145" s="224"/>
      <c r="FF1145" s="224"/>
      <c r="FG1145" s="224"/>
      <c r="FH1145" s="224"/>
      <c r="FI1145" s="224"/>
      <c r="FJ1145" s="224"/>
      <c r="FK1145" s="224"/>
      <c r="FL1145" s="224"/>
      <c r="FM1145" s="224"/>
      <c r="FN1145" s="224"/>
      <c r="FO1145" s="224"/>
      <c r="FP1145" s="224"/>
      <c r="FQ1145" s="224"/>
      <c r="FR1145" s="224"/>
      <c r="FS1145" s="224"/>
      <c r="FT1145" s="224"/>
      <c r="FU1145" s="224"/>
      <c r="FV1145" s="224"/>
      <c r="FW1145" s="224"/>
      <c r="FX1145" s="224"/>
      <c r="FY1145" s="224"/>
      <c r="FZ1145" s="224"/>
      <c r="GA1145" s="224"/>
      <c r="GB1145" s="224"/>
      <c r="GC1145" s="224"/>
      <c r="GD1145" s="224"/>
      <c r="GE1145" s="224"/>
      <c r="GF1145" s="224"/>
      <c r="GG1145" s="224"/>
      <c r="GH1145" s="224"/>
      <c r="GI1145" s="224"/>
      <c r="GJ1145" s="224"/>
      <c r="GK1145" s="224"/>
      <c r="GL1145" s="224"/>
      <c r="GM1145" s="224"/>
      <c r="GN1145" s="224"/>
      <c r="GO1145" s="224"/>
      <c r="GP1145" s="224"/>
      <c r="GQ1145" s="224"/>
      <c r="GR1145" s="224"/>
      <c r="GS1145" s="224"/>
      <c r="GT1145" s="224"/>
      <c r="GU1145" s="224"/>
      <c r="GV1145" s="224"/>
      <c r="GW1145" s="224"/>
      <c r="GX1145" s="224"/>
      <c r="GY1145" s="224"/>
      <c r="GZ1145" s="224"/>
      <c r="HA1145" s="224"/>
      <c r="HB1145" s="224"/>
      <c r="HC1145" s="224"/>
      <c r="HD1145" s="224"/>
      <c r="HE1145" s="224"/>
      <c r="HF1145" s="224"/>
      <c r="HG1145" s="224"/>
      <c r="HH1145" s="224"/>
      <c r="HI1145" s="224"/>
      <c r="HJ1145" s="224"/>
      <c r="HK1145" s="224"/>
      <c r="HL1145" s="224"/>
      <c r="HM1145" s="224"/>
      <c r="HN1145" s="224"/>
      <c r="HO1145" s="224"/>
      <c r="HP1145" s="224"/>
      <c r="HQ1145" s="224"/>
      <c r="HR1145" s="224"/>
      <c r="HS1145" s="224"/>
      <c r="HT1145" s="224"/>
      <c r="HU1145" s="224"/>
      <c r="HV1145" s="224"/>
      <c r="HW1145" s="224"/>
      <c r="HX1145" s="224"/>
      <c r="HY1145" s="224"/>
      <c r="HZ1145" s="224"/>
      <c r="IA1145" s="224"/>
      <c r="IB1145" s="224"/>
      <c r="IC1145" s="224"/>
      <c r="ID1145" s="224"/>
      <c r="IE1145" s="224"/>
      <c r="IF1145" s="224"/>
      <c r="IG1145" s="224"/>
      <c r="IH1145" s="224"/>
      <c r="II1145" s="224"/>
      <c r="IJ1145" s="224"/>
      <c r="IK1145" s="224"/>
      <c r="IL1145" s="224"/>
      <c r="IM1145" s="224"/>
      <c r="IN1145" s="224"/>
      <c r="IO1145" s="224"/>
      <c r="IP1145" s="224"/>
      <c r="IQ1145" s="224"/>
      <c r="IR1145" s="224"/>
      <c r="IS1145" s="224"/>
      <c r="IT1145" s="224"/>
      <c r="IU1145" s="224"/>
      <c r="IV1145" s="224"/>
      <c r="IW1145" s="224"/>
    </row>
    <row r="1146" spans="1:257" s="258" customFormat="1" ht="39" hidden="1" customHeight="1" x14ac:dyDescent="0.25">
      <c r="A1146" s="224"/>
      <c r="B1146" s="224"/>
      <c r="C1146" s="224"/>
      <c r="D1146" s="209"/>
      <c r="E1146" s="57"/>
      <c r="F1146" s="57"/>
      <c r="G1146" s="210"/>
      <c r="H1146" s="210"/>
      <c r="I1146" s="210"/>
      <c r="J1146" s="224"/>
      <c r="K1146" s="251"/>
      <c r="L1146" s="251"/>
      <c r="M1146" s="251"/>
      <c r="N1146" s="251"/>
      <c r="O1146" s="251"/>
      <c r="P1146" s="251"/>
      <c r="Q1146" s="251"/>
      <c r="R1146" s="251"/>
      <c r="S1146" s="251"/>
      <c r="T1146" s="251"/>
      <c r="U1146" s="251"/>
      <c r="V1146" s="251"/>
      <c r="W1146" s="251"/>
      <c r="X1146" s="251"/>
      <c r="Y1146" s="251"/>
      <c r="Z1146" s="251"/>
      <c r="AA1146" s="251"/>
      <c r="AB1146" s="251"/>
      <c r="AC1146" s="211"/>
      <c r="AD1146" s="252"/>
      <c r="AE1146" s="252"/>
      <c r="AF1146" s="253"/>
      <c r="AG1146" s="253"/>
      <c r="AH1146" s="254"/>
      <c r="AI1146" s="254"/>
      <c r="AJ1146" s="255"/>
      <c r="AK1146" s="255"/>
      <c r="AL1146" s="126"/>
      <c r="AM1146" s="224"/>
      <c r="AN1146" s="224"/>
      <c r="AO1146" s="224"/>
      <c r="AP1146" s="224"/>
      <c r="AQ1146" s="224"/>
      <c r="AR1146" s="224"/>
      <c r="AS1146" s="224"/>
      <c r="AT1146" s="224"/>
      <c r="AU1146" s="224"/>
      <c r="AV1146" s="224"/>
      <c r="AW1146" s="224"/>
      <c r="AX1146" s="224"/>
      <c r="AY1146" s="224"/>
      <c r="AZ1146" s="224"/>
      <c r="BA1146" s="224"/>
      <c r="BB1146" s="224"/>
      <c r="BC1146" s="224"/>
      <c r="BD1146" s="224"/>
      <c r="BE1146" s="224"/>
      <c r="BF1146" s="224"/>
      <c r="BG1146" s="224"/>
      <c r="BH1146" s="224"/>
      <c r="BI1146" s="224"/>
      <c r="BJ1146" s="224"/>
      <c r="BK1146" s="224"/>
      <c r="BL1146" s="224"/>
      <c r="BM1146" s="224"/>
      <c r="BN1146" s="224"/>
      <c r="BO1146" s="224"/>
      <c r="BP1146" s="224"/>
      <c r="BQ1146" s="224"/>
      <c r="BR1146" s="224"/>
      <c r="BS1146" s="224"/>
      <c r="BT1146" s="224"/>
      <c r="BU1146" s="224"/>
      <c r="BV1146" s="224"/>
      <c r="BW1146" s="224"/>
      <c r="BX1146" s="224"/>
      <c r="BY1146" s="224"/>
      <c r="BZ1146" s="224"/>
      <c r="CA1146" s="224"/>
      <c r="CB1146" s="224"/>
      <c r="CC1146" s="224"/>
      <c r="CD1146" s="224"/>
      <c r="CE1146" s="224"/>
      <c r="CF1146" s="224"/>
      <c r="CG1146" s="224"/>
      <c r="CH1146" s="224"/>
      <c r="CI1146" s="224"/>
      <c r="CJ1146" s="224"/>
      <c r="CK1146" s="224"/>
      <c r="CL1146" s="224"/>
      <c r="CM1146" s="224"/>
      <c r="CN1146" s="224"/>
      <c r="CO1146" s="224"/>
      <c r="CP1146" s="224"/>
      <c r="CQ1146" s="224"/>
      <c r="CR1146" s="224"/>
      <c r="CS1146" s="224"/>
      <c r="CT1146" s="224"/>
      <c r="CU1146" s="224"/>
      <c r="CV1146" s="224"/>
      <c r="CW1146" s="224"/>
      <c r="CX1146" s="224"/>
      <c r="CY1146" s="224"/>
      <c r="CZ1146" s="224"/>
      <c r="DA1146" s="224"/>
      <c r="DB1146" s="224"/>
      <c r="DC1146" s="224"/>
      <c r="DD1146" s="224"/>
      <c r="DE1146" s="224"/>
      <c r="DF1146" s="224"/>
      <c r="DG1146" s="224"/>
      <c r="DH1146" s="224"/>
      <c r="DI1146" s="224"/>
      <c r="DJ1146" s="224"/>
      <c r="DK1146" s="224"/>
      <c r="DL1146" s="224"/>
      <c r="DM1146" s="224"/>
      <c r="DN1146" s="224"/>
      <c r="DO1146" s="224"/>
      <c r="DP1146" s="224"/>
      <c r="DQ1146" s="224"/>
      <c r="DR1146" s="224"/>
      <c r="DS1146" s="224"/>
      <c r="DT1146" s="224"/>
      <c r="DU1146" s="224"/>
      <c r="DV1146" s="224"/>
      <c r="DW1146" s="224"/>
      <c r="DX1146" s="224"/>
      <c r="DY1146" s="224"/>
      <c r="DZ1146" s="224"/>
      <c r="EA1146" s="224"/>
      <c r="EB1146" s="224"/>
      <c r="EC1146" s="224"/>
      <c r="ED1146" s="224"/>
      <c r="EE1146" s="224"/>
      <c r="EF1146" s="224"/>
      <c r="EG1146" s="224"/>
      <c r="EH1146" s="224"/>
      <c r="EI1146" s="224"/>
      <c r="EJ1146" s="224"/>
      <c r="EK1146" s="224"/>
      <c r="EL1146" s="224"/>
      <c r="EM1146" s="224"/>
      <c r="EN1146" s="224"/>
      <c r="EO1146" s="224"/>
      <c r="EP1146" s="224"/>
      <c r="EQ1146" s="224"/>
      <c r="ER1146" s="224"/>
      <c r="ES1146" s="224"/>
      <c r="ET1146" s="224"/>
      <c r="EU1146" s="224"/>
      <c r="EV1146" s="224"/>
      <c r="EW1146" s="224"/>
      <c r="EX1146" s="224"/>
      <c r="EY1146" s="224"/>
      <c r="EZ1146" s="224"/>
      <c r="FA1146" s="224"/>
      <c r="FB1146" s="224"/>
      <c r="FC1146" s="224"/>
      <c r="FD1146" s="224"/>
      <c r="FE1146" s="224"/>
      <c r="FF1146" s="224"/>
      <c r="FG1146" s="224"/>
      <c r="FH1146" s="224"/>
      <c r="FI1146" s="224"/>
      <c r="FJ1146" s="224"/>
      <c r="FK1146" s="224"/>
      <c r="FL1146" s="224"/>
      <c r="FM1146" s="224"/>
      <c r="FN1146" s="224"/>
      <c r="FO1146" s="224"/>
      <c r="FP1146" s="224"/>
      <c r="FQ1146" s="224"/>
      <c r="FR1146" s="224"/>
      <c r="FS1146" s="224"/>
      <c r="FT1146" s="224"/>
      <c r="FU1146" s="224"/>
      <c r="FV1146" s="224"/>
      <c r="FW1146" s="224"/>
      <c r="FX1146" s="224"/>
      <c r="FY1146" s="224"/>
      <c r="FZ1146" s="224"/>
      <c r="GA1146" s="224"/>
      <c r="GB1146" s="224"/>
      <c r="GC1146" s="224"/>
      <c r="GD1146" s="224"/>
      <c r="GE1146" s="224"/>
      <c r="GF1146" s="224"/>
      <c r="GG1146" s="224"/>
      <c r="GH1146" s="224"/>
      <c r="GI1146" s="224"/>
      <c r="GJ1146" s="224"/>
      <c r="GK1146" s="224"/>
      <c r="GL1146" s="224"/>
      <c r="GM1146" s="224"/>
      <c r="GN1146" s="224"/>
      <c r="GO1146" s="224"/>
      <c r="GP1146" s="224"/>
      <c r="GQ1146" s="224"/>
      <c r="GR1146" s="224"/>
      <c r="GS1146" s="224"/>
      <c r="GT1146" s="224"/>
      <c r="GU1146" s="224"/>
      <c r="GV1146" s="224"/>
      <c r="GW1146" s="224"/>
      <c r="GX1146" s="224"/>
      <c r="GY1146" s="224"/>
      <c r="GZ1146" s="224"/>
      <c r="HA1146" s="224"/>
      <c r="HB1146" s="224"/>
      <c r="HC1146" s="224"/>
      <c r="HD1146" s="224"/>
      <c r="HE1146" s="224"/>
      <c r="HF1146" s="224"/>
      <c r="HG1146" s="224"/>
      <c r="HH1146" s="224"/>
      <c r="HI1146" s="224"/>
      <c r="HJ1146" s="224"/>
      <c r="HK1146" s="224"/>
      <c r="HL1146" s="224"/>
      <c r="HM1146" s="224"/>
      <c r="HN1146" s="224"/>
      <c r="HO1146" s="224"/>
      <c r="HP1146" s="224"/>
      <c r="HQ1146" s="224"/>
      <c r="HR1146" s="224"/>
      <c r="HS1146" s="224"/>
      <c r="HT1146" s="224"/>
      <c r="HU1146" s="224"/>
      <c r="HV1146" s="224"/>
      <c r="HW1146" s="224"/>
      <c r="HX1146" s="224"/>
      <c r="HY1146" s="224"/>
      <c r="HZ1146" s="224"/>
      <c r="IA1146" s="224"/>
      <c r="IB1146" s="224"/>
      <c r="IC1146" s="224"/>
      <c r="ID1146" s="224"/>
      <c r="IE1146" s="224"/>
      <c r="IF1146" s="224"/>
      <c r="IG1146" s="224"/>
      <c r="IH1146" s="224"/>
      <c r="II1146" s="224"/>
      <c r="IJ1146" s="224"/>
      <c r="IK1146" s="224"/>
      <c r="IL1146" s="224"/>
      <c r="IM1146" s="224"/>
      <c r="IN1146" s="224"/>
      <c r="IO1146" s="224"/>
      <c r="IP1146" s="224"/>
      <c r="IQ1146" s="224"/>
      <c r="IR1146" s="224"/>
      <c r="IS1146" s="224"/>
      <c r="IT1146" s="224"/>
      <c r="IU1146" s="224"/>
      <c r="IV1146" s="224"/>
      <c r="IW1146" s="224"/>
    </row>
    <row r="1147" spans="1:257" s="258" customFormat="1" ht="39" hidden="1" customHeight="1" x14ac:dyDescent="0.25">
      <c r="A1147" s="224"/>
      <c r="B1147" s="224"/>
      <c r="C1147" s="224"/>
      <c r="D1147" s="209"/>
      <c r="E1147" s="57"/>
      <c r="F1147" s="57"/>
      <c r="G1147" s="210"/>
      <c r="H1147" s="210"/>
      <c r="I1147" s="210"/>
      <c r="J1147" s="224"/>
      <c r="K1147" s="251"/>
      <c r="L1147" s="251"/>
      <c r="M1147" s="251"/>
      <c r="N1147" s="251"/>
      <c r="O1147" s="251"/>
      <c r="P1147" s="251"/>
      <c r="Q1147" s="251"/>
      <c r="R1147" s="251"/>
      <c r="S1147" s="251"/>
      <c r="T1147" s="251"/>
      <c r="U1147" s="251"/>
      <c r="V1147" s="251"/>
      <c r="W1147" s="251"/>
      <c r="X1147" s="251"/>
      <c r="Y1147" s="251"/>
      <c r="Z1147" s="251"/>
      <c r="AA1147" s="251"/>
      <c r="AB1147" s="251"/>
      <c r="AC1147" s="211"/>
      <c r="AD1147" s="252"/>
      <c r="AE1147" s="252"/>
      <c r="AF1147" s="253"/>
      <c r="AG1147" s="253"/>
      <c r="AH1147" s="254"/>
      <c r="AI1147" s="254"/>
      <c r="AJ1147" s="255"/>
      <c r="AK1147" s="255"/>
      <c r="AL1147" s="126"/>
      <c r="AM1147" s="224"/>
      <c r="AN1147" s="224"/>
      <c r="AO1147" s="224"/>
      <c r="AP1147" s="224"/>
      <c r="AQ1147" s="224"/>
      <c r="AR1147" s="224"/>
      <c r="AS1147" s="224"/>
      <c r="AT1147" s="224"/>
      <c r="AU1147" s="224"/>
      <c r="AV1147" s="224"/>
      <c r="AW1147" s="224"/>
      <c r="AX1147" s="224"/>
      <c r="AY1147" s="224"/>
      <c r="AZ1147" s="224"/>
      <c r="BA1147" s="224"/>
      <c r="BB1147" s="224"/>
      <c r="BC1147" s="224"/>
      <c r="BD1147" s="224"/>
      <c r="BE1147" s="224"/>
      <c r="BF1147" s="224"/>
      <c r="BG1147" s="224"/>
      <c r="BH1147" s="224"/>
      <c r="BI1147" s="224"/>
      <c r="BJ1147" s="224"/>
      <c r="BK1147" s="224"/>
      <c r="BL1147" s="224"/>
      <c r="BM1147" s="224"/>
      <c r="BN1147" s="224"/>
      <c r="BO1147" s="224"/>
      <c r="BP1147" s="224"/>
      <c r="BQ1147" s="224"/>
      <c r="BR1147" s="224"/>
      <c r="BS1147" s="224"/>
      <c r="BT1147" s="224"/>
      <c r="BU1147" s="224"/>
      <c r="BV1147" s="224"/>
      <c r="BW1147" s="224"/>
      <c r="BX1147" s="224"/>
      <c r="BY1147" s="224"/>
      <c r="BZ1147" s="224"/>
      <c r="CA1147" s="224"/>
      <c r="CB1147" s="224"/>
      <c r="CC1147" s="224"/>
      <c r="CD1147" s="224"/>
      <c r="CE1147" s="224"/>
      <c r="CF1147" s="224"/>
      <c r="CG1147" s="224"/>
      <c r="CH1147" s="224"/>
      <c r="CI1147" s="224"/>
      <c r="CJ1147" s="224"/>
      <c r="CK1147" s="224"/>
      <c r="CL1147" s="224"/>
      <c r="CM1147" s="224"/>
      <c r="CN1147" s="224"/>
      <c r="CO1147" s="224"/>
      <c r="CP1147" s="224"/>
      <c r="CQ1147" s="224"/>
      <c r="CR1147" s="224"/>
      <c r="CS1147" s="224"/>
      <c r="CT1147" s="224"/>
      <c r="CU1147" s="224"/>
      <c r="CV1147" s="224"/>
      <c r="CW1147" s="224"/>
      <c r="CX1147" s="224"/>
      <c r="CY1147" s="224"/>
      <c r="CZ1147" s="224"/>
      <c r="DA1147" s="224"/>
      <c r="DB1147" s="224"/>
      <c r="DC1147" s="224"/>
      <c r="DD1147" s="224"/>
      <c r="DE1147" s="224"/>
      <c r="DF1147" s="224"/>
      <c r="DG1147" s="224"/>
      <c r="DH1147" s="224"/>
      <c r="DI1147" s="224"/>
      <c r="DJ1147" s="224"/>
      <c r="DK1147" s="224"/>
      <c r="DL1147" s="224"/>
      <c r="DM1147" s="224"/>
      <c r="DN1147" s="224"/>
      <c r="DO1147" s="224"/>
      <c r="DP1147" s="224"/>
      <c r="DQ1147" s="224"/>
      <c r="DR1147" s="224"/>
      <c r="DS1147" s="224"/>
      <c r="DT1147" s="224"/>
      <c r="DU1147" s="224"/>
      <c r="DV1147" s="224"/>
      <c r="DW1147" s="224"/>
      <c r="DX1147" s="224"/>
      <c r="DY1147" s="224"/>
      <c r="DZ1147" s="224"/>
      <c r="EA1147" s="224"/>
      <c r="EB1147" s="224"/>
      <c r="EC1147" s="224"/>
      <c r="ED1147" s="224"/>
      <c r="EE1147" s="224"/>
      <c r="EF1147" s="224"/>
      <c r="EG1147" s="224"/>
      <c r="EH1147" s="224"/>
      <c r="EI1147" s="224"/>
      <c r="EJ1147" s="224"/>
      <c r="EK1147" s="224"/>
      <c r="EL1147" s="224"/>
      <c r="EM1147" s="224"/>
      <c r="EN1147" s="224"/>
      <c r="EO1147" s="224"/>
      <c r="EP1147" s="224"/>
      <c r="EQ1147" s="224"/>
      <c r="ER1147" s="224"/>
      <c r="ES1147" s="224"/>
      <c r="ET1147" s="224"/>
      <c r="EU1147" s="224"/>
      <c r="EV1147" s="224"/>
      <c r="EW1147" s="224"/>
      <c r="EX1147" s="224"/>
      <c r="EY1147" s="224"/>
      <c r="EZ1147" s="224"/>
      <c r="FA1147" s="224"/>
      <c r="FB1147" s="224"/>
      <c r="FC1147" s="224"/>
      <c r="FD1147" s="224"/>
      <c r="FE1147" s="224"/>
      <c r="FF1147" s="224"/>
      <c r="FG1147" s="224"/>
      <c r="FH1147" s="224"/>
      <c r="FI1147" s="224"/>
      <c r="FJ1147" s="224"/>
      <c r="FK1147" s="224"/>
      <c r="FL1147" s="224"/>
      <c r="FM1147" s="224"/>
      <c r="FN1147" s="224"/>
      <c r="FO1147" s="224"/>
      <c r="FP1147" s="224"/>
      <c r="FQ1147" s="224"/>
      <c r="FR1147" s="224"/>
      <c r="FS1147" s="224"/>
      <c r="FT1147" s="224"/>
      <c r="FU1147" s="224"/>
      <c r="FV1147" s="224"/>
      <c r="FW1147" s="224"/>
      <c r="FX1147" s="224"/>
      <c r="FY1147" s="224"/>
      <c r="FZ1147" s="224"/>
      <c r="GA1147" s="224"/>
      <c r="GB1147" s="224"/>
      <c r="GC1147" s="224"/>
      <c r="GD1147" s="224"/>
      <c r="GE1147" s="224"/>
      <c r="GF1147" s="224"/>
      <c r="GG1147" s="224"/>
      <c r="GH1147" s="224"/>
      <c r="GI1147" s="224"/>
      <c r="GJ1147" s="224"/>
      <c r="GK1147" s="224"/>
      <c r="GL1147" s="224"/>
      <c r="GM1147" s="224"/>
      <c r="GN1147" s="224"/>
      <c r="GO1147" s="224"/>
      <c r="GP1147" s="224"/>
      <c r="GQ1147" s="224"/>
      <c r="GR1147" s="224"/>
      <c r="GS1147" s="224"/>
      <c r="GT1147" s="224"/>
      <c r="GU1147" s="224"/>
      <c r="GV1147" s="224"/>
      <c r="GW1147" s="224"/>
      <c r="GX1147" s="224"/>
      <c r="GY1147" s="224"/>
      <c r="GZ1147" s="224"/>
      <c r="HA1147" s="224"/>
      <c r="HB1147" s="224"/>
      <c r="HC1147" s="224"/>
      <c r="HD1147" s="224"/>
      <c r="HE1147" s="224"/>
      <c r="HF1147" s="224"/>
      <c r="HG1147" s="224"/>
      <c r="HH1147" s="224"/>
      <c r="HI1147" s="224"/>
      <c r="HJ1147" s="224"/>
      <c r="HK1147" s="224"/>
      <c r="HL1147" s="224"/>
      <c r="HM1147" s="224"/>
      <c r="HN1147" s="224"/>
      <c r="HO1147" s="224"/>
      <c r="HP1147" s="224"/>
      <c r="HQ1147" s="224"/>
      <c r="HR1147" s="224"/>
      <c r="HS1147" s="224"/>
      <c r="HT1147" s="224"/>
      <c r="HU1147" s="224"/>
      <c r="HV1147" s="224"/>
      <c r="HW1147" s="224"/>
      <c r="HX1147" s="224"/>
      <c r="HY1147" s="224"/>
      <c r="HZ1147" s="224"/>
      <c r="IA1147" s="224"/>
      <c r="IB1147" s="224"/>
      <c r="IC1147" s="224"/>
      <c r="ID1147" s="224"/>
      <c r="IE1147" s="224"/>
      <c r="IF1147" s="224"/>
      <c r="IG1147" s="224"/>
      <c r="IH1147" s="224"/>
      <c r="II1147" s="224"/>
      <c r="IJ1147" s="224"/>
      <c r="IK1147" s="224"/>
      <c r="IL1147" s="224"/>
      <c r="IM1147" s="224"/>
      <c r="IN1147" s="224"/>
      <c r="IO1147" s="224"/>
      <c r="IP1147" s="224"/>
      <c r="IQ1147" s="224"/>
      <c r="IR1147" s="224"/>
      <c r="IS1147" s="224"/>
      <c r="IT1147" s="224"/>
      <c r="IU1147" s="224"/>
      <c r="IV1147" s="224"/>
      <c r="IW1147" s="224"/>
    </row>
    <row r="1148" spans="1:257" s="258" customFormat="1" ht="39" hidden="1" customHeight="1" x14ac:dyDescent="0.25">
      <c r="A1148" s="224"/>
      <c r="B1148" s="224"/>
      <c r="C1148" s="224"/>
      <c r="D1148" s="209"/>
      <c r="E1148" s="57"/>
      <c r="F1148" s="57"/>
      <c r="G1148" s="210"/>
      <c r="H1148" s="210"/>
      <c r="I1148" s="210"/>
      <c r="J1148" s="224"/>
      <c r="K1148" s="251"/>
      <c r="L1148" s="251"/>
      <c r="M1148" s="251"/>
      <c r="N1148" s="251"/>
      <c r="O1148" s="251"/>
      <c r="P1148" s="251"/>
      <c r="Q1148" s="251"/>
      <c r="R1148" s="251"/>
      <c r="S1148" s="251"/>
      <c r="T1148" s="251"/>
      <c r="U1148" s="251"/>
      <c r="V1148" s="251"/>
      <c r="W1148" s="251"/>
      <c r="X1148" s="251"/>
      <c r="Y1148" s="251"/>
      <c r="Z1148" s="251"/>
      <c r="AA1148" s="251"/>
      <c r="AB1148" s="251"/>
      <c r="AC1148" s="211"/>
      <c r="AD1148" s="252"/>
      <c r="AE1148" s="252"/>
      <c r="AF1148" s="253"/>
      <c r="AG1148" s="253"/>
      <c r="AH1148" s="254"/>
      <c r="AI1148" s="254"/>
      <c r="AJ1148" s="255"/>
      <c r="AK1148" s="255"/>
      <c r="AL1148" s="126"/>
      <c r="AM1148" s="224"/>
      <c r="AN1148" s="224"/>
      <c r="AO1148" s="224"/>
      <c r="AP1148" s="224"/>
      <c r="AQ1148" s="224"/>
      <c r="AR1148" s="224"/>
      <c r="AS1148" s="224"/>
      <c r="AT1148" s="224"/>
      <c r="AU1148" s="224"/>
      <c r="AV1148" s="224"/>
      <c r="AW1148" s="224"/>
      <c r="AX1148" s="224"/>
      <c r="AY1148" s="224"/>
      <c r="AZ1148" s="224"/>
      <c r="BA1148" s="224"/>
      <c r="BB1148" s="224"/>
      <c r="BC1148" s="224"/>
      <c r="BD1148" s="224"/>
      <c r="BE1148" s="224"/>
      <c r="BF1148" s="224"/>
      <c r="BG1148" s="224"/>
      <c r="BH1148" s="224"/>
      <c r="BI1148" s="224"/>
      <c r="BJ1148" s="224"/>
      <c r="BK1148" s="224"/>
      <c r="BL1148" s="224"/>
      <c r="BM1148" s="224"/>
      <c r="BN1148" s="224"/>
      <c r="BO1148" s="224"/>
      <c r="BP1148" s="224"/>
      <c r="BQ1148" s="224"/>
      <c r="BR1148" s="224"/>
      <c r="BS1148" s="224"/>
      <c r="BT1148" s="224"/>
      <c r="BU1148" s="224"/>
      <c r="BV1148" s="224"/>
      <c r="BW1148" s="224"/>
      <c r="BX1148" s="224"/>
      <c r="BY1148" s="224"/>
      <c r="BZ1148" s="224"/>
      <c r="CA1148" s="224"/>
      <c r="CB1148" s="224"/>
      <c r="CC1148" s="224"/>
      <c r="CD1148" s="224"/>
      <c r="CE1148" s="224"/>
      <c r="CF1148" s="224"/>
      <c r="CG1148" s="224"/>
      <c r="CH1148" s="224"/>
      <c r="CI1148" s="224"/>
      <c r="CJ1148" s="224"/>
      <c r="CK1148" s="224"/>
      <c r="CL1148" s="224"/>
      <c r="CM1148" s="224"/>
      <c r="CN1148" s="224"/>
      <c r="CO1148" s="224"/>
      <c r="CP1148" s="224"/>
      <c r="CQ1148" s="224"/>
      <c r="CR1148" s="224"/>
      <c r="CS1148" s="224"/>
      <c r="CT1148" s="224"/>
      <c r="CU1148" s="224"/>
      <c r="CV1148" s="224"/>
      <c r="CW1148" s="224"/>
      <c r="CX1148" s="224"/>
      <c r="CY1148" s="224"/>
      <c r="CZ1148" s="224"/>
      <c r="DA1148" s="224"/>
      <c r="DB1148" s="224"/>
      <c r="DC1148" s="224"/>
      <c r="DD1148" s="224"/>
      <c r="DE1148" s="224"/>
      <c r="DF1148" s="224"/>
      <c r="DG1148" s="224"/>
      <c r="DH1148" s="224"/>
      <c r="DI1148" s="224"/>
      <c r="DJ1148" s="224"/>
      <c r="DK1148" s="224"/>
      <c r="DL1148" s="224"/>
      <c r="DM1148" s="224"/>
      <c r="DN1148" s="224"/>
      <c r="DO1148" s="224"/>
      <c r="DP1148" s="224"/>
      <c r="DQ1148" s="224"/>
      <c r="DR1148" s="224"/>
      <c r="DS1148" s="224"/>
      <c r="DT1148" s="224"/>
      <c r="DU1148" s="224"/>
      <c r="DV1148" s="224"/>
      <c r="DW1148" s="224"/>
      <c r="DX1148" s="224"/>
      <c r="DY1148" s="224"/>
      <c r="DZ1148" s="224"/>
      <c r="EA1148" s="224"/>
      <c r="EB1148" s="224"/>
      <c r="EC1148" s="224"/>
      <c r="ED1148" s="224"/>
      <c r="EE1148" s="224"/>
      <c r="EF1148" s="224"/>
      <c r="EG1148" s="224"/>
      <c r="EH1148" s="224"/>
      <c r="EI1148" s="224"/>
      <c r="EJ1148" s="224"/>
      <c r="EK1148" s="224"/>
      <c r="EL1148" s="224"/>
      <c r="EM1148" s="224"/>
      <c r="EN1148" s="224"/>
      <c r="EO1148" s="224"/>
      <c r="EP1148" s="224"/>
      <c r="EQ1148" s="224"/>
      <c r="ER1148" s="224"/>
      <c r="ES1148" s="224"/>
      <c r="ET1148" s="224"/>
      <c r="EU1148" s="224"/>
      <c r="EV1148" s="224"/>
      <c r="EW1148" s="224"/>
      <c r="EX1148" s="224"/>
      <c r="EY1148" s="224"/>
      <c r="EZ1148" s="224"/>
      <c r="FA1148" s="224"/>
      <c r="FB1148" s="224"/>
      <c r="FC1148" s="224"/>
      <c r="FD1148" s="224"/>
      <c r="FE1148" s="224"/>
      <c r="FF1148" s="224"/>
      <c r="FG1148" s="224"/>
      <c r="FH1148" s="224"/>
      <c r="FI1148" s="224"/>
      <c r="FJ1148" s="224"/>
      <c r="FK1148" s="224"/>
      <c r="FL1148" s="224"/>
      <c r="FM1148" s="224"/>
      <c r="FN1148" s="224"/>
      <c r="FO1148" s="224"/>
      <c r="FP1148" s="224"/>
      <c r="FQ1148" s="224"/>
      <c r="FR1148" s="224"/>
      <c r="FS1148" s="224"/>
      <c r="FT1148" s="224"/>
      <c r="FU1148" s="224"/>
      <c r="FV1148" s="224"/>
      <c r="FW1148" s="224"/>
      <c r="FX1148" s="224"/>
      <c r="FY1148" s="224"/>
      <c r="FZ1148" s="224"/>
      <c r="GA1148" s="224"/>
      <c r="GB1148" s="224"/>
      <c r="GC1148" s="224"/>
      <c r="GD1148" s="224"/>
      <c r="GE1148" s="224"/>
      <c r="GF1148" s="224"/>
      <c r="GG1148" s="224"/>
      <c r="GH1148" s="224"/>
      <c r="GI1148" s="224"/>
      <c r="GJ1148" s="224"/>
      <c r="GK1148" s="224"/>
      <c r="GL1148" s="224"/>
      <c r="GM1148" s="224"/>
      <c r="GN1148" s="224"/>
      <c r="GO1148" s="224"/>
      <c r="GP1148" s="224"/>
      <c r="GQ1148" s="224"/>
      <c r="GR1148" s="224"/>
      <c r="GS1148" s="224"/>
      <c r="GT1148" s="224"/>
      <c r="GU1148" s="224"/>
      <c r="GV1148" s="224"/>
      <c r="GW1148" s="224"/>
      <c r="GX1148" s="224"/>
      <c r="GY1148" s="224"/>
      <c r="GZ1148" s="224"/>
      <c r="HA1148" s="224"/>
      <c r="HB1148" s="224"/>
      <c r="HC1148" s="224"/>
      <c r="HD1148" s="224"/>
      <c r="HE1148" s="224"/>
      <c r="HF1148" s="224"/>
      <c r="HG1148" s="224"/>
      <c r="HH1148" s="224"/>
      <c r="HI1148" s="224"/>
      <c r="HJ1148" s="224"/>
      <c r="HK1148" s="224"/>
      <c r="HL1148" s="224"/>
      <c r="HM1148" s="224"/>
      <c r="HN1148" s="224"/>
      <c r="HO1148" s="224"/>
      <c r="HP1148" s="224"/>
      <c r="HQ1148" s="224"/>
      <c r="HR1148" s="224"/>
      <c r="HS1148" s="224"/>
      <c r="HT1148" s="224"/>
      <c r="HU1148" s="224"/>
      <c r="HV1148" s="224"/>
      <c r="HW1148" s="224"/>
      <c r="HX1148" s="224"/>
      <c r="HY1148" s="224"/>
      <c r="HZ1148" s="224"/>
      <c r="IA1148" s="224"/>
      <c r="IB1148" s="224"/>
      <c r="IC1148" s="224"/>
      <c r="ID1148" s="224"/>
      <c r="IE1148" s="224"/>
      <c r="IF1148" s="224"/>
      <c r="IG1148" s="224"/>
      <c r="IH1148" s="224"/>
      <c r="II1148" s="224"/>
      <c r="IJ1148" s="224"/>
      <c r="IK1148" s="224"/>
      <c r="IL1148" s="224"/>
      <c r="IM1148" s="224"/>
      <c r="IN1148" s="224"/>
      <c r="IO1148" s="224"/>
      <c r="IP1148" s="224"/>
      <c r="IQ1148" s="224"/>
      <c r="IR1148" s="224"/>
      <c r="IS1148" s="224"/>
      <c r="IT1148" s="224"/>
      <c r="IU1148" s="224"/>
      <c r="IV1148" s="224"/>
      <c r="IW1148" s="224"/>
    </row>
    <row r="1149" spans="1:257" s="258" customFormat="1" ht="39" hidden="1" customHeight="1" x14ac:dyDescent="0.25">
      <c r="A1149" s="224"/>
      <c r="B1149" s="224"/>
      <c r="C1149" s="224"/>
      <c r="D1149" s="209"/>
      <c r="E1149" s="57"/>
      <c r="F1149" s="57"/>
      <c r="G1149" s="210"/>
      <c r="H1149" s="210"/>
      <c r="I1149" s="210"/>
      <c r="J1149" s="224"/>
      <c r="K1149" s="251"/>
      <c r="L1149" s="251"/>
      <c r="M1149" s="251"/>
      <c r="N1149" s="251"/>
      <c r="O1149" s="251"/>
      <c r="P1149" s="251"/>
      <c r="Q1149" s="251"/>
      <c r="R1149" s="251"/>
      <c r="S1149" s="251"/>
      <c r="T1149" s="251"/>
      <c r="U1149" s="251"/>
      <c r="V1149" s="251"/>
      <c r="W1149" s="251"/>
      <c r="X1149" s="251"/>
      <c r="Y1149" s="251"/>
      <c r="Z1149" s="251"/>
      <c r="AA1149" s="251"/>
      <c r="AB1149" s="251"/>
      <c r="AC1149" s="211"/>
      <c r="AD1149" s="252"/>
      <c r="AE1149" s="252"/>
      <c r="AF1149" s="253"/>
      <c r="AG1149" s="253"/>
      <c r="AH1149" s="254"/>
      <c r="AI1149" s="254"/>
      <c r="AJ1149" s="255"/>
      <c r="AK1149" s="255"/>
      <c r="AL1149" s="126"/>
      <c r="AM1149" s="224"/>
      <c r="AN1149" s="224"/>
      <c r="AO1149" s="224"/>
      <c r="AP1149" s="224"/>
      <c r="AQ1149" s="224"/>
      <c r="AR1149" s="224"/>
      <c r="AS1149" s="224"/>
      <c r="AT1149" s="224"/>
      <c r="AU1149" s="224"/>
      <c r="AV1149" s="224"/>
      <c r="AW1149" s="224"/>
      <c r="AX1149" s="224"/>
      <c r="AY1149" s="224"/>
      <c r="AZ1149" s="224"/>
      <c r="BA1149" s="224"/>
      <c r="BB1149" s="224"/>
      <c r="BC1149" s="224"/>
      <c r="BD1149" s="224"/>
      <c r="BE1149" s="224"/>
      <c r="BF1149" s="224"/>
      <c r="BG1149" s="224"/>
      <c r="BH1149" s="224"/>
      <c r="BI1149" s="224"/>
      <c r="BJ1149" s="224"/>
      <c r="BK1149" s="224"/>
      <c r="BL1149" s="224"/>
      <c r="BM1149" s="224"/>
      <c r="BN1149" s="224"/>
      <c r="BO1149" s="224"/>
      <c r="BP1149" s="224"/>
      <c r="BQ1149" s="224"/>
      <c r="BR1149" s="224"/>
      <c r="BS1149" s="224"/>
      <c r="BT1149" s="224"/>
      <c r="BU1149" s="224"/>
      <c r="BV1149" s="224"/>
      <c r="BW1149" s="224"/>
      <c r="BX1149" s="224"/>
      <c r="BY1149" s="224"/>
      <c r="BZ1149" s="224"/>
      <c r="CA1149" s="224"/>
      <c r="CB1149" s="224"/>
      <c r="CC1149" s="224"/>
      <c r="CD1149" s="224"/>
      <c r="CE1149" s="224"/>
      <c r="CF1149" s="224"/>
      <c r="CG1149" s="224"/>
      <c r="CH1149" s="224"/>
      <c r="CI1149" s="224"/>
      <c r="CJ1149" s="224"/>
      <c r="CK1149" s="224"/>
      <c r="CL1149" s="224"/>
      <c r="CM1149" s="224"/>
      <c r="CN1149" s="224"/>
      <c r="CO1149" s="224"/>
      <c r="CP1149" s="224"/>
      <c r="CQ1149" s="224"/>
      <c r="CR1149" s="224"/>
      <c r="CS1149" s="224"/>
      <c r="CT1149" s="224"/>
      <c r="CU1149" s="224"/>
      <c r="CV1149" s="224"/>
      <c r="CW1149" s="224"/>
      <c r="CX1149" s="224"/>
      <c r="CY1149" s="224"/>
      <c r="CZ1149" s="224"/>
      <c r="DA1149" s="224"/>
      <c r="DB1149" s="224"/>
      <c r="DC1149" s="224"/>
      <c r="DD1149" s="224"/>
      <c r="DE1149" s="224"/>
      <c r="DF1149" s="224"/>
      <c r="DG1149" s="224"/>
      <c r="DH1149" s="224"/>
      <c r="DI1149" s="224"/>
      <c r="DJ1149" s="224"/>
      <c r="DK1149" s="224"/>
      <c r="DL1149" s="224"/>
      <c r="DM1149" s="224"/>
      <c r="DN1149" s="224"/>
      <c r="DO1149" s="224"/>
      <c r="DP1149" s="224"/>
      <c r="DQ1149" s="224"/>
      <c r="DR1149" s="224"/>
      <c r="DS1149" s="224"/>
      <c r="DT1149" s="224"/>
      <c r="DU1149" s="224"/>
      <c r="DV1149" s="224"/>
      <c r="DW1149" s="224"/>
      <c r="DX1149" s="224"/>
      <c r="DY1149" s="224"/>
      <c r="DZ1149" s="224"/>
      <c r="EA1149" s="224"/>
      <c r="EB1149" s="224"/>
      <c r="EC1149" s="224"/>
      <c r="ED1149" s="224"/>
      <c r="EE1149" s="224"/>
      <c r="EF1149" s="224"/>
      <c r="EG1149" s="224"/>
      <c r="EH1149" s="224"/>
      <c r="EI1149" s="224"/>
      <c r="EJ1149" s="224"/>
      <c r="EK1149" s="224"/>
      <c r="EL1149" s="224"/>
      <c r="EM1149" s="224"/>
      <c r="EN1149" s="224"/>
      <c r="EO1149" s="224"/>
      <c r="EP1149" s="224"/>
      <c r="EQ1149" s="224"/>
      <c r="ER1149" s="224"/>
      <c r="ES1149" s="224"/>
      <c r="ET1149" s="224"/>
      <c r="EU1149" s="224"/>
      <c r="EV1149" s="224"/>
      <c r="EW1149" s="224"/>
      <c r="EX1149" s="224"/>
      <c r="EY1149" s="224"/>
      <c r="EZ1149" s="224"/>
      <c r="FA1149" s="224"/>
      <c r="FB1149" s="224"/>
      <c r="FC1149" s="224"/>
      <c r="FD1149" s="224"/>
      <c r="FE1149" s="224"/>
      <c r="FF1149" s="224"/>
      <c r="FG1149" s="224"/>
      <c r="FH1149" s="224"/>
      <c r="FI1149" s="224"/>
      <c r="FJ1149" s="224"/>
      <c r="FK1149" s="224"/>
      <c r="FL1149" s="224"/>
      <c r="FM1149" s="224"/>
      <c r="FN1149" s="224"/>
      <c r="FO1149" s="224"/>
      <c r="FP1149" s="224"/>
      <c r="FQ1149" s="224"/>
      <c r="FR1149" s="224"/>
      <c r="FS1149" s="224"/>
      <c r="FT1149" s="224"/>
      <c r="FU1149" s="224"/>
      <c r="FV1149" s="224"/>
      <c r="FW1149" s="224"/>
      <c r="FX1149" s="224"/>
      <c r="FY1149" s="224"/>
      <c r="FZ1149" s="224"/>
      <c r="GA1149" s="224"/>
      <c r="GB1149" s="224"/>
      <c r="GC1149" s="224"/>
      <c r="GD1149" s="224"/>
      <c r="GE1149" s="224"/>
      <c r="GF1149" s="224"/>
      <c r="GG1149" s="224"/>
      <c r="GH1149" s="224"/>
      <c r="GI1149" s="224"/>
      <c r="GJ1149" s="224"/>
      <c r="GK1149" s="224"/>
      <c r="GL1149" s="224"/>
      <c r="GM1149" s="224"/>
      <c r="GN1149" s="224"/>
      <c r="GO1149" s="224"/>
      <c r="GP1149" s="224"/>
      <c r="GQ1149" s="224"/>
      <c r="GR1149" s="224"/>
      <c r="GS1149" s="224"/>
      <c r="GT1149" s="224"/>
      <c r="GU1149" s="224"/>
      <c r="GV1149" s="224"/>
      <c r="GW1149" s="224"/>
      <c r="GX1149" s="224"/>
      <c r="GY1149" s="224"/>
      <c r="GZ1149" s="224"/>
      <c r="HA1149" s="224"/>
      <c r="HB1149" s="224"/>
      <c r="HC1149" s="224"/>
      <c r="HD1149" s="224"/>
      <c r="HE1149" s="224"/>
      <c r="HF1149" s="224"/>
      <c r="HG1149" s="224"/>
      <c r="HH1149" s="224"/>
      <c r="HI1149" s="224"/>
      <c r="HJ1149" s="224"/>
      <c r="HK1149" s="224"/>
      <c r="HL1149" s="224"/>
      <c r="HM1149" s="224"/>
      <c r="HN1149" s="224"/>
      <c r="HO1149" s="224"/>
      <c r="HP1149" s="224"/>
      <c r="HQ1149" s="224"/>
      <c r="HR1149" s="224"/>
      <c r="HS1149" s="224"/>
      <c r="HT1149" s="224"/>
      <c r="HU1149" s="224"/>
      <c r="HV1149" s="224"/>
      <c r="HW1149" s="224"/>
      <c r="HX1149" s="224"/>
      <c r="HY1149" s="224"/>
      <c r="HZ1149" s="224"/>
      <c r="IA1149" s="224"/>
      <c r="IB1149" s="224"/>
      <c r="IC1149" s="224"/>
      <c r="ID1149" s="224"/>
      <c r="IE1149" s="224"/>
      <c r="IF1149" s="224"/>
      <c r="IG1149" s="224"/>
      <c r="IH1149" s="224"/>
      <c r="II1149" s="224"/>
      <c r="IJ1149" s="224"/>
      <c r="IK1149" s="224"/>
      <c r="IL1149" s="224"/>
      <c r="IM1149" s="224"/>
      <c r="IN1149" s="224"/>
      <c r="IO1149" s="224"/>
      <c r="IP1149" s="224"/>
      <c r="IQ1149" s="224"/>
      <c r="IR1149" s="224"/>
      <c r="IS1149" s="224"/>
      <c r="IT1149" s="224"/>
      <c r="IU1149" s="224"/>
      <c r="IV1149" s="224"/>
      <c r="IW1149" s="224"/>
    </row>
    <row r="1150" spans="1:257" s="258" customFormat="1" ht="39" hidden="1" customHeight="1" x14ac:dyDescent="0.25">
      <c r="A1150" s="224"/>
      <c r="B1150" s="224"/>
      <c r="C1150" s="224"/>
      <c r="D1150" s="209"/>
      <c r="E1150" s="57"/>
      <c r="F1150" s="57"/>
      <c r="G1150" s="210"/>
      <c r="H1150" s="210"/>
      <c r="I1150" s="210"/>
      <c r="J1150" s="224"/>
      <c r="K1150" s="251"/>
      <c r="L1150" s="251"/>
      <c r="M1150" s="251"/>
      <c r="N1150" s="251"/>
      <c r="O1150" s="251"/>
      <c r="P1150" s="251"/>
      <c r="Q1150" s="251"/>
      <c r="R1150" s="251"/>
      <c r="S1150" s="251"/>
      <c r="T1150" s="251"/>
      <c r="U1150" s="251"/>
      <c r="V1150" s="251"/>
      <c r="W1150" s="251"/>
      <c r="X1150" s="251"/>
      <c r="Y1150" s="251"/>
      <c r="Z1150" s="251"/>
      <c r="AA1150" s="251"/>
      <c r="AB1150" s="251"/>
      <c r="AC1150" s="211"/>
      <c r="AD1150" s="252"/>
      <c r="AE1150" s="252"/>
      <c r="AF1150" s="253"/>
      <c r="AG1150" s="253"/>
      <c r="AH1150" s="254"/>
      <c r="AI1150" s="254"/>
      <c r="AJ1150" s="255"/>
      <c r="AK1150" s="255"/>
      <c r="AL1150" s="126"/>
      <c r="AM1150" s="224"/>
      <c r="AN1150" s="224"/>
      <c r="AO1150" s="224"/>
      <c r="AP1150" s="224"/>
      <c r="AQ1150" s="224"/>
      <c r="AR1150" s="224"/>
      <c r="AS1150" s="224"/>
      <c r="AT1150" s="224"/>
      <c r="AU1150" s="224"/>
      <c r="AV1150" s="224"/>
      <c r="AW1150" s="224"/>
      <c r="AX1150" s="224"/>
      <c r="AY1150" s="224"/>
      <c r="AZ1150" s="224"/>
      <c r="BA1150" s="224"/>
      <c r="BB1150" s="224"/>
      <c r="BC1150" s="224"/>
      <c r="BD1150" s="224"/>
      <c r="BE1150" s="224"/>
      <c r="BF1150" s="224"/>
      <c r="BG1150" s="224"/>
      <c r="BH1150" s="224"/>
      <c r="BI1150" s="224"/>
      <c r="BJ1150" s="224"/>
      <c r="BK1150" s="224"/>
      <c r="BL1150" s="224"/>
      <c r="BM1150" s="224"/>
      <c r="BN1150" s="224"/>
      <c r="BO1150" s="224"/>
      <c r="BP1150" s="224"/>
      <c r="BQ1150" s="224"/>
      <c r="BR1150" s="224"/>
      <c r="BS1150" s="224"/>
      <c r="BT1150" s="224"/>
      <c r="BU1150" s="224"/>
      <c r="BV1150" s="224"/>
      <c r="BW1150" s="224"/>
      <c r="BX1150" s="224"/>
      <c r="BY1150" s="224"/>
      <c r="BZ1150" s="224"/>
      <c r="CA1150" s="224"/>
      <c r="CB1150" s="224"/>
      <c r="CC1150" s="224"/>
      <c r="CD1150" s="224"/>
      <c r="CE1150" s="224"/>
      <c r="CF1150" s="224"/>
      <c r="CG1150" s="224"/>
      <c r="CH1150" s="224"/>
      <c r="CI1150" s="224"/>
      <c r="CJ1150" s="224"/>
      <c r="CK1150" s="224"/>
      <c r="CL1150" s="224"/>
      <c r="CM1150" s="224"/>
      <c r="CN1150" s="224"/>
      <c r="CO1150" s="224"/>
      <c r="CP1150" s="224"/>
      <c r="CQ1150" s="224"/>
      <c r="CR1150" s="224"/>
      <c r="CS1150" s="224"/>
      <c r="CT1150" s="224"/>
      <c r="CU1150" s="224"/>
      <c r="CV1150" s="224"/>
      <c r="CW1150" s="224"/>
      <c r="CX1150" s="224"/>
      <c r="CY1150" s="224"/>
      <c r="CZ1150" s="224"/>
      <c r="DA1150" s="224"/>
      <c r="DB1150" s="224"/>
      <c r="DC1150" s="224"/>
      <c r="DD1150" s="224"/>
      <c r="DE1150" s="224"/>
      <c r="DF1150" s="224"/>
      <c r="DG1150" s="224"/>
      <c r="DH1150" s="224"/>
      <c r="DI1150" s="224"/>
      <c r="DJ1150" s="224"/>
      <c r="DK1150" s="224"/>
      <c r="DL1150" s="224"/>
      <c r="DM1150" s="224"/>
      <c r="DN1150" s="224"/>
      <c r="DO1150" s="224"/>
      <c r="DP1150" s="224"/>
      <c r="DQ1150" s="224"/>
      <c r="DR1150" s="224"/>
      <c r="DS1150" s="224"/>
      <c r="DT1150" s="224"/>
      <c r="DU1150" s="224"/>
      <c r="DV1150" s="224"/>
      <c r="DW1150" s="224"/>
      <c r="DX1150" s="224"/>
      <c r="DY1150" s="224"/>
      <c r="DZ1150" s="224"/>
      <c r="EA1150" s="224"/>
      <c r="EB1150" s="224"/>
      <c r="EC1150" s="224"/>
      <c r="ED1150" s="224"/>
      <c r="EE1150" s="224"/>
      <c r="EF1150" s="224"/>
      <c r="EG1150" s="224"/>
      <c r="EH1150" s="224"/>
      <c r="EI1150" s="224"/>
      <c r="EJ1150" s="224"/>
      <c r="EK1150" s="224"/>
      <c r="EL1150" s="224"/>
      <c r="EM1150" s="224"/>
      <c r="EN1150" s="224"/>
      <c r="EO1150" s="224"/>
      <c r="EP1150" s="224"/>
      <c r="EQ1150" s="224"/>
      <c r="ER1150" s="224"/>
      <c r="ES1150" s="224"/>
      <c r="ET1150" s="224"/>
      <c r="EU1150" s="224"/>
      <c r="EV1150" s="224"/>
      <c r="EW1150" s="224"/>
      <c r="EX1150" s="224"/>
      <c r="EY1150" s="224"/>
      <c r="EZ1150" s="224"/>
      <c r="FA1150" s="224"/>
      <c r="FB1150" s="224"/>
      <c r="FC1150" s="224"/>
      <c r="FD1150" s="224"/>
      <c r="FE1150" s="224"/>
      <c r="FF1150" s="224"/>
      <c r="FG1150" s="224"/>
      <c r="FH1150" s="224"/>
      <c r="FI1150" s="224"/>
      <c r="FJ1150" s="224"/>
      <c r="FK1150" s="224"/>
      <c r="FL1150" s="224"/>
      <c r="FM1150" s="224"/>
      <c r="FN1150" s="224"/>
      <c r="FO1150" s="224"/>
      <c r="FP1150" s="224"/>
      <c r="FQ1150" s="224"/>
      <c r="FR1150" s="224"/>
      <c r="FS1150" s="224"/>
      <c r="FT1150" s="224"/>
      <c r="FU1150" s="224"/>
      <c r="FV1150" s="224"/>
      <c r="FW1150" s="224"/>
      <c r="FX1150" s="224"/>
      <c r="FY1150" s="224"/>
      <c r="FZ1150" s="224"/>
      <c r="GA1150" s="224"/>
      <c r="GB1150" s="224"/>
      <c r="GC1150" s="224"/>
      <c r="GD1150" s="224"/>
      <c r="GE1150" s="224"/>
      <c r="GF1150" s="224"/>
      <c r="GG1150" s="224"/>
      <c r="GH1150" s="224"/>
      <c r="GI1150" s="224"/>
      <c r="GJ1150" s="224"/>
      <c r="GK1150" s="224"/>
      <c r="GL1150" s="224"/>
      <c r="GM1150" s="224"/>
      <c r="GN1150" s="224"/>
      <c r="GO1150" s="224"/>
      <c r="GP1150" s="224"/>
      <c r="GQ1150" s="224"/>
      <c r="GR1150" s="224"/>
      <c r="GS1150" s="224"/>
      <c r="GT1150" s="224"/>
      <c r="GU1150" s="224"/>
      <c r="GV1150" s="224"/>
      <c r="GW1150" s="224"/>
      <c r="GX1150" s="224"/>
      <c r="GY1150" s="224"/>
      <c r="GZ1150" s="224"/>
      <c r="HA1150" s="224"/>
      <c r="HB1150" s="224"/>
      <c r="HC1150" s="224"/>
      <c r="HD1150" s="224"/>
      <c r="HE1150" s="224"/>
      <c r="HF1150" s="224"/>
      <c r="HG1150" s="224"/>
      <c r="HH1150" s="224"/>
      <c r="HI1150" s="224"/>
      <c r="HJ1150" s="224"/>
      <c r="HK1150" s="224"/>
      <c r="HL1150" s="224"/>
      <c r="HM1150" s="224"/>
      <c r="HN1150" s="224"/>
      <c r="HO1150" s="224"/>
      <c r="HP1150" s="224"/>
      <c r="HQ1150" s="224"/>
      <c r="HR1150" s="224"/>
      <c r="HS1150" s="224"/>
      <c r="HT1150" s="224"/>
      <c r="HU1150" s="224"/>
      <c r="HV1150" s="224"/>
      <c r="HW1150" s="224"/>
      <c r="HX1150" s="224"/>
      <c r="HY1150" s="224"/>
      <c r="HZ1150" s="224"/>
      <c r="IA1150" s="224"/>
      <c r="IB1150" s="224"/>
      <c r="IC1150" s="224"/>
      <c r="ID1150" s="224"/>
      <c r="IE1150" s="224"/>
      <c r="IF1150" s="224"/>
      <c r="IG1150" s="224"/>
      <c r="IH1150" s="224"/>
      <c r="II1150" s="224"/>
      <c r="IJ1150" s="224"/>
      <c r="IK1150" s="224"/>
      <c r="IL1150" s="224"/>
      <c r="IM1150" s="224"/>
      <c r="IN1150" s="224"/>
      <c r="IO1150" s="224"/>
      <c r="IP1150" s="224"/>
      <c r="IQ1150" s="224"/>
      <c r="IR1150" s="224"/>
      <c r="IS1150" s="224"/>
      <c r="IT1150" s="224"/>
      <c r="IU1150" s="224"/>
      <c r="IV1150" s="224"/>
      <c r="IW1150" s="224"/>
    </row>
    <row r="1151" spans="1:257" s="258" customFormat="1" ht="39" hidden="1" customHeight="1" x14ac:dyDescent="0.25">
      <c r="A1151" s="224"/>
      <c r="B1151" s="224"/>
      <c r="C1151" s="224"/>
      <c r="D1151" s="209"/>
      <c r="E1151" s="57"/>
      <c r="F1151" s="57"/>
      <c r="G1151" s="210"/>
      <c r="H1151" s="210"/>
      <c r="I1151" s="210"/>
      <c r="J1151" s="224"/>
      <c r="K1151" s="251"/>
      <c r="L1151" s="251"/>
      <c r="M1151" s="251"/>
      <c r="N1151" s="251"/>
      <c r="O1151" s="251"/>
      <c r="P1151" s="251"/>
      <c r="Q1151" s="251"/>
      <c r="R1151" s="251"/>
      <c r="S1151" s="251"/>
      <c r="T1151" s="251"/>
      <c r="U1151" s="251"/>
      <c r="V1151" s="251"/>
      <c r="W1151" s="251"/>
      <c r="X1151" s="251"/>
      <c r="Y1151" s="251"/>
      <c r="Z1151" s="251"/>
      <c r="AA1151" s="251"/>
      <c r="AB1151" s="251"/>
      <c r="AC1151" s="211"/>
      <c r="AD1151" s="252"/>
      <c r="AE1151" s="252"/>
      <c r="AF1151" s="253"/>
      <c r="AG1151" s="253"/>
      <c r="AH1151" s="254"/>
      <c r="AI1151" s="254"/>
      <c r="AJ1151" s="255"/>
      <c r="AK1151" s="255"/>
      <c r="AL1151" s="126"/>
      <c r="AM1151" s="224"/>
      <c r="AN1151" s="224"/>
      <c r="AO1151" s="224"/>
      <c r="AP1151" s="224"/>
      <c r="AQ1151" s="224"/>
      <c r="AR1151" s="224"/>
      <c r="AS1151" s="224"/>
      <c r="AT1151" s="224"/>
      <c r="AU1151" s="224"/>
      <c r="AV1151" s="224"/>
      <c r="AW1151" s="224"/>
      <c r="AX1151" s="224"/>
      <c r="AY1151" s="224"/>
      <c r="AZ1151" s="224"/>
      <c r="BA1151" s="224"/>
      <c r="BB1151" s="224"/>
      <c r="BC1151" s="224"/>
      <c r="BD1151" s="224"/>
      <c r="BE1151" s="224"/>
      <c r="BF1151" s="224"/>
      <c r="BG1151" s="224"/>
      <c r="BH1151" s="224"/>
      <c r="BI1151" s="224"/>
      <c r="BJ1151" s="224"/>
      <c r="BK1151" s="224"/>
      <c r="BL1151" s="224"/>
      <c r="BM1151" s="224"/>
      <c r="BN1151" s="224"/>
      <c r="BO1151" s="224"/>
      <c r="BP1151" s="224"/>
      <c r="BQ1151" s="224"/>
      <c r="BR1151" s="224"/>
      <c r="BS1151" s="224"/>
      <c r="BT1151" s="224"/>
      <c r="BU1151" s="224"/>
      <c r="BV1151" s="224"/>
      <c r="BW1151" s="224"/>
      <c r="BX1151" s="224"/>
      <c r="BY1151" s="224"/>
      <c r="BZ1151" s="224"/>
      <c r="CA1151" s="224"/>
      <c r="CB1151" s="224"/>
      <c r="CC1151" s="224"/>
      <c r="CD1151" s="224"/>
      <c r="CE1151" s="224"/>
      <c r="CF1151" s="224"/>
      <c r="CG1151" s="224"/>
      <c r="CH1151" s="224"/>
      <c r="CI1151" s="224"/>
      <c r="CJ1151" s="224"/>
      <c r="CK1151" s="224"/>
      <c r="CL1151" s="224"/>
      <c r="CM1151" s="224"/>
      <c r="CN1151" s="224"/>
      <c r="CO1151" s="224"/>
      <c r="CP1151" s="224"/>
      <c r="CQ1151" s="224"/>
      <c r="CR1151" s="224"/>
      <c r="CS1151" s="224"/>
      <c r="CT1151" s="224"/>
      <c r="CU1151" s="224"/>
      <c r="CV1151" s="224"/>
      <c r="CW1151" s="224"/>
      <c r="CX1151" s="224"/>
      <c r="CY1151" s="224"/>
      <c r="CZ1151" s="224"/>
      <c r="DA1151" s="224"/>
      <c r="DB1151" s="224"/>
      <c r="DC1151" s="224"/>
      <c r="DD1151" s="224"/>
      <c r="DE1151" s="224"/>
      <c r="DF1151" s="224"/>
      <c r="DG1151" s="224"/>
      <c r="DH1151" s="224"/>
      <c r="DI1151" s="224"/>
      <c r="DJ1151" s="224"/>
      <c r="DK1151" s="224"/>
      <c r="DL1151" s="224"/>
      <c r="DM1151" s="224"/>
      <c r="DN1151" s="224"/>
      <c r="DO1151" s="224"/>
      <c r="DP1151" s="224"/>
      <c r="DQ1151" s="224"/>
      <c r="DR1151" s="224"/>
      <c r="DS1151" s="224"/>
      <c r="DT1151" s="224"/>
      <c r="DU1151" s="224"/>
      <c r="DV1151" s="224"/>
      <c r="DW1151" s="224"/>
      <c r="DX1151" s="224"/>
      <c r="DY1151" s="224"/>
      <c r="DZ1151" s="224"/>
      <c r="EA1151" s="224"/>
      <c r="EB1151" s="224"/>
      <c r="EC1151" s="224"/>
      <c r="ED1151" s="224"/>
      <c r="EE1151" s="224"/>
      <c r="EF1151" s="224"/>
      <c r="EG1151" s="224"/>
      <c r="EH1151" s="224"/>
      <c r="EI1151" s="224"/>
      <c r="EJ1151" s="224"/>
      <c r="EK1151" s="224"/>
      <c r="EL1151" s="224"/>
      <c r="EM1151" s="224"/>
      <c r="EN1151" s="224"/>
      <c r="EO1151" s="224"/>
      <c r="EP1151" s="224"/>
      <c r="EQ1151" s="224"/>
      <c r="ER1151" s="224"/>
      <c r="ES1151" s="224"/>
      <c r="ET1151" s="224"/>
      <c r="EU1151" s="224"/>
      <c r="EV1151" s="224"/>
      <c r="EW1151" s="224"/>
      <c r="EX1151" s="224"/>
      <c r="EY1151" s="224"/>
      <c r="EZ1151" s="224"/>
      <c r="FA1151" s="224"/>
      <c r="FB1151" s="224"/>
      <c r="FC1151" s="224"/>
      <c r="FD1151" s="224"/>
      <c r="FE1151" s="224"/>
      <c r="FF1151" s="224"/>
      <c r="FG1151" s="224"/>
      <c r="FH1151" s="224"/>
      <c r="FI1151" s="224"/>
      <c r="FJ1151" s="224"/>
      <c r="FK1151" s="224"/>
      <c r="FL1151" s="224"/>
      <c r="FM1151" s="224"/>
      <c r="FN1151" s="224"/>
      <c r="FO1151" s="224"/>
      <c r="FP1151" s="224"/>
      <c r="FQ1151" s="224"/>
      <c r="FR1151" s="224"/>
      <c r="FS1151" s="224"/>
      <c r="FT1151" s="224"/>
      <c r="FU1151" s="224"/>
      <c r="FV1151" s="224"/>
      <c r="FW1151" s="224"/>
      <c r="FX1151" s="224"/>
      <c r="FY1151" s="224"/>
      <c r="FZ1151" s="224"/>
      <c r="GA1151" s="224"/>
      <c r="GB1151" s="224"/>
      <c r="GC1151" s="224"/>
      <c r="GD1151" s="224"/>
      <c r="GE1151" s="224"/>
      <c r="GF1151" s="224"/>
      <c r="GG1151" s="224"/>
      <c r="GH1151" s="224"/>
      <c r="GI1151" s="224"/>
      <c r="GJ1151" s="224"/>
      <c r="GK1151" s="224"/>
      <c r="GL1151" s="224"/>
      <c r="GM1151" s="224"/>
      <c r="GN1151" s="224"/>
      <c r="GO1151" s="224"/>
      <c r="GP1151" s="224"/>
      <c r="GQ1151" s="224"/>
      <c r="GR1151" s="224"/>
      <c r="GS1151" s="224"/>
      <c r="GT1151" s="224"/>
      <c r="GU1151" s="224"/>
      <c r="GV1151" s="224"/>
      <c r="GW1151" s="224"/>
      <c r="GX1151" s="224"/>
      <c r="GY1151" s="224"/>
      <c r="GZ1151" s="224"/>
      <c r="HA1151" s="224"/>
      <c r="HB1151" s="224"/>
      <c r="HC1151" s="224"/>
      <c r="HD1151" s="224"/>
      <c r="HE1151" s="224"/>
      <c r="HF1151" s="224"/>
      <c r="HG1151" s="224"/>
      <c r="HH1151" s="224"/>
      <c r="HI1151" s="224"/>
      <c r="HJ1151" s="224"/>
      <c r="HK1151" s="224"/>
      <c r="HL1151" s="224"/>
      <c r="HM1151" s="224"/>
      <c r="HN1151" s="224"/>
      <c r="HO1151" s="224"/>
      <c r="HP1151" s="224"/>
      <c r="HQ1151" s="224"/>
      <c r="HR1151" s="224"/>
      <c r="HS1151" s="224"/>
      <c r="HT1151" s="224"/>
      <c r="HU1151" s="224"/>
      <c r="HV1151" s="224"/>
      <c r="HW1151" s="224"/>
      <c r="HX1151" s="224"/>
      <c r="HY1151" s="224"/>
      <c r="HZ1151" s="224"/>
      <c r="IA1151" s="224"/>
      <c r="IB1151" s="224"/>
      <c r="IC1151" s="224"/>
      <c r="ID1151" s="224"/>
      <c r="IE1151" s="224"/>
      <c r="IF1151" s="224"/>
      <c r="IG1151" s="224"/>
      <c r="IH1151" s="224"/>
      <c r="II1151" s="224"/>
      <c r="IJ1151" s="224"/>
      <c r="IK1151" s="224"/>
      <c r="IL1151" s="224"/>
      <c r="IM1151" s="224"/>
      <c r="IN1151" s="224"/>
      <c r="IO1151" s="224"/>
      <c r="IP1151" s="224"/>
      <c r="IQ1151" s="224"/>
      <c r="IR1151" s="224"/>
      <c r="IS1151" s="224"/>
      <c r="IT1151" s="224"/>
      <c r="IU1151" s="224"/>
      <c r="IV1151" s="224"/>
      <c r="IW1151" s="224"/>
    </row>
    <row r="1152" spans="1:257" s="258" customFormat="1" ht="39" hidden="1" customHeight="1" x14ac:dyDescent="0.25">
      <c r="A1152" s="224"/>
      <c r="B1152" s="224"/>
      <c r="C1152" s="224"/>
      <c r="D1152" s="209"/>
      <c r="E1152" s="57"/>
      <c r="F1152" s="57"/>
      <c r="G1152" s="210"/>
      <c r="H1152" s="210"/>
      <c r="I1152" s="210"/>
      <c r="J1152" s="224"/>
      <c r="K1152" s="251"/>
      <c r="L1152" s="251"/>
      <c r="M1152" s="251"/>
      <c r="N1152" s="251"/>
      <c r="O1152" s="251"/>
      <c r="P1152" s="251"/>
      <c r="Q1152" s="251"/>
      <c r="R1152" s="251"/>
      <c r="S1152" s="251"/>
      <c r="T1152" s="251"/>
      <c r="U1152" s="251"/>
      <c r="V1152" s="251"/>
      <c r="W1152" s="251"/>
      <c r="X1152" s="251"/>
      <c r="Y1152" s="251"/>
      <c r="Z1152" s="251"/>
      <c r="AA1152" s="251"/>
      <c r="AB1152" s="251"/>
      <c r="AC1152" s="211"/>
      <c r="AD1152" s="252"/>
      <c r="AE1152" s="252"/>
      <c r="AF1152" s="253"/>
      <c r="AG1152" s="253"/>
      <c r="AH1152" s="254"/>
      <c r="AI1152" s="254"/>
      <c r="AJ1152" s="255"/>
      <c r="AK1152" s="255"/>
      <c r="AL1152" s="126"/>
      <c r="AM1152" s="224"/>
      <c r="AN1152" s="224"/>
      <c r="AO1152" s="224"/>
      <c r="AP1152" s="224"/>
      <c r="AQ1152" s="224"/>
      <c r="AR1152" s="224"/>
      <c r="AS1152" s="224"/>
      <c r="AT1152" s="224"/>
      <c r="AU1152" s="224"/>
      <c r="AV1152" s="224"/>
      <c r="AW1152" s="224"/>
      <c r="AX1152" s="224"/>
      <c r="AY1152" s="224"/>
      <c r="AZ1152" s="224"/>
      <c r="BA1152" s="224"/>
      <c r="BB1152" s="224"/>
      <c r="BC1152" s="224"/>
      <c r="BD1152" s="224"/>
      <c r="BE1152" s="224"/>
      <c r="BF1152" s="224"/>
      <c r="BG1152" s="224"/>
      <c r="BH1152" s="224"/>
      <c r="BI1152" s="224"/>
      <c r="BJ1152" s="224"/>
      <c r="BK1152" s="224"/>
      <c r="BL1152" s="224"/>
      <c r="BM1152" s="224"/>
      <c r="BN1152" s="224"/>
      <c r="BO1152" s="224"/>
      <c r="BP1152" s="224"/>
      <c r="BQ1152" s="224"/>
      <c r="BR1152" s="224"/>
      <c r="BS1152" s="224"/>
      <c r="BT1152" s="224"/>
      <c r="BU1152" s="224"/>
      <c r="BV1152" s="224"/>
      <c r="BW1152" s="224"/>
      <c r="BX1152" s="224"/>
      <c r="BY1152" s="224"/>
      <c r="BZ1152" s="224"/>
      <c r="CA1152" s="224"/>
      <c r="CB1152" s="224"/>
      <c r="CC1152" s="224"/>
      <c r="CD1152" s="224"/>
      <c r="CE1152" s="224"/>
      <c r="CF1152" s="224"/>
      <c r="CG1152" s="224"/>
      <c r="CH1152" s="224"/>
      <c r="CI1152" s="224"/>
      <c r="CJ1152" s="224"/>
      <c r="CK1152" s="224"/>
      <c r="CL1152" s="224"/>
      <c r="CM1152" s="224"/>
      <c r="CN1152" s="224"/>
      <c r="CO1152" s="224"/>
      <c r="CP1152" s="224"/>
      <c r="CQ1152" s="224"/>
      <c r="CR1152" s="224"/>
      <c r="CS1152" s="224"/>
      <c r="CT1152" s="224"/>
      <c r="CU1152" s="224"/>
      <c r="CV1152" s="224"/>
      <c r="CW1152" s="224"/>
      <c r="CX1152" s="224"/>
      <c r="CY1152" s="224"/>
      <c r="CZ1152" s="224"/>
      <c r="DA1152" s="224"/>
      <c r="DB1152" s="224"/>
      <c r="DC1152" s="224"/>
      <c r="DD1152" s="224"/>
      <c r="DE1152" s="224"/>
      <c r="DF1152" s="224"/>
      <c r="DG1152" s="224"/>
      <c r="DH1152" s="224"/>
      <c r="DI1152" s="224"/>
      <c r="DJ1152" s="224"/>
      <c r="DK1152" s="224"/>
      <c r="DL1152" s="224"/>
      <c r="DM1152" s="224"/>
      <c r="DN1152" s="224"/>
      <c r="DO1152" s="224"/>
      <c r="DP1152" s="224"/>
      <c r="DQ1152" s="224"/>
      <c r="DR1152" s="224"/>
      <c r="DS1152" s="224"/>
      <c r="DT1152" s="224"/>
      <c r="DU1152" s="224"/>
      <c r="DV1152" s="224"/>
      <c r="DW1152" s="224"/>
      <c r="DX1152" s="224"/>
      <c r="DY1152" s="224"/>
      <c r="DZ1152" s="224"/>
      <c r="EA1152" s="224"/>
      <c r="EB1152" s="224"/>
      <c r="EC1152" s="224"/>
      <c r="ED1152" s="224"/>
      <c r="EE1152" s="224"/>
      <c r="EF1152" s="224"/>
      <c r="EG1152" s="224"/>
      <c r="EH1152" s="224"/>
      <c r="EI1152" s="224"/>
      <c r="EJ1152" s="224"/>
      <c r="EK1152" s="224"/>
      <c r="EL1152" s="224"/>
      <c r="EM1152" s="224"/>
      <c r="EN1152" s="224"/>
      <c r="EO1152" s="224"/>
      <c r="EP1152" s="224"/>
      <c r="EQ1152" s="224"/>
      <c r="ER1152" s="224"/>
      <c r="ES1152" s="224"/>
      <c r="ET1152" s="224"/>
      <c r="EU1152" s="224"/>
      <c r="EV1152" s="224"/>
      <c r="EW1152" s="224"/>
      <c r="EX1152" s="224"/>
      <c r="EY1152" s="224"/>
      <c r="EZ1152" s="224"/>
      <c r="FA1152" s="224"/>
      <c r="FB1152" s="224"/>
      <c r="FC1152" s="224"/>
      <c r="FD1152" s="224"/>
      <c r="FE1152" s="224"/>
      <c r="FF1152" s="224"/>
      <c r="FG1152" s="224"/>
      <c r="FH1152" s="224"/>
      <c r="FI1152" s="224"/>
      <c r="FJ1152" s="224"/>
      <c r="FK1152" s="224"/>
      <c r="FL1152" s="224"/>
      <c r="FM1152" s="224"/>
      <c r="FN1152" s="224"/>
      <c r="FO1152" s="224"/>
      <c r="FP1152" s="224"/>
      <c r="FQ1152" s="224"/>
      <c r="FR1152" s="224"/>
      <c r="FS1152" s="224"/>
      <c r="FT1152" s="224"/>
      <c r="FU1152" s="224"/>
      <c r="FV1152" s="224"/>
      <c r="FW1152" s="224"/>
      <c r="FX1152" s="224"/>
      <c r="FY1152" s="224"/>
      <c r="FZ1152" s="224"/>
      <c r="GA1152" s="224"/>
      <c r="GB1152" s="224"/>
      <c r="GC1152" s="224"/>
      <c r="GD1152" s="224"/>
      <c r="GE1152" s="224"/>
      <c r="GF1152" s="224"/>
      <c r="GG1152" s="224"/>
      <c r="GH1152" s="224"/>
      <c r="GI1152" s="224"/>
      <c r="GJ1152" s="224"/>
      <c r="GK1152" s="224"/>
      <c r="GL1152" s="224"/>
      <c r="GM1152" s="224"/>
      <c r="GN1152" s="224"/>
      <c r="GO1152" s="224"/>
      <c r="GP1152" s="224"/>
      <c r="GQ1152" s="224"/>
      <c r="GR1152" s="224"/>
      <c r="GS1152" s="224"/>
      <c r="GT1152" s="224"/>
      <c r="GU1152" s="224"/>
      <c r="GV1152" s="224"/>
      <c r="GW1152" s="224"/>
      <c r="GX1152" s="224"/>
      <c r="GY1152" s="224"/>
      <c r="GZ1152" s="224"/>
      <c r="HA1152" s="224"/>
      <c r="HB1152" s="224"/>
      <c r="HC1152" s="224"/>
      <c r="HD1152" s="224"/>
      <c r="HE1152" s="224"/>
      <c r="HF1152" s="224"/>
      <c r="HG1152" s="224"/>
      <c r="HH1152" s="224"/>
      <c r="HI1152" s="224"/>
      <c r="HJ1152" s="224"/>
      <c r="HK1152" s="224"/>
      <c r="HL1152" s="224"/>
      <c r="HM1152" s="224"/>
      <c r="HN1152" s="224"/>
      <c r="HO1152" s="224"/>
      <c r="HP1152" s="224"/>
      <c r="HQ1152" s="224"/>
      <c r="HR1152" s="224"/>
      <c r="HS1152" s="224"/>
      <c r="HT1152" s="224"/>
      <c r="HU1152" s="224"/>
      <c r="HV1152" s="224"/>
      <c r="HW1152" s="224"/>
      <c r="HX1152" s="224"/>
      <c r="HY1152" s="224"/>
      <c r="HZ1152" s="224"/>
      <c r="IA1152" s="224"/>
      <c r="IB1152" s="224"/>
      <c r="IC1152" s="224"/>
      <c r="ID1152" s="224"/>
      <c r="IE1152" s="224"/>
      <c r="IF1152" s="224"/>
      <c r="IG1152" s="224"/>
      <c r="IH1152" s="224"/>
      <c r="II1152" s="224"/>
      <c r="IJ1152" s="224"/>
      <c r="IK1152" s="224"/>
      <c r="IL1152" s="224"/>
      <c r="IM1152" s="224"/>
      <c r="IN1152" s="224"/>
      <c r="IO1152" s="224"/>
      <c r="IP1152" s="224"/>
      <c r="IQ1152" s="224"/>
      <c r="IR1152" s="224"/>
      <c r="IS1152" s="224"/>
      <c r="IT1152" s="224"/>
      <c r="IU1152" s="224"/>
      <c r="IV1152" s="224"/>
      <c r="IW1152" s="224"/>
    </row>
    <row r="1153" spans="1:257" s="258" customFormat="1" ht="39" hidden="1" customHeight="1" x14ac:dyDescent="0.25">
      <c r="A1153" s="224"/>
      <c r="B1153" s="224"/>
      <c r="C1153" s="224"/>
      <c r="D1153" s="209"/>
      <c r="E1153" s="57"/>
      <c r="F1153" s="57"/>
      <c r="G1153" s="210"/>
      <c r="H1153" s="210"/>
      <c r="I1153" s="210"/>
      <c r="J1153" s="224"/>
      <c r="K1153" s="251"/>
      <c r="L1153" s="251"/>
      <c r="M1153" s="251"/>
      <c r="N1153" s="251"/>
      <c r="O1153" s="251"/>
      <c r="P1153" s="251"/>
      <c r="Q1153" s="251"/>
      <c r="R1153" s="251"/>
      <c r="S1153" s="251"/>
      <c r="T1153" s="251"/>
      <c r="U1153" s="251"/>
      <c r="V1153" s="251"/>
      <c r="W1153" s="251"/>
      <c r="X1153" s="251"/>
      <c r="Y1153" s="251"/>
      <c r="Z1153" s="251"/>
      <c r="AA1153" s="251"/>
      <c r="AB1153" s="251"/>
      <c r="AC1153" s="211"/>
      <c r="AD1153" s="252"/>
      <c r="AE1153" s="252"/>
      <c r="AF1153" s="253"/>
      <c r="AG1153" s="253"/>
      <c r="AH1153" s="254"/>
      <c r="AI1153" s="254"/>
      <c r="AJ1153" s="255"/>
      <c r="AK1153" s="255"/>
      <c r="AL1153" s="126"/>
      <c r="AM1153" s="224"/>
      <c r="AN1153" s="224"/>
      <c r="AO1153" s="224"/>
      <c r="AP1153" s="224"/>
      <c r="AQ1153" s="224"/>
      <c r="AR1153" s="224"/>
      <c r="AS1153" s="224"/>
      <c r="AT1153" s="224"/>
      <c r="AU1153" s="224"/>
      <c r="AV1153" s="224"/>
      <c r="AW1153" s="224"/>
      <c r="AX1153" s="224"/>
      <c r="AY1153" s="224"/>
      <c r="AZ1153" s="224"/>
      <c r="BA1153" s="224"/>
      <c r="BB1153" s="224"/>
      <c r="BC1153" s="224"/>
      <c r="BD1153" s="224"/>
      <c r="BE1153" s="224"/>
      <c r="BF1153" s="224"/>
      <c r="BG1153" s="224"/>
      <c r="BH1153" s="224"/>
      <c r="BI1153" s="224"/>
      <c r="BJ1153" s="224"/>
      <c r="BK1153" s="224"/>
      <c r="BL1153" s="224"/>
      <c r="BM1153" s="224"/>
      <c r="BN1153" s="224"/>
      <c r="BO1153" s="224"/>
      <c r="BP1153" s="224"/>
      <c r="BQ1153" s="224"/>
      <c r="BR1153" s="224"/>
      <c r="BS1153" s="224"/>
      <c r="BT1153" s="224"/>
      <c r="BU1153" s="224"/>
      <c r="BV1153" s="224"/>
      <c r="BW1153" s="224"/>
      <c r="BX1153" s="224"/>
      <c r="BY1153" s="224"/>
      <c r="BZ1153" s="224"/>
      <c r="CA1153" s="224"/>
      <c r="CB1153" s="224"/>
      <c r="CC1153" s="224"/>
      <c r="CD1153" s="224"/>
      <c r="CE1153" s="224"/>
      <c r="CF1153" s="224"/>
      <c r="CG1153" s="224"/>
      <c r="CH1153" s="224"/>
      <c r="CI1153" s="224"/>
      <c r="CJ1153" s="224"/>
      <c r="CK1153" s="224"/>
      <c r="CL1153" s="224"/>
      <c r="CM1153" s="224"/>
      <c r="CN1153" s="224"/>
      <c r="CO1153" s="224"/>
      <c r="CP1153" s="224"/>
      <c r="CQ1153" s="224"/>
      <c r="CR1153" s="224"/>
      <c r="CS1153" s="224"/>
      <c r="CT1153" s="224"/>
      <c r="CU1153" s="224"/>
      <c r="CV1153" s="224"/>
      <c r="CW1153" s="224"/>
      <c r="CX1153" s="224"/>
      <c r="CY1153" s="224"/>
      <c r="CZ1153" s="224"/>
      <c r="DA1153" s="224"/>
      <c r="DB1153" s="224"/>
      <c r="DC1153" s="224"/>
      <c r="DD1153" s="224"/>
      <c r="DE1153" s="224"/>
      <c r="DF1153" s="224"/>
      <c r="DG1153" s="224"/>
      <c r="DH1153" s="224"/>
      <c r="DI1153" s="224"/>
      <c r="DJ1153" s="224"/>
      <c r="DK1153" s="224"/>
      <c r="DL1153" s="224"/>
      <c r="DM1153" s="224"/>
      <c r="DN1153" s="224"/>
      <c r="DO1153" s="224"/>
      <c r="DP1153" s="224"/>
      <c r="DQ1153" s="224"/>
      <c r="DR1153" s="224"/>
      <c r="DS1153" s="224"/>
      <c r="DT1153" s="224"/>
      <c r="DU1153" s="224"/>
      <c r="DV1153" s="224"/>
      <c r="DW1153" s="224"/>
      <c r="DX1153" s="224"/>
      <c r="DY1153" s="224"/>
      <c r="DZ1153" s="224"/>
      <c r="EA1153" s="224"/>
      <c r="EB1153" s="224"/>
      <c r="EC1153" s="224"/>
      <c r="ED1153" s="224"/>
      <c r="EE1153" s="224"/>
      <c r="EF1153" s="224"/>
      <c r="EG1153" s="224"/>
      <c r="EH1153" s="224"/>
      <c r="EI1153" s="224"/>
      <c r="EJ1153" s="224"/>
      <c r="EK1153" s="224"/>
      <c r="EL1153" s="224"/>
      <c r="EM1153" s="224"/>
      <c r="EN1153" s="224"/>
      <c r="EO1153" s="224"/>
      <c r="EP1153" s="224"/>
      <c r="EQ1153" s="224"/>
      <c r="ER1153" s="224"/>
      <c r="ES1153" s="224"/>
      <c r="ET1153" s="224"/>
      <c r="EU1153" s="224"/>
      <c r="EV1153" s="224"/>
      <c r="EW1153" s="224"/>
      <c r="EX1153" s="224"/>
      <c r="EY1153" s="224"/>
      <c r="EZ1153" s="224"/>
      <c r="FA1153" s="224"/>
      <c r="FB1153" s="224"/>
      <c r="FC1153" s="224"/>
      <c r="FD1153" s="224"/>
      <c r="FE1153" s="224"/>
      <c r="FF1153" s="224"/>
      <c r="FG1153" s="224"/>
      <c r="FH1153" s="224"/>
      <c r="FI1153" s="224"/>
      <c r="FJ1153" s="224"/>
      <c r="FK1153" s="224"/>
      <c r="FL1153" s="224"/>
      <c r="FM1153" s="224"/>
      <c r="FN1153" s="224"/>
      <c r="FO1153" s="224"/>
      <c r="FP1153" s="224"/>
      <c r="FQ1153" s="224"/>
      <c r="FR1153" s="224"/>
      <c r="FS1153" s="224"/>
      <c r="FT1153" s="224"/>
      <c r="FU1153" s="224"/>
      <c r="FV1153" s="224"/>
      <c r="FW1153" s="224"/>
      <c r="FX1153" s="224"/>
      <c r="FY1153" s="224"/>
      <c r="FZ1153" s="224"/>
      <c r="GA1153" s="224"/>
      <c r="GB1153" s="224"/>
      <c r="GC1153" s="224"/>
      <c r="GD1153" s="224"/>
      <c r="GE1153" s="224"/>
      <c r="GF1153" s="224"/>
      <c r="GG1153" s="224"/>
      <c r="GH1153" s="224"/>
      <c r="GI1153" s="224"/>
      <c r="GJ1153" s="224"/>
      <c r="GK1153" s="224"/>
      <c r="GL1153" s="224"/>
      <c r="GM1153" s="224"/>
      <c r="GN1153" s="224"/>
      <c r="GO1153" s="224"/>
      <c r="GP1153" s="224"/>
      <c r="GQ1153" s="224"/>
      <c r="GR1153" s="224"/>
      <c r="GS1153" s="224"/>
      <c r="GT1153" s="224"/>
      <c r="GU1153" s="224"/>
      <c r="GV1153" s="224"/>
      <c r="GW1153" s="224"/>
      <c r="GX1153" s="224"/>
      <c r="GY1153" s="224"/>
      <c r="GZ1153" s="224"/>
      <c r="HA1153" s="224"/>
      <c r="HB1153" s="224"/>
      <c r="HC1153" s="224"/>
      <c r="HD1153" s="224"/>
      <c r="HE1153" s="224"/>
      <c r="HF1153" s="224"/>
      <c r="HG1153" s="224"/>
      <c r="HH1153" s="224"/>
      <c r="HI1153" s="224"/>
      <c r="HJ1153" s="224"/>
      <c r="HK1153" s="224"/>
      <c r="HL1153" s="224"/>
      <c r="HM1153" s="224"/>
      <c r="HN1153" s="224"/>
      <c r="HO1153" s="224"/>
      <c r="HP1153" s="224"/>
      <c r="HQ1153" s="224"/>
      <c r="HR1153" s="224"/>
      <c r="HS1153" s="224"/>
      <c r="HT1153" s="224"/>
      <c r="HU1153" s="224"/>
      <c r="HV1153" s="224"/>
      <c r="HW1153" s="224"/>
      <c r="HX1153" s="224"/>
      <c r="HY1153" s="224"/>
      <c r="HZ1153" s="224"/>
      <c r="IA1153" s="224"/>
      <c r="IB1153" s="224"/>
      <c r="IC1153" s="224"/>
      <c r="ID1153" s="224"/>
      <c r="IE1153" s="224"/>
      <c r="IF1153" s="224"/>
      <c r="IG1153" s="224"/>
      <c r="IH1153" s="224"/>
      <c r="II1153" s="224"/>
      <c r="IJ1153" s="224"/>
      <c r="IK1153" s="224"/>
      <c r="IL1153" s="224"/>
      <c r="IM1153" s="224"/>
      <c r="IN1153" s="224"/>
      <c r="IO1153" s="224"/>
      <c r="IP1153" s="224"/>
      <c r="IQ1153" s="224"/>
      <c r="IR1153" s="224"/>
      <c r="IS1153" s="224"/>
      <c r="IT1153" s="224"/>
      <c r="IU1153" s="224"/>
      <c r="IV1153" s="224"/>
      <c r="IW1153" s="224"/>
    </row>
    <row r="1154" spans="1:257" s="258" customFormat="1" ht="39" hidden="1" customHeight="1" x14ac:dyDescent="0.25">
      <c r="A1154" s="224"/>
      <c r="B1154" s="224"/>
      <c r="C1154" s="224"/>
      <c r="D1154" s="209"/>
      <c r="E1154" s="57"/>
      <c r="F1154" s="57"/>
      <c r="G1154" s="210"/>
      <c r="H1154" s="210"/>
      <c r="I1154" s="210"/>
      <c r="J1154" s="224"/>
      <c r="K1154" s="251"/>
      <c r="L1154" s="251"/>
      <c r="M1154" s="251"/>
      <c r="N1154" s="251"/>
      <c r="O1154" s="251"/>
      <c r="P1154" s="251"/>
      <c r="Q1154" s="251"/>
      <c r="R1154" s="251"/>
      <c r="S1154" s="251"/>
      <c r="T1154" s="251"/>
      <c r="U1154" s="251"/>
      <c r="V1154" s="251"/>
      <c r="W1154" s="251"/>
      <c r="X1154" s="251"/>
      <c r="Y1154" s="251"/>
      <c r="Z1154" s="251"/>
      <c r="AA1154" s="251"/>
      <c r="AB1154" s="251"/>
      <c r="AC1154" s="211"/>
      <c r="AD1154" s="252"/>
      <c r="AE1154" s="252"/>
      <c r="AF1154" s="253"/>
      <c r="AG1154" s="253"/>
      <c r="AH1154" s="254"/>
      <c r="AI1154" s="254"/>
      <c r="AJ1154" s="255"/>
      <c r="AK1154" s="255"/>
      <c r="AL1154" s="126"/>
      <c r="AM1154" s="224"/>
      <c r="AN1154" s="224"/>
      <c r="AO1154" s="224"/>
      <c r="AP1154" s="224"/>
      <c r="AQ1154" s="224"/>
      <c r="AR1154" s="224"/>
      <c r="AS1154" s="224"/>
      <c r="AT1154" s="224"/>
      <c r="AU1154" s="224"/>
      <c r="AV1154" s="224"/>
      <c r="AW1154" s="224"/>
      <c r="AX1154" s="224"/>
      <c r="AY1154" s="224"/>
      <c r="AZ1154" s="224"/>
      <c r="BA1154" s="224"/>
      <c r="BB1154" s="224"/>
      <c r="BC1154" s="224"/>
      <c r="BD1154" s="224"/>
      <c r="BE1154" s="224"/>
      <c r="BF1154" s="224"/>
      <c r="BG1154" s="224"/>
      <c r="BH1154" s="224"/>
      <c r="BI1154" s="224"/>
      <c r="BJ1154" s="224"/>
      <c r="BK1154" s="224"/>
      <c r="BL1154" s="224"/>
      <c r="BM1154" s="224"/>
      <c r="BN1154" s="224"/>
      <c r="BO1154" s="224"/>
      <c r="BP1154" s="224"/>
      <c r="BQ1154" s="224"/>
      <c r="BR1154" s="224"/>
      <c r="BS1154" s="224"/>
      <c r="BT1154" s="224"/>
      <c r="BU1154" s="224"/>
      <c r="BV1154" s="224"/>
      <c r="BW1154" s="224"/>
      <c r="BX1154" s="224"/>
      <c r="BY1154" s="224"/>
      <c r="BZ1154" s="224"/>
      <c r="CA1154" s="224"/>
      <c r="CB1154" s="224"/>
      <c r="CC1154" s="224"/>
      <c r="CD1154" s="224"/>
      <c r="CE1154" s="224"/>
      <c r="CF1154" s="224"/>
      <c r="CG1154" s="224"/>
      <c r="CH1154" s="224"/>
      <c r="CI1154" s="224"/>
      <c r="CJ1154" s="224"/>
      <c r="CK1154" s="224"/>
      <c r="CL1154" s="224"/>
      <c r="CM1154" s="224"/>
      <c r="CN1154" s="224"/>
      <c r="CO1154" s="224"/>
      <c r="CP1154" s="224"/>
      <c r="CQ1154" s="224"/>
      <c r="CR1154" s="224"/>
      <c r="CS1154" s="224"/>
      <c r="CT1154" s="224"/>
      <c r="CU1154" s="224"/>
      <c r="CV1154" s="224"/>
      <c r="CW1154" s="224"/>
      <c r="CX1154" s="224"/>
      <c r="CY1154" s="224"/>
      <c r="CZ1154" s="224"/>
      <c r="DA1154" s="224"/>
      <c r="DB1154" s="224"/>
      <c r="DC1154" s="224"/>
      <c r="DD1154" s="224"/>
      <c r="DE1154" s="224"/>
      <c r="DF1154" s="224"/>
      <c r="DG1154" s="224"/>
      <c r="DH1154" s="224"/>
      <c r="DI1154" s="224"/>
      <c r="DJ1154" s="224"/>
      <c r="DK1154" s="224"/>
      <c r="DL1154" s="224"/>
      <c r="DM1154" s="224"/>
      <c r="DN1154" s="224"/>
      <c r="DO1154" s="224"/>
      <c r="DP1154" s="224"/>
      <c r="DQ1154" s="224"/>
      <c r="DR1154" s="224"/>
      <c r="DS1154" s="224"/>
      <c r="DT1154" s="224"/>
      <c r="DU1154" s="224"/>
      <c r="DV1154" s="224"/>
      <c r="DW1154" s="224"/>
      <c r="DX1154" s="224"/>
      <c r="DY1154" s="224"/>
      <c r="DZ1154" s="224"/>
      <c r="EA1154" s="224"/>
      <c r="EB1154" s="224"/>
      <c r="EC1154" s="224"/>
      <c r="ED1154" s="224"/>
      <c r="EE1154" s="224"/>
      <c r="EF1154" s="224"/>
      <c r="EG1154" s="224"/>
      <c r="EH1154" s="224"/>
      <c r="EI1154" s="224"/>
      <c r="EJ1154" s="224"/>
      <c r="EK1154" s="224"/>
      <c r="EL1154" s="224"/>
      <c r="EM1154" s="224"/>
      <c r="EN1154" s="224"/>
      <c r="EO1154" s="224"/>
      <c r="EP1154" s="224"/>
      <c r="EQ1154" s="224"/>
      <c r="ER1154" s="224"/>
      <c r="ES1154" s="224"/>
      <c r="ET1154" s="224"/>
      <c r="EU1154" s="224"/>
      <c r="EV1154" s="224"/>
      <c r="EW1154" s="224"/>
      <c r="EX1154" s="224"/>
      <c r="EY1154" s="224"/>
      <c r="EZ1154" s="224"/>
      <c r="FA1154" s="224"/>
      <c r="FB1154" s="224"/>
      <c r="FC1154" s="224"/>
      <c r="FD1154" s="224"/>
      <c r="FE1154" s="224"/>
      <c r="FF1154" s="224"/>
      <c r="FG1154" s="224"/>
      <c r="FH1154" s="224"/>
      <c r="FI1154" s="224"/>
      <c r="FJ1154" s="224"/>
      <c r="FK1154" s="224"/>
      <c r="FL1154" s="224"/>
      <c r="FM1154" s="224"/>
      <c r="FN1154" s="224"/>
      <c r="FO1154" s="224"/>
      <c r="FP1154" s="224"/>
      <c r="FQ1154" s="224"/>
      <c r="FR1154" s="224"/>
      <c r="FS1154" s="224"/>
      <c r="FT1154" s="224"/>
      <c r="FU1154" s="224"/>
      <c r="FV1154" s="224"/>
      <c r="FW1154" s="224"/>
      <c r="FX1154" s="224"/>
      <c r="FY1154" s="224"/>
      <c r="FZ1154" s="224"/>
      <c r="GA1154" s="224"/>
      <c r="GB1154" s="224"/>
      <c r="GC1154" s="224"/>
      <c r="GD1154" s="224"/>
      <c r="GE1154" s="224"/>
      <c r="GF1154" s="224"/>
      <c r="GG1154" s="224"/>
      <c r="GH1154" s="224"/>
      <c r="GI1154" s="224"/>
      <c r="GJ1154" s="224"/>
      <c r="GK1154" s="224"/>
      <c r="GL1154" s="224"/>
      <c r="GM1154" s="224"/>
      <c r="GN1154" s="224"/>
      <c r="GO1154" s="224"/>
      <c r="GP1154" s="224"/>
      <c r="GQ1154" s="224"/>
      <c r="GR1154" s="224"/>
      <c r="GS1154" s="224"/>
      <c r="GT1154" s="224"/>
      <c r="GU1154" s="224"/>
      <c r="GV1154" s="224"/>
      <c r="GW1154" s="224"/>
      <c r="GX1154" s="224"/>
      <c r="GY1154" s="224"/>
      <c r="GZ1154" s="224"/>
      <c r="HA1154" s="224"/>
      <c r="HB1154" s="224"/>
      <c r="HC1154" s="224"/>
      <c r="HD1154" s="224"/>
      <c r="HE1154" s="224"/>
      <c r="HF1154" s="224"/>
      <c r="HG1154" s="224"/>
      <c r="HH1154" s="224"/>
      <c r="HI1154" s="224"/>
      <c r="HJ1154" s="224"/>
      <c r="HK1154" s="224"/>
      <c r="HL1154" s="224"/>
      <c r="HM1154" s="224"/>
      <c r="HN1154" s="224"/>
      <c r="HO1154" s="224"/>
      <c r="HP1154" s="224"/>
      <c r="HQ1154" s="224"/>
      <c r="HR1154" s="224"/>
      <c r="HS1154" s="224"/>
      <c r="HT1154" s="224"/>
      <c r="HU1154" s="224"/>
      <c r="HV1154" s="224"/>
      <c r="HW1154" s="224"/>
      <c r="HX1154" s="224"/>
      <c r="HY1154" s="224"/>
      <c r="HZ1154" s="224"/>
      <c r="IA1154" s="224"/>
      <c r="IB1154" s="224"/>
      <c r="IC1154" s="224"/>
      <c r="ID1154" s="224"/>
      <c r="IE1154" s="224"/>
      <c r="IF1154" s="224"/>
      <c r="IG1154" s="224"/>
      <c r="IH1154" s="224"/>
      <c r="II1154" s="224"/>
      <c r="IJ1154" s="224"/>
      <c r="IK1154" s="224"/>
      <c r="IL1154" s="224"/>
      <c r="IM1154" s="224"/>
      <c r="IN1154" s="224"/>
      <c r="IO1154" s="224"/>
      <c r="IP1154" s="224"/>
      <c r="IQ1154" s="224"/>
      <c r="IR1154" s="224"/>
      <c r="IS1154" s="224"/>
      <c r="IT1154" s="224"/>
      <c r="IU1154" s="224"/>
      <c r="IV1154" s="224"/>
      <c r="IW1154" s="224"/>
    </row>
    <row r="1155" spans="1:257" s="258" customFormat="1" ht="39" hidden="1" customHeight="1" x14ac:dyDescent="0.25">
      <c r="A1155" s="224"/>
      <c r="B1155" s="224"/>
      <c r="C1155" s="224"/>
      <c r="D1155" s="209"/>
      <c r="E1155" s="57"/>
      <c r="F1155" s="57"/>
      <c r="G1155" s="210"/>
      <c r="H1155" s="210"/>
      <c r="I1155" s="210"/>
      <c r="J1155" s="224"/>
      <c r="K1155" s="251"/>
      <c r="L1155" s="251"/>
      <c r="M1155" s="251"/>
      <c r="N1155" s="251"/>
      <c r="O1155" s="251"/>
      <c r="P1155" s="251"/>
      <c r="Q1155" s="251"/>
      <c r="R1155" s="251"/>
      <c r="S1155" s="251"/>
      <c r="T1155" s="251"/>
      <c r="U1155" s="251"/>
      <c r="V1155" s="251"/>
      <c r="W1155" s="251"/>
      <c r="X1155" s="251"/>
      <c r="Y1155" s="251"/>
      <c r="Z1155" s="251"/>
      <c r="AA1155" s="251"/>
      <c r="AB1155" s="251"/>
      <c r="AC1155" s="211"/>
      <c r="AD1155" s="252"/>
      <c r="AE1155" s="252"/>
      <c r="AF1155" s="253"/>
      <c r="AG1155" s="253"/>
      <c r="AH1155" s="254"/>
      <c r="AI1155" s="254"/>
      <c r="AJ1155" s="255"/>
      <c r="AK1155" s="255"/>
      <c r="AL1155" s="126"/>
      <c r="AM1155" s="224"/>
      <c r="AN1155" s="224"/>
      <c r="AO1155" s="224"/>
      <c r="AP1155" s="224"/>
      <c r="AQ1155" s="224"/>
      <c r="AR1155" s="224"/>
      <c r="AS1155" s="224"/>
      <c r="AT1155" s="224"/>
      <c r="AU1155" s="224"/>
      <c r="AV1155" s="224"/>
      <c r="AW1155" s="224"/>
      <c r="AX1155" s="224"/>
      <c r="AY1155" s="224"/>
      <c r="AZ1155" s="224"/>
      <c r="BA1155" s="224"/>
      <c r="BB1155" s="224"/>
      <c r="BC1155" s="224"/>
      <c r="BD1155" s="224"/>
      <c r="BE1155" s="224"/>
      <c r="BF1155" s="224"/>
      <c r="BG1155" s="224"/>
      <c r="BH1155" s="224"/>
      <c r="BI1155" s="224"/>
      <c r="BJ1155" s="224"/>
      <c r="BK1155" s="224"/>
      <c r="BL1155" s="224"/>
      <c r="BM1155" s="224"/>
      <c r="BN1155" s="224"/>
      <c r="BO1155" s="224"/>
      <c r="BP1155" s="224"/>
      <c r="BQ1155" s="224"/>
      <c r="BR1155" s="224"/>
      <c r="BS1155" s="224"/>
      <c r="BT1155" s="224"/>
      <c r="BU1155" s="224"/>
      <c r="BV1155" s="224"/>
      <c r="BW1155" s="224"/>
      <c r="BX1155" s="224"/>
      <c r="BY1155" s="224"/>
      <c r="BZ1155" s="224"/>
      <c r="CA1155" s="224"/>
      <c r="CB1155" s="224"/>
      <c r="CC1155" s="224"/>
      <c r="CD1155" s="224"/>
      <c r="CE1155" s="224"/>
      <c r="CF1155" s="224"/>
      <c r="CG1155" s="224"/>
      <c r="CH1155" s="224"/>
      <c r="CI1155" s="224"/>
      <c r="CJ1155" s="224"/>
      <c r="CK1155" s="224"/>
      <c r="CL1155" s="224"/>
      <c r="CM1155" s="224"/>
      <c r="CN1155" s="224"/>
      <c r="CO1155" s="224"/>
      <c r="CP1155" s="224"/>
      <c r="CQ1155" s="224"/>
      <c r="CR1155" s="224"/>
      <c r="CS1155" s="224"/>
      <c r="CT1155" s="224"/>
      <c r="CU1155" s="224"/>
      <c r="CV1155" s="224"/>
      <c r="CW1155" s="224"/>
      <c r="CX1155" s="224"/>
      <c r="CY1155" s="224"/>
      <c r="CZ1155" s="224"/>
      <c r="DA1155" s="224"/>
      <c r="DB1155" s="224"/>
      <c r="DC1155" s="224"/>
      <c r="DD1155" s="224"/>
      <c r="DE1155" s="224"/>
      <c r="DF1155" s="224"/>
      <c r="DG1155" s="224"/>
      <c r="DH1155" s="224"/>
      <c r="DI1155" s="224"/>
      <c r="DJ1155" s="224"/>
      <c r="DK1155" s="224"/>
      <c r="DL1155" s="224"/>
      <c r="DM1155" s="224"/>
      <c r="DN1155" s="224"/>
      <c r="DO1155" s="224"/>
      <c r="DP1155" s="224"/>
      <c r="DQ1155" s="224"/>
      <c r="DR1155" s="224"/>
      <c r="DS1155" s="224"/>
      <c r="DT1155" s="224"/>
      <c r="DU1155" s="224"/>
      <c r="DV1155" s="224"/>
      <c r="DW1155" s="224"/>
      <c r="DX1155" s="224"/>
      <c r="DY1155" s="224"/>
      <c r="DZ1155" s="224"/>
      <c r="EA1155" s="224"/>
      <c r="EB1155" s="224"/>
      <c r="EC1155" s="224"/>
      <c r="ED1155" s="224"/>
      <c r="EE1155" s="224"/>
      <c r="EF1155" s="224"/>
      <c r="EG1155" s="224"/>
      <c r="EH1155" s="224"/>
      <c r="EI1155" s="224"/>
      <c r="EJ1155" s="224"/>
      <c r="EK1155" s="224"/>
      <c r="EL1155" s="224"/>
      <c r="EM1155" s="224"/>
      <c r="EN1155" s="224"/>
      <c r="EO1155" s="224"/>
      <c r="EP1155" s="224"/>
      <c r="EQ1155" s="224"/>
      <c r="ER1155" s="224"/>
      <c r="ES1155" s="224"/>
      <c r="ET1155" s="224"/>
      <c r="EU1155" s="224"/>
      <c r="EV1155" s="224"/>
      <c r="EW1155" s="224"/>
      <c r="EX1155" s="224"/>
      <c r="EY1155" s="224"/>
      <c r="EZ1155" s="224"/>
      <c r="FA1155" s="224"/>
      <c r="FB1155" s="224"/>
      <c r="FC1155" s="224"/>
      <c r="FD1155" s="224"/>
      <c r="FE1155" s="224"/>
      <c r="FF1155" s="224"/>
      <c r="FG1155" s="224"/>
      <c r="FH1155" s="224"/>
      <c r="FI1155" s="224"/>
      <c r="FJ1155" s="224"/>
      <c r="FK1155" s="224"/>
      <c r="FL1155" s="224"/>
      <c r="FM1155" s="224"/>
      <c r="FN1155" s="224"/>
      <c r="FO1155" s="224"/>
      <c r="FP1155" s="224"/>
      <c r="FQ1155" s="224"/>
      <c r="FR1155" s="224"/>
      <c r="FS1155" s="224"/>
      <c r="FT1155" s="224"/>
      <c r="FU1155" s="224"/>
      <c r="FV1155" s="224"/>
      <c r="FW1155" s="224"/>
      <c r="FX1155" s="224"/>
      <c r="FY1155" s="224"/>
      <c r="FZ1155" s="224"/>
      <c r="GA1155" s="224"/>
      <c r="GB1155" s="224"/>
      <c r="GC1155" s="224"/>
      <c r="GD1155" s="224"/>
      <c r="GE1155" s="224"/>
      <c r="GF1155" s="224"/>
      <c r="GG1155" s="224"/>
      <c r="GH1155" s="224"/>
      <c r="GI1155" s="224"/>
      <c r="GJ1155" s="224"/>
      <c r="GK1155" s="224"/>
      <c r="GL1155" s="224"/>
      <c r="GM1155" s="224"/>
      <c r="GN1155" s="224"/>
      <c r="GO1155" s="224"/>
      <c r="GP1155" s="224"/>
      <c r="GQ1155" s="224"/>
      <c r="GR1155" s="224"/>
      <c r="GS1155" s="224"/>
      <c r="GT1155" s="224"/>
      <c r="GU1155" s="224"/>
      <c r="GV1155" s="224"/>
      <c r="GW1155" s="224"/>
      <c r="GX1155" s="224"/>
      <c r="GY1155" s="224"/>
      <c r="GZ1155" s="224"/>
      <c r="HA1155" s="224"/>
      <c r="HB1155" s="224"/>
      <c r="HC1155" s="224"/>
      <c r="HD1155" s="224"/>
      <c r="HE1155" s="224"/>
      <c r="HF1155" s="224"/>
      <c r="HG1155" s="224"/>
      <c r="HH1155" s="224"/>
      <c r="HI1155" s="224"/>
      <c r="HJ1155" s="224"/>
      <c r="HK1155" s="224"/>
      <c r="HL1155" s="224"/>
      <c r="HM1155" s="224"/>
      <c r="HN1155" s="224"/>
      <c r="HO1155" s="224"/>
      <c r="HP1155" s="224"/>
      <c r="HQ1155" s="224"/>
      <c r="HR1155" s="224"/>
      <c r="HS1155" s="224"/>
      <c r="HT1155" s="224"/>
      <c r="HU1155" s="224"/>
      <c r="HV1155" s="224"/>
      <c r="HW1155" s="224"/>
      <c r="HX1155" s="224"/>
      <c r="HY1155" s="224"/>
      <c r="HZ1155" s="224"/>
      <c r="IA1155" s="224"/>
      <c r="IB1155" s="224"/>
      <c r="IC1155" s="224"/>
      <c r="ID1155" s="224"/>
      <c r="IE1155" s="224"/>
      <c r="IF1155" s="224"/>
      <c r="IG1155" s="224"/>
      <c r="IH1155" s="224"/>
      <c r="II1155" s="224"/>
      <c r="IJ1155" s="224"/>
      <c r="IK1155" s="224"/>
      <c r="IL1155" s="224"/>
      <c r="IM1155" s="224"/>
      <c r="IN1155" s="224"/>
      <c r="IO1155" s="224"/>
      <c r="IP1155" s="224"/>
      <c r="IQ1155" s="224"/>
      <c r="IR1155" s="224"/>
      <c r="IS1155" s="224"/>
      <c r="IT1155" s="224"/>
      <c r="IU1155" s="224"/>
      <c r="IV1155" s="224"/>
      <c r="IW1155" s="224"/>
    </row>
    <row r="1156" spans="1:257" s="258" customFormat="1" ht="39" hidden="1" customHeight="1" x14ac:dyDescent="0.25">
      <c r="A1156" s="224"/>
      <c r="B1156" s="224"/>
      <c r="C1156" s="224"/>
      <c r="D1156" s="209"/>
      <c r="E1156" s="57"/>
      <c r="F1156" s="57"/>
      <c r="G1156" s="210"/>
      <c r="H1156" s="210"/>
      <c r="I1156" s="210"/>
      <c r="J1156" s="224"/>
      <c r="K1156" s="251"/>
      <c r="L1156" s="251"/>
      <c r="M1156" s="251"/>
      <c r="N1156" s="251"/>
      <c r="O1156" s="251"/>
      <c r="P1156" s="251"/>
      <c r="Q1156" s="251"/>
      <c r="R1156" s="251"/>
      <c r="S1156" s="251"/>
      <c r="T1156" s="251"/>
      <c r="U1156" s="251"/>
      <c r="V1156" s="251"/>
      <c r="W1156" s="251"/>
      <c r="X1156" s="251"/>
      <c r="Y1156" s="251"/>
      <c r="Z1156" s="251"/>
      <c r="AA1156" s="251"/>
      <c r="AB1156" s="251"/>
      <c r="AC1156" s="211"/>
      <c r="AD1156" s="252"/>
      <c r="AE1156" s="252"/>
      <c r="AF1156" s="253"/>
      <c r="AG1156" s="253"/>
      <c r="AH1156" s="254"/>
      <c r="AI1156" s="254"/>
      <c r="AJ1156" s="255"/>
      <c r="AK1156" s="255"/>
      <c r="AL1156" s="126"/>
      <c r="AM1156" s="224"/>
      <c r="AN1156" s="224"/>
      <c r="AO1156" s="224"/>
      <c r="AP1156" s="224"/>
      <c r="AQ1156" s="224"/>
      <c r="AR1156" s="224"/>
      <c r="AS1156" s="224"/>
      <c r="AT1156" s="224"/>
      <c r="AU1156" s="224"/>
      <c r="AV1156" s="224"/>
      <c r="AW1156" s="224"/>
      <c r="AX1156" s="224"/>
      <c r="AY1156" s="224"/>
      <c r="AZ1156" s="224"/>
      <c r="BA1156" s="224"/>
      <c r="BB1156" s="224"/>
      <c r="BC1156" s="224"/>
      <c r="BD1156" s="224"/>
      <c r="BE1156" s="224"/>
      <c r="BF1156" s="224"/>
      <c r="BG1156" s="224"/>
      <c r="BH1156" s="224"/>
      <c r="BI1156" s="224"/>
      <c r="BJ1156" s="224"/>
      <c r="BK1156" s="224"/>
      <c r="BL1156" s="224"/>
      <c r="BM1156" s="224"/>
      <c r="BN1156" s="224"/>
      <c r="BO1156" s="224"/>
      <c r="BP1156" s="224"/>
      <c r="BQ1156" s="224"/>
      <c r="BR1156" s="224"/>
      <c r="BS1156" s="224"/>
      <c r="BT1156" s="224"/>
      <c r="BU1156" s="224"/>
      <c r="BV1156" s="224"/>
      <c r="BW1156" s="224"/>
      <c r="BX1156" s="224"/>
      <c r="BY1156" s="224"/>
      <c r="BZ1156" s="224"/>
      <c r="CA1156" s="224"/>
      <c r="CB1156" s="224"/>
      <c r="CC1156" s="224"/>
      <c r="CD1156" s="224"/>
      <c r="CE1156" s="224"/>
      <c r="CF1156" s="224"/>
      <c r="CG1156" s="224"/>
      <c r="CH1156" s="224"/>
      <c r="CI1156" s="224"/>
      <c r="CJ1156" s="224"/>
      <c r="CK1156" s="224"/>
      <c r="CL1156" s="224"/>
      <c r="CM1156" s="224"/>
      <c r="CN1156" s="224"/>
      <c r="CO1156" s="224"/>
      <c r="CP1156" s="224"/>
      <c r="CQ1156" s="224"/>
      <c r="CR1156" s="224"/>
      <c r="CS1156" s="224"/>
      <c r="CT1156" s="224"/>
      <c r="CU1156" s="224"/>
      <c r="CV1156" s="224"/>
      <c r="CW1156" s="224"/>
      <c r="CX1156" s="224"/>
      <c r="CY1156" s="224"/>
      <c r="CZ1156" s="224"/>
      <c r="DA1156" s="224"/>
      <c r="DB1156" s="224"/>
      <c r="DC1156" s="224"/>
      <c r="DD1156" s="224"/>
      <c r="DE1156" s="224"/>
      <c r="DF1156" s="224"/>
      <c r="DG1156" s="224"/>
      <c r="DH1156" s="224"/>
      <c r="DI1156" s="224"/>
      <c r="DJ1156" s="224"/>
      <c r="DK1156" s="224"/>
      <c r="DL1156" s="224"/>
      <c r="DM1156" s="224"/>
      <c r="DN1156" s="224"/>
      <c r="DO1156" s="224"/>
      <c r="DP1156" s="224"/>
      <c r="DQ1156" s="224"/>
      <c r="DR1156" s="224"/>
      <c r="DS1156" s="224"/>
      <c r="DT1156" s="224"/>
      <c r="DU1156" s="224"/>
      <c r="DV1156" s="224"/>
      <c r="DW1156" s="224"/>
      <c r="DX1156" s="224"/>
      <c r="DY1156" s="224"/>
      <c r="DZ1156" s="224"/>
      <c r="EA1156" s="224"/>
      <c r="EB1156" s="224"/>
      <c r="EC1156" s="224"/>
      <c r="ED1156" s="224"/>
      <c r="EE1156" s="224"/>
      <c r="EF1156" s="224"/>
      <c r="EG1156" s="224"/>
      <c r="EH1156" s="224"/>
      <c r="EI1156" s="224"/>
      <c r="EJ1156" s="224"/>
      <c r="EK1156" s="224"/>
      <c r="EL1156" s="224"/>
      <c r="EM1156" s="224"/>
      <c r="EN1156" s="224"/>
      <c r="EO1156" s="224"/>
      <c r="EP1156" s="224"/>
      <c r="EQ1156" s="224"/>
      <c r="ER1156" s="224"/>
      <c r="ES1156" s="224"/>
      <c r="ET1156" s="224"/>
      <c r="EU1156" s="224"/>
      <c r="EV1156" s="224"/>
      <c r="EW1156" s="224"/>
      <c r="EX1156" s="224"/>
      <c r="EY1156" s="224"/>
      <c r="EZ1156" s="224"/>
      <c r="FA1156" s="224"/>
      <c r="FB1156" s="224"/>
      <c r="FC1156" s="224"/>
      <c r="FD1156" s="224"/>
      <c r="FE1156" s="224"/>
      <c r="FF1156" s="224"/>
      <c r="FG1156" s="224"/>
      <c r="FH1156" s="224"/>
      <c r="FI1156" s="224"/>
      <c r="FJ1156" s="224"/>
      <c r="FK1156" s="224"/>
      <c r="FL1156" s="224"/>
      <c r="FM1156" s="224"/>
      <c r="FN1156" s="224"/>
      <c r="FO1156" s="224"/>
      <c r="FP1156" s="224"/>
      <c r="FQ1156" s="224"/>
      <c r="FR1156" s="224"/>
      <c r="FS1156" s="224"/>
      <c r="FT1156" s="224"/>
      <c r="FU1156" s="224"/>
      <c r="FV1156" s="224"/>
      <c r="FW1156" s="224"/>
      <c r="FX1156" s="224"/>
      <c r="FY1156" s="224"/>
      <c r="FZ1156" s="224"/>
      <c r="GA1156" s="224"/>
      <c r="GB1156" s="224"/>
      <c r="GC1156" s="224"/>
      <c r="GD1156" s="224"/>
      <c r="GE1156" s="224"/>
      <c r="GF1156" s="224"/>
      <c r="GG1156" s="224"/>
      <c r="GH1156" s="224"/>
      <c r="GI1156" s="224"/>
      <c r="GJ1156" s="224"/>
      <c r="GK1156" s="224"/>
      <c r="GL1156" s="224"/>
      <c r="GM1156" s="224"/>
      <c r="GN1156" s="224"/>
      <c r="GO1156" s="224"/>
      <c r="GP1156" s="224"/>
      <c r="GQ1156" s="224"/>
      <c r="GR1156" s="224"/>
      <c r="GS1156" s="224"/>
      <c r="GT1156" s="224"/>
      <c r="GU1156" s="224"/>
      <c r="GV1156" s="224"/>
      <c r="GW1156" s="224"/>
      <c r="GX1156" s="224"/>
      <c r="GY1156" s="224"/>
      <c r="GZ1156" s="224"/>
      <c r="HA1156" s="224"/>
      <c r="HB1156" s="224"/>
      <c r="HC1156" s="224"/>
      <c r="HD1156" s="224"/>
      <c r="HE1156" s="224"/>
      <c r="HF1156" s="224"/>
      <c r="HG1156" s="224"/>
      <c r="HH1156" s="224"/>
      <c r="HI1156" s="224"/>
      <c r="HJ1156" s="224"/>
      <c r="HK1156" s="224"/>
      <c r="HL1156" s="224"/>
      <c r="HM1156" s="224"/>
      <c r="HN1156" s="224"/>
      <c r="HO1156" s="224"/>
      <c r="HP1156" s="224"/>
      <c r="HQ1156" s="224"/>
      <c r="HR1156" s="224"/>
      <c r="HS1156" s="224"/>
      <c r="HT1156" s="224"/>
      <c r="HU1156" s="224"/>
      <c r="HV1156" s="224"/>
      <c r="HW1156" s="224"/>
      <c r="HX1156" s="224"/>
      <c r="HY1156" s="224"/>
      <c r="HZ1156" s="224"/>
      <c r="IA1156" s="224"/>
      <c r="IB1156" s="224"/>
      <c r="IC1156" s="224"/>
      <c r="ID1156" s="224"/>
      <c r="IE1156" s="224"/>
      <c r="IF1156" s="224"/>
      <c r="IG1156" s="224"/>
      <c r="IH1156" s="224"/>
      <c r="II1156" s="224"/>
      <c r="IJ1156" s="224"/>
      <c r="IK1156" s="224"/>
      <c r="IL1156" s="224"/>
      <c r="IM1156" s="224"/>
      <c r="IN1156" s="224"/>
      <c r="IO1156" s="224"/>
      <c r="IP1156" s="224"/>
      <c r="IQ1156" s="224"/>
      <c r="IR1156" s="224"/>
      <c r="IS1156" s="224"/>
      <c r="IT1156" s="224"/>
      <c r="IU1156" s="224"/>
      <c r="IV1156" s="224"/>
      <c r="IW1156" s="224"/>
    </row>
    <row r="1157" spans="1:257" s="258" customFormat="1" ht="39" hidden="1" customHeight="1" x14ac:dyDescent="0.25">
      <c r="A1157" s="224"/>
      <c r="B1157" s="224"/>
      <c r="C1157" s="224"/>
      <c r="D1157" s="209"/>
      <c r="E1157" s="57"/>
      <c r="F1157" s="57"/>
      <c r="G1157" s="210"/>
      <c r="H1157" s="210"/>
      <c r="I1157" s="210"/>
      <c r="J1157" s="224"/>
      <c r="K1157" s="251"/>
      <c r="L1157" s="251"/>
      <c r="M1157" s="251"/>
      <c r="N1157" s="251"/>
      <c r="O1157" s="251"/>
      <c r="P1157" s="251"/>
      <c r="Q1157" s="251"/>
      <c r="R1157" s="251"/>
      <c r="S1157" s="251"/>
      <c r="T1157" s="251"/>
      <c r="U1157" s="251"/>
      <c r="V1157" s="251"/>
      <c r="W1157" s="251"/>
      <c r="X1157" s="251"/>
      <c r="Y1157" s="251"/>
      <c r="Z1157" s="251"/>
      <c r="AA1157" s="251"/>
      <c r="AB1157" s="251"/>
      <c r="AC1157" s="211"/>
      <c r="AD1157" s="252"/>
      <c r="AE1157" s="252"/>
      <c r="AF1157" s="253"/>
      <c r="AG1157" s="253"/>
      <c r="AH1157" s="254"/>
      <c r="AI1157" s="254"/>
      <c r="AJ1157" s="255"/>
      <c r="AK1157" s="255"/>
      <c r="AL1157" s="126"/>
      <c r="AM1157" s="224"/>
      <c r="AN1157" s="224"/>
      <c r="AO1157" s="224"/>
      <c r="AP1157" s="224"/>
      <c r="AQ1157" s="224"/>
      <c r="AR1157" s="224"/>
      <c r="AS1157" s="224"/>
      <c r="AT1157" s="224"/>
      <c r="AU1157" s="224"/>
      <c r="AV1157" s="224"/>
      <c r="AW1157" s="224"/>
      <c r="AX1157" s="224"/>
      <c r="AY1157" s="224"/>
      <c r="AZ1157" s="224"/>
      <c r="BA1157" s="224"/>
      <c r="BB1157" s="224"/>
      <c r="BC1157" s="224"/>
      <c r="BD1157" s="224"/>
      <c r="BE1157" s="224"/>
      <c r="BF1157" s="224"/>
      <c r="BG1157" s="224"/>
      <c r="BH1157" s="224"/>
      <c r="BI1157" s="224"/>
      <c r="BJ1157" s="224"/>
      <c r="BK1157" s="224"/>
      <c r="BL1157" s="224"/>
      <c r="BM1157" s="224"/>
      <c r="BN1157" s="224"/>
      <c r="BO1157" s="224"/>
      <c r="BP1157" s="224"/>
      <c r="BQ1157" s="224"/>
      <c r="BR1157" s="224"/>
      <c r="BS1157" s="224"/>
      <c r="BT1157" s="224"/>
      <c r="BU1157" s="224"/>
      <c r="BV1157" s="224"/>
      <c r="BW1157" s="224"/>
      <c r="BX1157" s="224"/>
      <c r="BY1157" s="224"/>
      <c r="BZ1157" s="224"/>
      <c r="CA1157" s="224"/>
      <c r="CB1157" s="224"/>
      <c r="CC1157" s="224"/>
      <c r="CD1157" s="224"/>
      <c r="CE1157" s="224"/>
      <c r="CF1157" s="224"/>
      <c r="CG1157" s="224"/>
      <c r="CH1157" s="224"/>
      <c r="CI1157" s="224"/>
      <c r="CJ1157" s="224"/>
      <c r="CK1157" s="224"/>
      <c r="CL1157" s="224"/>
      <c r="CM1157" s="224"/>
      <c r="CN1157" s="224"/>
      <c r="CO1157" s="224"/>
      <c r="CP1157" s="224"/>
      <c r="CQ1157" s="224"/>
      <c r="CR1157" s="224"/>
      <c r="CS1157" s="224"/>
      <c r="CT1157" s="224"/>
      <c r="CU1157" s="224"/>
      <c r="CV1157" s="224"/>
      <c r="CW1157" s="224"/>
      <c r="CX1157" s="224"/>
      <c r="CY1157" s="224"/>
      <c r="CZ1157" s="224"/>
      <c r="DA1157" s="224"/>
      <c r="DB1157" s="224"/>
      <c r="DC1157" s="224"/>
      <c r="DD1157" s="224"/>
      <c r="DE1157" s="224"/>
      <c r="DF1157" s="224"/>
      <c r="DG1157" s="224"/>
      <c r="DH1157" s="224"/>
      <c r="DI1157" s="224"/>
      <c r="DJ1157" s="224"/>
      <c r="DK1157" s="224"/>
      <c r="DL1157" s="224"/>
      <c r="DM1157" s="224"/>
      <c r="DN1157" s="224"/>
      <c r="DO1157" s="224"/>
      <c r="DP1157" s="224"/>
      <c r="DQ1157" s="224"/>
      <c r="DR1157" s="224"/>
      <c r="DS1157" s="224"/>
      <c r="DT1157" s="224"/>
      <c r="DU1157" s="224"/>
      <c r="DV1157" s="224"/>
      <c r="DW1157" s="224"/>
      <c r="DX1157" s="224"/>
      <c r="DY1157" s="224"/>
      <c r="DZ1157" s="224"/>
      <c r="EA1157" s="224"/>
      <c r="EB1157" s="224"/>
      <c r="EC1157" s="224"/>
      <c r="ED1157" s="224"/>
      <c r="EE1157" s="224"/>
      <c r="EF1157" s="224"/>
      <c r="EG1157" s="224"/>
      <c r="EH1157" s="224"/>
      <c r="EI1157" s="224"/>
      <c r="EJ1157" s="224"/>
      <c r="EK1157" s="224"/>
      <c r="EL1157" s="224"/>
      <c r="EM1157" s="224"/>
      <c r="EN1157" s="224"/>
      <c r="EO1157" s="224"/>
      <c r="EP1157" s="224"/>
      <c r="EQ1157" s="224"/>
      <c r="ER1157" s="224"/>
      <c r="ES1157" s="224"/>
      <c r="ET1157" s="224"/>
      <c r="EU1157" s="224"/>
      <c r="EV1157" s="224"/>
      <c r="EW1157" s="224"/>
      <c r="EX1157" s="224"/>
      <c r="EY1157" s="224"/>
      <c r="EZ1157" s="224"/>
      <c r="FA1157" s="224"/>
      <c r="FB1157" s="224"/>
      <c r="FC1157" s="224"/>
      <c r="FD1157" s="224"/>
      <c r="FE1157" s="224"/>
      <c r="FF1157" s="224"/>
      <c r="FG1157" s="224"/>
      <c r="FH1157" s="224"/>
      <c r="FI1157" s="224"/>
      <c r="FJ1157" s="224"/>
      <c r="FK1157" s="224"/>
      <c r="FL1157" s="224"/>
      <c r="FM1157" s="224"/>
      <c r="FN1157" s="224"/>
      <c r="FO1157" s="224"/>
      <c r="FP1157" s="224"/>
      <c r="FQ1157" s="224"/>
      <c r="FR1157" s="224"/>
      <c r="FS1157" s="224"/>
      <c r="FT1157" s="224"/>
      <c r="FU1157" s="224"/>
      <c r="FV1157" s="224"/>
      <c r="FW1157" s="224"/>
      <c r="FX1157" s="224"/>
      <c r="FY1157" s="224"/>
      <c r="FZ1157" s="224"/>
      <c r="GA1157" s="224"/>
      <c r="GB1157" s="224"/>
      <c r="GC1157" s="224"/>
      <c r="GD1157" s="224"/>
      <c r="GE1157" s="224"/>
      <c r="GF1157" s="224"/>
      <c r="GG1157" s="224"/>
      <c r="GH1157" s="224"/>
      <c r="GI1157" s="224"/>
      <c r="GJ1157" s="224"/>
      <c r="GK1157" s="224"/>
      <c r="GL1157" s="224"/>
      <c r="GM1157" s="224"/>
      <c r="GN1157" s="224"/>
      <c r="GO1157" s="224"/>
      <c r="GP1157" s="224"/>
      <c r="GQ1157" s="224"/>
      <c r="GR1157" s="224"/>
      <c r="GS1157" s="224"/>
      <c r="GT1157" s="224"/>
      <c r="GU1157" s="224"/>
      <c r="GV1157" s="224"/>
      <c r="GW1157" s="224"/>
      <c r="GX1157" s="224"/>
      <c r="GY1157" s="224"/>
      <c r="GZ1157" s="224"/>
      <c r="HA1157" s="224"/>
      <c r="HB1157" s="224"/>
      <c r="HC1157" s="224"/>
      <c r="HD1157" s="224"/>
      <c r="HE1157" s="224"/>
      <c r="HF1157" s="224"/>
      <c r="HG1157" s="224"/>
      <c r="HH1157" s="224"/>
      <c r="HI1157" s="224"/>
      <c r="HJ1157" s="224"/>
      <c r="HK1157" s="224"/>
      <c r="HL1157" s="224"/>
      <c r="HM1157" s="224"/>
      <c r="HN1157" s="224"/>
      <c r="HO1157" s="224"/>
      <c r="HP1157" s="224"/>
      <c r="HQ1157" s="224"/>
      <c r="HR1157" s="224"/>
      <c r="HS1157" s="224"/>
      <c r="HT1157" s="224"/>
      <c r="HU1157" s="224"/>
      <c r="HV1157" s="224"/>
      <c r="HW1157" s="224"/>
      <c r="HX1157" s="224"/>
      <c r="HY1157" s="224"/>
      <c r="HZ1157" s="224"/>
      <c r="IA1157" s="224"/>
      <c r="IB1157" s="224"/>
      <c r="IC1157" s="224"/>
      <c r="ID1157" s="224"/>
      <c r="IE1157" s="224"/>
      <c r="IF1157" s="224"/>
      <c r="IG1157" s="224"/>
      <c r="IH1157" s="224"/>
      <c r="II1157" s="224"/>
      <c r="IJ1157" s="224"/>
      <c r="IK1157" s="224"/>
      <c r="IL1157" s="224"/>
      <c r="IM1157" s="224"/>
      <c r="IN1157" s="224"/>
      <c r="IO1157" s="224"/>
      <c r="IP1157" s="224"/>
      <c r="IQ1157" s="224"/>
      <c r="IR1157" s="224"/>
      <c r="IS1157" s="224"/>
      <c r="IT1157" s="224"/>
      <c r="IU1157" s="224"/>
      <c r="IV1157" s="224"/>
      <c r="IW1157" s="224"/>
    </row>
    <row r="1158" spans="1:257" s="258" customFormat="1" ht="39" hidden="1" customHeight="1" x14ac:dyDescent="0.25">
      <c r="A1158" s="224"/>
      <c r="B1158" s="224"/>
      <c r="C1158" s="224"/>
      <c r="D1158" s="209"/>
      <c r="E1158" s="57"/>
      <c r="F1158" s="57"/>
      <c r="G1158" s="210"/>
      <c r="H1158" s="210"/>
      <c r="I1158" s="210"/>
      <c r="J1158" s="224"/>
      <c r="K1158" s="251"/>
      <c r="L1158" s="251"/>
      <c r="M1158" s="251"/>
      <c r="N1158" s="251"/>
      <c r="O1158" s="251"/>
      <c r="P1158" s="251"/>
      <c r="Q1158" s="251"/>
      <c r="R1158" s="251"/>
      <c r="S1158" s="251"/>
      <c r="T1158" s="251"/>
      <c r="U1158" s="251"/>
      <c r="V1158" s="251"/>
      <c r="W1158" s="251"/>
      <c r="X1158" s="251"/>
      <c r="Y1158" s="251"/>
      <c r="Z1158" s="251"/>
      <c r="AA1158" s="251"/>
      <c r="AB1158" s="251"/>
      <c r="AC1158" s="211"/>
      <c r="AD1158" s="252"/>
      <c r="AE1158" s="252"/>
      <c r="AF1158" s="253"/>
      <c r="AG1158" s="253"/>
      <c r="AH1158" s="254"/>
      <c r="AI1158" s="254"/>
      <c r="AJ1158" s="255"/>
      <c r="AK1158" s="255"/>
      <c r="AL1158" s="126"/>
      <c r="AM1158" s="224"/>
      <c r="AN1158" s="224"/>
      <c r="AO1158" s="224"/>
      <c r="AP1158" s="224"/>
      <c r="AQ1158" s="224"/>
      <c r="AR1158" s="224"/>
      <c r="AS1158" s="224"/>
      <c r="AT1158" s="224"/>
      <c r="AU1158" s="224"/>
      <c r="AV1158" s="224"/>
      <c r="AW1158" s="224"/>
      <c r="AX1158" s="224"/>
      <c r="AY1158" s="224"/>
      <c r="AZ1158" s="224"/>
      <c r="BA1158" s="224"/>
      <c r="BB1158" s="224"/>
      <c r="BC1158" s="224"/>
      <c r="BD1158" s="224"/>
      <c r="BE1158" s="224"/>
      <c r="BF1158" s="224"/>
      <c r="BG1158" s="224"/>
      <c r="BH1158" s="224"/>
      <c r="BI1158" s="224"/>
      <c r="BJ1158" s="224"/>
      <c r="BK1158" s="224"/>
      <c r="BL1158" s="224"/>
      <c r="BM1158" s="224"/>
      <c r="BN1158" s="224"/>
      <c r="BO1158" s="224"/>
      <c r="BP1158" s="224"/>
      <c r="BQ1158" s="224"/>
      <c r="BR1158" s="224"/>
      <c r="BS1158" s="224"/>
      <c r="BT1158" s="224"/>
      <c r="BU1158" s="224"/>
      <c r="BV1158" s="224"/>
      <c r="BW1158" s="224"/>
      <c r="BX1158" s="224"/>
      <c r="BY1158" s="224"/>
      <c r="BZ1158" s="224"/>
      <c r="CA1158" s="224"/>
      <c r="CB1158" s="224"/>
      <c r="CC1158" s="224"/>
      <c r="CD1158" s="224"/>
      <c r="CE1158" s="224"/>
      <c r="CF1158" s="224"/>
      <c r="CG1158" s="224"/>
      <c r="CH1158" s="224"/>
      <c r="CI1158" s="224"/>
      <c r="CJ1158" s="224"/>
      <c r="CK1158" s="224"/>
      <c r="CL1158" s="224"/>
      <c r="CM1158" s="224"/>
      <c r="CN1158" s="224"/>
      <c r="CO1158" s="224"/>
      <c r="CP1158" s="224"/>
      <c r="CQ1158" s="224"/>
      <c r="CR1158" s="224"/>
      <c r="CS1158" s="224"/>
      <c r="CT1158" s="224"/>
      <c r="CU1158" s="224"/>
      <c r="CV1158" s="224"/>
      <c r="CW1158" s="224"/>
      <c r="CX1158" s="224"/>
      <c r="CY1158" s="224"/>
      <c r="CZ1158" s="224"/>
      <c r="DA1158" s="224"/>
      <c r="DB1158" s="224"/>
      <c r="DC1158" s="224"/>
      <c r="DD1158" s="224"/>
      <c r="DE1158" s="224"/>
      <c r="DF1158" s="224"/>
      <c r="DG1158" s="224"/>
      <c r="DH1158" s="224"/>
      <c r="DI1158" s="224"/>
      <c r="DJ1158" s="224"/>
      <c r="DK1158" s="224"/>
      <c r="DL1158" s="224"/>
      <c r="DM1158" s="224"/>
      <c r="DN1158" s="224"/>
      <c r="DO1158" s="224"/>
      <c r="DP1158" s="224"/>
      <c r="DQ1158" s="224"/>
      <c r="DR1158" s="224"/>
      <c r="DS1158" s="224"/>
      <c r="DT1158" s="224"/>
      <c r="DU1158" s="224"/>
      <c r="DV1158" s="224"/>
      <c r="DW1158" s="224"/>
      <c r="DX1158" s="224"/>
      <c r="DY1158" s="224"/>
      <c r="DZ1158" s="224"/>
      <c r="EA1158" s="224"/>
      <c r="EB1158" s="224"/>
      <c r="EC1158" s="224"/>
      <c r="ED1158" s="224"/>
      <c r="EE1158" s="224"/>
      <c r="EF1158" s="224"/>
      <c r="EG1158" s="224"/>
      <c r="EH1158" s="224"/>
      <c r="EI1158" s="224"/>
      <c r="EJ1158" s="224"/>
      <c r="EK1158" s="224"/>
      <c r="EL1158" s="224"/>
      <c r="EM1158" s="224"/>
      <c r="EN1158" s="224"/>
      <c r="EO1158" s="224"/>
      <c r="EP1158" s="224"/>
      <c r="EQ1158" s="224"/>
      <c r="ER1158" s="224"/>
      <c r="ES1158" s="224"/>
      <c r="ET1158" s="224"/>
      <c r="EU1158" s="224"/>
      <c r="EV1158" s="224"/>
      <c r="EW1158" s="224"/>
      <c r="EX1158" s="224"/>
      <c r="EY1158" s="224"/>
      <c r="EZ1158" s="224"/>
      <c r="FA1158" s="224"/>
      <c r="FB1158" s="224"/>
      <c r="FC1158" s="224"/>
      <c r="FD1158" s="224"/>
      <c r="FE1158" s="224"/>
      <c r="FF1158" s="224"/>
      <c r="FG1158" s="224"/>
      <c r="FH1158" s="224"/>
      <c r="FI1158" s="224"/>
      <c r="FJ1158" s="224"/>
      <c r="FK1158" s="224"/>
      <c r="FL1158" s="224"/>
      <c r="FM1158" s="224"/>
      <c r="FN1158" s="224"/>
      <c r="FO1158" s="224"/>
      <c r="FP1158" s="224"/>
      <c r="FQ1158" s="224"/>
      <c r="FR1158" s="224"/>
      <c r="FS1158" s="224"/>
      <c r="FT1158" s="224"/>
      <c r="FU1158" s="224"/>
      <c r="FV1158" s="224"/>
      <c r="FW1158" s="224"/>
      <c r="FX1158" s="224"/>
      <c r="FY1158" s="224"/>
      <c r="FZ1158" s="224"/>
      <c r="GA1158" s="224"/>
      <c r="GB1158" s="224"/>
      <c r="GC1158" s="224"/>
      <c r="GD1158" s="224"/>
      <c r="GE1158" s="224"/>
      <c r="GF1158" s="224"/>
      <c r="GG1158" s="224"/>
      <c r="GH1158" s="224"/>
      <c r="GI1158" s="224"/>
      <c r="GJ1158" s="224"/>
      <c r="GK1158" s="224"/>
      <c r="GL1158" s="224"/>
      <c r="GM1158" s="224"/>
      <c r="GN1158" s="224"/>
      <c r="GO1158" s="224"/>
      <c r="GP1158" s="224"/>
      <c r="GQ1158" s="224"/>
      <c r="GR1158" s="224"/>
      <c r="GS1158" s="224"/>
      <c r="GT1158" s="224"/>
      <c r="GU1158" s="224"/>
      <c r="GV1158" s="224"/>
      <c r="GW1158" s="224"/>
      <c r="GX1158" s="224"/>
      <c r="GY1158" s="224"/>
      <c r="GZ1158" s="224"/>
      <c r="HA1158" s="224"/>
      <c r="HB1158" s="224"/>
      <c r="HC1158" s="224"/>
      <c r="HD1158" s="224"/>
      <c r="HE1158" s="224"/>
      <c r="HF1158" s="224"/>
      <c r="HG1158" s="224"/>
      <c r="HH1158" s="224"/>
      <c r="HI1158" s="224"/>
      <c r="HJ1158" s="224"/>
      <c r="HK1158" s="224"/>
      <c r="HL1158" s="224"/>
      <c r="HM1158" s="224"/>
      <c r="HN1158" s="224"/>
      <c r="HO1158" s="224"/>
      <c r="HP1158" s="224"/>
      <c r="HQ1158" s="224"/>
      <c r="HR1158" s="224"/>
      <c r="HS1158" s="224"/>
      <c r="HT1158" s="224"/>
      <c r="HU1158" s="224"/>
      <c r="HV1158" s="224"/>
      <c r="HW1158" s="224"/>
      <c r="HX1158" s="224"/>
      <c r="HY1158" s="224"/>
      <c r="HZ1158" s="224"/>
      <c r="IA1158" s="224"/>
      <c r="IB1158" s="224"/>
      <c r="IC1158" s="224"/>
      <c r="ID1158" s="224"/>
      <c r="IE1158" s="224"/>
      <c r="IF1158" s="224"/>
      <c r="IG1158" s="224"/>
      <c r="IH1158" s="224"/>
      <c r="II1158" s="224"/>
      <c r="IJ1158" s="224"/>
      <c r="IK1158" s="224"/>
      <c r="IL1158" s="224"/>
      <c r="IM1158" s="224"/>
      <c r="IN1158" s="224"/>
      <c r="IO1158" s="224"/>
      <c r="IP1158" s="224"/>
      <c r="IQ1158" s="224"/>
      <c r="IR1158" s="224"/>
      <c r="IS1158" s="224"/>
      <c r="IT1158" s="224"/>
      <c r="IU1158" s="224"/>
      <c r="IV1158" s="224"/>
      <c r="IW1158" s="224"/>
    </row>
    <row r="1159" spans="1:257" s="258" customFormat="1" ht="39" hidden="1" customHeight="1" x14ac:dyDescent="0.25">
      <c r="A1159" s="224"/>
      <c r="B1159" s="224"/>
      <c r="C1159" s="224"/>
      <c r="D1159" s="209"/>
      <c r="E1159" s="57"/>
      <c r="F1159" s="57"/>
      <c r="G1159" s="210"/>
      <c r="H1159" s="210"/>
      <c r="I1159" s="210"/>
      <c r="J1159" s="224"/>
      <c r="K1159" s="251"/>
      <c r="L1159" s="251"/>
      <c r="M1159" s="251"/>
      <c r="N1159" s="251"/>
      <c r="O1159" s="251"/>
      <c r="P1159" s="251"/>
      <c r="Q1159" s="251"/>
      <c r="R1159" s="251"/>
      <c r="S1159" s="251"/>
      <c r="T1159" s="251"/>
      <c r="U1159" s="251"/>
      <c r="V1159" s="251"/>
      <c r="W1159" s="251"/>
      <c r="X1159" s="251"/>
      <c r="Y1159" s="251"/>
      <c r="Z1159" s="251"/>
      <c r="AA1159" s="251"/>
      <c r="AB1159" s="251"/>
      <c r="AC1159" s="211"/>
      <c r="AD1159" s="252"/>
      <c r="AE1159" s="252"/>
      <c r="AF1159" s="253"/>
      <c r="AG1159" s="253"/>
      <c r="AH1159" s="254"/>
      <c r="AI1159" s="254"/>
      <c r="AJ1159" s="255"/>
      <c r="AK1159" s="255"/>
      <c r="AL1159" s="126"/>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4"/>
      <c r="BI1159" s="224"/>
      <c r="BJ1159" s="224"/>
      <c r="BK1159" s="224"/>
      <c r="BL1159" s="224"/>
      <c r="BM1159" s="224"/>
      <c r="BN1159" s="224"/>
      <c r="BO1159" s="224"/>
      <c r="BP1159" s="224"/>
      <c r="BQ1159" s="224"/>
      <c r="BR1159" s="224"/>
      <c r="BS1159" s="224"/>
      <c r="BT1159" s="224"/>
      <c r="BU1159" s="224"/>
      <c r="BV1159" s="224"/>
      <c r="BW1159" s="224"/>
      <c r="BX1159" s="224"/>
      <c r="BY1159" s="224"/>
      <c r="BZ1159" s="224"/>
      <c r="CA1159" s="224"/>
      <c r="CB1159" s="224"/>
      <c r="CC1159" s="224"/>
      <c r="CD1159" s="224"/>
      <c r="CE1159" s="224"/>
      <c r="CF1159" s="224"/>
      <c r="CG1159" s="224"/>
      <c r="CH1159" s="224"/>
      <c r="CI1159" s="224"/>
      <c r="CJ1159" s="224"/>
      <c r="CK1159" s="224"/>
      <c r="CL1159" s="224"/>
      <c r="CM1159" s="224"/>
      <c r="CN1159" s="224"/>
      <c r="CO1159" s="224"/>
      <c r="CP1159" s="224"/>
      <c r="CQ1159" s="224"/>
      <c r="CR1159" s="224"/>
      <c r="CS1159" s="224"/>
      <c r="CT1159" s="224"/>
      <c r="CU1159" s="224"/>
      <c r="CV1159" s="224"/>
      <c r="CW1159" s="224"/>
      <c r="CX1159" s="224"/>
      <c r="CY1159" s="224"/>
      <c r="CZ1159" s="224"/>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4"/>
      <c r="DW1159" s="224"/>
      <c r="DX1159" s="224"/>
      <c r="DY1159" s="224"/>
      <c r="DZ1159" s="224"/>
      <c r="EA1159" s="224"/>
      <c r="EB1159" s="224"/>
      <c r="EC1159" s="224"/>
      <c r="ED1159" s="224"/>
      <c r="EE1159" s="224"/>
      <c r="EF1159" s="224"/>
      <c r="EG1159" s="224"/>
      <c r="EH1159" s="224"/>
      <c r="EI1159" s="224"/>
      <c r="EJ1159" s="224"/>
      <c r="EK1159" s="224"/>
      <c r="EL1159" s="224"/>
      <c r="EM1159" s="224"/>
      <c r="EN1159" s="224"/>
      <c r="EO1159" s="224"/>
      <c r="EP1159" s="224"/>
      <c r="EQ1159" s="224"/>
      <c r="ER1159" s="224"/>
      <c r="ES1159" s="224"/>
      <c r="ET1159" s="224"/>
      <c r="EU1159" s="224"/>
      <c r="EV1159" s="224"/>
      <c r="EW1159" s="224"/>
      <c r="EX1159" s="224"/>
      <c r="EY1159" s="224"/>
      <c r="EZ1159" s="224"/>
      <c r="FA1159" s="224"/>
      <c r="FB1159" s="224"/>
      <c r="FC1159" s="224"/>
      <c r="FD1159" s="224"/>
      <c r="FE1159" s="224"/>
      <c r="FF1159" s="224"/>
      <c r="FG1159" s="224"/>
      <c r="FH1159" s="224"/>
      <c r="FI1159" s="224"/>
      <c r="FJ1159" s="224"/>
      <c r="FK1159" s="224"/>
      <c r="FL1159" s="224"/>
      <c r="FM1159" s="224"/>
      <c r="FN1159" s="224"/>
      <c r="FO1159" s="224"/>
      <c r="FP1159" s="224"/>
      <c r="FQ1159" s="224"/>
      <c r="FR1159" s="224"/>
      <c r="FS1159" s="224"/>
      <c r="FT1159" s="224"/>
      <c r="FU1159" s="224"/>
      <c r="FV1159" s="224"/>
      <c r="FW1159" s="224"/>
      <c r="FX1159" s="224"/>
      <c r="FY1159" s="224"/>
      <c r="FZ1159" s="224"/>
      <c r="GA1159" s="224"/>
      <c r="GB1159" s="224"/>
      <c r="GC1159" s="224"/>
      <c r="GD1159" s="224"/>
      <c r="GE1159" s="224"/>
      <c r="GF1159" s="224"/>
      <c r="GG1159" s="224"/>
      <c r="GH1159" s="224"/>
      <c r="GI1159" s="224"/>
      <c r="GJ1159" s="224"/>
      <c r="GK1159" s="224"/>
      <c r="GL1159" s="224"/>
      <c r="GM1159" s="224"/>
      <c r="GN1159" s="224"/>
      <c r="GO1159" s="224"/>
      <c r="GP1159" s="224"/>
      <c r="GQ1159" s="224"/>
      <c r="GR1159" s="224"/>
      <c r="GS1159" s="224"/>
      <c r="GT1159" s="224"/>
      <c r="GU1159" s="224"/>
      <c r="GV1159" s="224"/>
      <c r="GW1159" s="224"/>
      <c r="GX1159" s="224"/>
      <c r="GY1159" s="224"/>
      <c r="GZ1159" s="224"/>
      <c r="HA1159" s="224"/>
      <c r="HB1159" s="224"/>
      <c r="HC1159" s="224"/>
      <c r="HD1159" s="224"/>
      <c r="HE1159" s="224"/>
      <c r="HF1159" s="224"/>
      <c r="HG1159" s="224"/>
      <c r="HH1159" s="224"/>
      <c r="HI1159" s="224"/>
      <c r="HJ1159" s="224"/>
      <c r="HK1159" s="224"/>
      <c r="HL1159" s="224"/>
      <c r="HM1159" s="224"/>
      <c r="HN1159" s="224"/>
      <c r="HO1159" s="224"/>
      <c r="HP1159" s="224"/>
      <c r="HQ1159" s="224"/>
      <c r="HR1159" s="224"/>
      <c r="HS1159" s="224"/>
      <c r="HT1159" s="224"/>
      <c r="HU1159" s="224"/>
      <c r="HV1159" s="224"/>
      <c r="HW1159" s="224"/>
      <c r="HX1159" s="224"/>
      <c r="HY1159" s="224"/>
      <c r="HZ1159" s="224"/>
      <c r="IA1159" s="224"/>
      <c r="IB1159" s="224"/>
      <c r="IC1159" s="224"/>
      <c r="ID1159" s="224"/>
      <c r="IE1159" s="224"/>
      <c r="IF1159" s="224"/>
      <c r="IG1159" s="224"/>
      <c r="IH1159" s="224"/>
      <c r="II1159" s="224"/>
      <c r="IJ1159" s="224"/>
      <c r="IK1159" s="224"/>
      <c r="IL1159" s="224"/>
      <c r="IM1159" s="224"/>
      <c r="IN1159" s="224"/>
      <c r="IO1159" s="224"/>
      <c r="IP1159" s="224"/>
      <c r="IQ1159" s="224"/>
      <c r="IR1159" s="224"/>
      <c r="IS1159" s="224"/>
      <c r="IT1159" s="224"/>
      <c r="IU1159" s="224"/>
      <c r="IV1159" s="224"/>
      <c r="IW1159" s="224"/>
    </row>
    <row r="1160" spans="1:257" s="258" customFormat="1" ht="39" hidden="1" customHeight="1" x14ac:dyDescent="0.25">
      <c r="A1160" s="224"/>
      <c r="B1160" s="224"/>
      <c r="C1160" s="224"/>
      <c r="D1160" s="209"/>
      <c r="E1160" s="57"/>
      <c r="F1160" s="57"/>
      <c r="G1160" s="210"/>
      <c r="H1160" s="210"/>
      <c r="I1160" s="210"/>
      <c r="J1160" s="224"/>
      <c r="K1160" s="251"/>
      <c r="L1160" s="251"/>
      <c r="M1160" s="251"/>
      <c r="N1160" s="251"/>
      <c r="O1160" s="251"/>
      <c r="P1160" s="251"/>
      <c r="Q1160" s="251"/>
      <c r="R1160" s="251"/>
      <c r="S1160" s="251"/>
      <c r="T1160" s="251"/>
      <c r="U1160" s="251"/>
      <c r="V1160" s="251"/>
      <c r="W1160" s="251"/>
      <c r="X1160" s="251"/>
      <c r="Y1160" s="251"/>
      <c r="Z1160" s="251"/>
      <c r="AA1160" s="251"/>
      <c r="AB1160" s="251"/>
      <c r="AC1160" s="211"/>
      <c r="AD1160" s="252"/>
      <c r="AE1160" s="252"/>
      <c r="AF1160" s="253"/>
      <c r="AG1160" s="253"/>
      <c r="AH1160" s="254"/>
      <c r="AI1160" s="254"/>
      <c r="AJ1160" s="255"/>
      <c r="AK1160" s="255"/>
      <c r="AL1160" s="126"/>
      <c r="AM1160" s="224"/>
      <c r="AN1160" s="224"/>
      <c r="AO1160" s="224"/>
      <c r="AP1160" s="224"/>
      <c r="AQ1160" s="224"/>
      <c r="AR1160" s="224"/>
      <c r="AS1160" s="224"/>
      <c r="AT1160" s="224"/>
      <c r="AU1160" s="224"/>
      <c r="AV1160" s="224"/>
      <c r="AW1160" s="224"/>
      <c r="AX1160" s="224"/>
      <c r="AY1160" s="224"/>
      <c r="AZ1160" s="224"/>
      <c r="BA1160" s="224"/>
      <c r="BB1160" s="224"/>
      <c r="BC1160" s="224"/>
      <c r="BD1160" s="224"/>
      <c r="BE1160" s="224"/>
      <c r="BF1160" s="224"/>
      <c r="BG1160" s="224"/>
      <c r="BH1160" s="224"/>
      <c r="BI1160" s="224"/>
      <c r="BJ1160" s="224"/>
      <c r="BK1160" s="224"/>
      <c r="BL1160" s="224"/>
      <c r="BM1160" s="224"/>
      <c r="BN1160" s="224"/>
      <c r="BO1160" s="224"/>
      <c r="BP1160" s="224"/>
      <c r="BQ1160" s="224"/>
      <c r="BR1160" s="224"/>
      <c r="BS1160" s="224"/>
      <c r="BT1160" s="224"/>
      <c r="BU1160" s="224"/>
      <c r="BV1160" s="224"/>
      <c r="BW1160" s="224"/>
      <c r="BX1160" s="224"/>
      <c r="BY1160" s="224"/>
      <c r="BZ1160" s="224"/>
      <c r="CA1160" s="224"/>
      <c r="CB1160" s="224"/>
      <c r="CC1160" s="224"/>
      <c r="CD1160" s="224"/>
      <c r="CE1160" s="224"/>
      <c r="CF1160" s="224"/>
      <c r="CG1160" s="224"/>
      <c r="CH1160" s="224"/>
      <c r="CI1160" s="224"/>
      <c r="CJ1160" s="224"/>
      <c r="CK1160" s="224"/>
      <c r="CL1160" s="224"/>
      <c r="CM1160" s="224"/>
      <c r="CN1160" s="224"/>
      <c r="CO1160" s="224"/>
      <c r="CP1160" s="224"/>
      <c r="CQ1160" s="224"/>
      <c r="CR1160" s="224"/>
      <c r="CS1160" s="224"/>
      <c r="CT1160" s="224"/>
      <c r="CU1160" s="224"/>
      <c r="CV1160" s="224"/>
      <c r="CW1160" s="224"/>
      <c r="CX1160" s="224"/>
      <c r="CY1160" s="224"/>
      <c r="CZ1160" s="224"/>
      <c r="DA1160" s="224"/>
      <c r="DB1160" s="224"/>
      <c r="DC1160" s="224"/>
      <c r="DD1160" s="224"/>
      <c r="DE1160" s="224"/>
      <c r="DF1160" s="224"/>
      <c r="DG1160" s="224"/>
      <c r="DH1160" s="224"/>
      <c r="DI1160" s="224"/>
      <c r="DJ1160" s="224"/>
      <c r="DK1160" s="224"/>
      <c r="DL1160" s="224"/>
      <c r="DM1160" s="224"/>
      <c r="DN1160" s="224"/>
      <c r="DO1160" s="224"/>
      <c r="DP1160" s="224"/>
      <c r="DQ1160" s="224"/>
      <c r="DR1160" s="224"/>
      <c r="DS1160" s="224"/>
      <c r="DT1160" s="224"/>
      <c r="DU1160" s="224"/>
      <c r="DV1160" s="224"/>
      <c r="DW1160" s="224"/>
      <c r="DX1160" s="224"/>
      <c r="DY1160" s="224"/>
      <c r="DZ1160" s="224"/>
      <c r="EA1160" s="224"/>
      <c r="EB1160" s="224"/>
      <c r="EC1160" s="224"/>
      <c r="ED1160" s="224"/>
      <c r="EE1160" s="224"/>
      <c r="EF1160" s="224"/>
      <c r="EG1160" s="224"/>
      <c r="EH1160" s="224"/>
      <c r="EI1160" s="224"/>
      <c r="EJ1160" s="224"/>
      <c r="EK1160" s="224"/>
      <c r="EL1160" s="224"/>
      <c r="EM1160" s="224"/>
      <c r="EN1160" s="224"/>
      <c r="EO1160" s="224"/>
      <c r="EP1160" s="224"/>
      <c r="EQ1160" s="224"/>
      <c r="ER1160" s="224"/>
      <c r="ES1160" s="224"/>
      <c r="ET1160" s="224"/>
      <c r="EU1160" s="224"/>
      <c r="EV1160" s="224"/>
      <c r="EW1160" s="224"/>
      <c r="EX1160" s="224"/>
      <c r="EY1160" s="224"/>
      <c r="EZ1160" s="224"/>
      <c r="FA1160" s="224"/>
      <c r="FB1160" s="224"/>
      <c r="FC1160" s="224"/>
      <c r="FD1160" s="224"/>
      <c r="FE1160" s="224"/>
      <c r="FF1160" s="224"/>
      <c r="FG1160" s="224"/>
      <c r="FH1160" s="224"/>
      <c r="FI1160" s="224"/>
      <c r="FJ1160" s="224"/>
      <c r="FK1160" s="224"/>
      <c r="FL1160" s="224"/>
      <c r="FM1160" s="224"/>
      <c r="FN1160" s="224"/>
      <c r="FO1160" s="224"/>
      <c r="FP1160" s="224"/>
      <c r="FQ1160" s="224"/>
      <c r="FR1160" s="224"/>
      <c r="FS1160" s="224"/>
      <c r="FT1160" s="224"/>
      <c r="FU1160" s="224"/>
      <c r="FV1160" s="224"/>
      <c r="FW1160" s="224"/>
      <c r="FX1160" s="224"/>
      <c r="FY1160" s="224"/>
      <c r="FZ1160" s="224"/>
      <c r="GA1160" s="224"/>
      <c r="GB1160" s="224"/>
      <c r="GC1160" s="224"/>
      <c r="GD1160" s="224"/>
      <c r="GE1160" s="224"/>
      <c r="GF1160" s="224"/>
      <c r="GG1160" s="224"/>
      <c r="GH1160" s="224"/>
      <c r="GI1160" s="224"/>
      <c r="GJ1160" s="224"/>
      <c r="GK1160" s="224"/>
      <c r="GL1160" s="224"/>
      <c r="GM1160" s="224"/>
      <c r="GN1160" s="224"/>
      <c r="GO1160" s="224"/>
      <c r="GP1160" s="224"/>
      <c r="GQ1160" s="224"/>
      <c r="GR1160" s="224"/>
      <c r="GS1160" s="224"/>
      <c r="GT1160" s="224"/>
      <c r="GU1160" s="224"/>
      <c r="GV1160" s="224"/>
      <c r="GW1160" s="224"/>
      <c r="GX1160" s="224"/>
      <c r="GY1160" s="224"/>
      <c r="GZ1160" s="224"/>
      <c r="HA1160" s="224"/>
      <c r="HB1160" s="224"/>
      <c r="HC1160" s="224"/>
      <c r="HD1160" s="224"/>
      <c r="HE1160" s="224"/>
      <c r="HF1160" s="224"/>
      <c r="HG1160" s="224"/>
      <c r="HH1160" s="224"/>
      <c r="HI1160" s="224"/>
      <c r="HJ1160" s="224"/>
      <c r="HK1160" s="224"/>
      <c r="HL1160" s="224"/>
      <c r="HM1160" s="224"/>
      <c r="HN1160" s="224"/>
      <c r="HO1160" s="224"/>
      <c r="HP1160" s="224"/>
      <c r="HQ1160" s="224"/>
      <c r="HR1160" s="224"/>
      <c r="HS1160" s="224"/>
      <c r="HT1160" s="224"/>
      <c r="HU1160" s="224"/>
      <c r="HV1160" s="224"/>
      <c r="HW1160" s="224"/>
      <c r="HX1160" s="224"/>
      <c r="HY1160" s="224"/>
      <c r="HZ1160" s="224"/>
      <c r="IA1160" s="224"/>
      <c r="IB1160" s="224"/>
      <c r="IC1160" s="224"/>
      <c r="ID1160" s="224"/>
      <c r="IE1160" s="224"/>
      <c r="IF1160" s="224"/>
      <c r="IG1160" s="224"/>
      <c r="IH1160" s="224"/>
      <c r="II1160" s="224"/>
      <c r="IJ1160" s="224"/>
      <c r="IK1160" s="224"/>
      <c r="IL1160" s="224"/>
      <c r="IM1160" s="224"/>
      <c r="IN1160" s="224"/>
      <c r="IO1160" s="224"/>
      <c r="IP1160" s="224"/>
      <c r="IQ1160" s="224"/>
      <c r="IR1160" s="224"/>
      <c r="IS1160" s="224"/>
      <c r="IT1160" s="224"/>
      <c r="IU1160" s="224"/>
      <c r="IV1160" s="224"/>
      <c r="IW1160" s="224"/>
    </row>
    <row r="1161" spans="1:257" s="258" customFormat="1" ht="39" hidden="1" customHeight="1" x14ac:dyDescent="0.25">
      <c r="A1161" s="224"/>
      <c r="B1161" s="224"/>
      <c r="C1161" s="224"/>
      <c r="D1161" s="209"/>
      <c r="E1161" s="57"/>
      <c r="F1161" s="57"/>
      <c r="G1161" s="210"/>
      <c r="H1161" s="210"/>
      <c r="I1161" s="210"/>
      <c r="J1161" s="224"/>
      <c r="K1161" s="251"/>
      <c r="L1161" s="251"/>
      <c r="M1161" s="251"/>
      <c r="N1161" s="251"/>
      <c r="O1161" s="251"/>
      <c r="P1161" s="251"/>
      <c r="Q1161" s="251"/>
      <c r="R1161" s="251"/>
      <c r="S1161" s="251"/>
      <c r="T1161" s="251"/>
      <c r="U1161" s="251"/>
      <c r="V1161" s="251"/>
      <c r="W1161" s="251"/>
      <c r="X1161" s="251"/>
      <c r="Y1161" s="251"/>
      <c r="Z1161" s="251"/>
      <c r="AA1161" s="251"/>
      <c r="AB1161" s="251"/>
      <c r="AC1161" s="211"/>
      <c r="AD1161" s="252"/>
      <c r="AE1161" s="252"/>
      <c r="AF1161" s="253"/>
      <c r="AG1161" s="253"/>
      <c r="AH1161" s="254"/>
      <c r="AI1161" s="254"/>
      <c r="AJ1161" s="255"/>
      <c r="AK1161" s="255"/>
      <c r="AL1161" s="126"/>
      <c r="AM1161" s="224"/>
      <c r="AN1161" s="224"/>
      <c r="AO1161" s="224"/>
      <c r="AP1161" s="224"/>
      <c r="AQ1161" s="224"/>
      <c r="AR1161" s="224"/>
      <c r="AS1161" s="224"/>
      <c r="AT1161" s="224"/>
      <c r="AU1161" s="224"/>
      <c r="AV1161" s="224"/>
      <c r="AW1161" s="224"/>
      <c r="AX1161" s="224"/>
      <c r="AY1161" s="224"/>
      <c r="AZ1161" s="224"/>
      <c r="BA1161" s="224"/>
      <c r="BB1161" s="224"/>
      <c r="BC1161" s="224"/>
      <c r="BD1161" s="224"/>
      <c r="BE1161" s="224"/>
      <c r="BF1161" s="224"/>
      <c r="BG1161" s="224"/>
      <c r="BH1161" s="224"/>
      <c r="BI1161" s="224"/>
      <c r="BJ1161" s="224"/>
      <c r="BK1161" s="224"/>
      <c r="BL1161" s="224"/>
      <c r="BM1161" s="224"/>
      <c r="BN1161" s="224"/>
      <c r="BO1161" s="224"/>
      <c r="BP1161" s="224"/>
      <c r="BQ1161" s="224"/>
      <c r="BR1161" s="224"/>
      <c r="BS1161" s="224"/>
      <c r="BT1161" s="224"/>
      <c r="BU1161" s="224"/>
      <c r="BV1161" s="224"/>
      <c r="BW1161" s="224"/>
      <c r="BX1161" s="224"/>
      <c r="BY1161" s="224"/>
      <c r="BZ1161" s="224"/>
      <c r="CA1161" s="224"/>
      <c r="CB1161" s="224"/>
      <c r="CC1161" s="224"/>
      <c r="CD1161" s="224"/>
      <c r="CE1161" s="224"/>
      <c r="CF1161" s="224"/>
      <c r="CG1161" s="224"/>
      <c r="CH1161" s="224"/>
      <c r="CI1161" s="224"/>
      <c r="CJ1161" s="224"/>
      <c r="CK1161" s="224"/>
      <c r="CL1161" s="224"/>
      <c r="CM1161" s="224"/>
      <c r="CN1161" s="224"/>
      <c r="CO1161" s="224"/>
      <c r="CP1161" s="224"/>
      <c r="CQ1161" s="224"/>
      <c r="CR1161" s="224"/>
      <c r="CS1161" s="224"/>
      <c r="CT1161" s="224"/>
      <c r="CU1161" s="224"/>
      <c r="CV1161" s="224"/>
      <c r="CW1161" s="224"/>
      <c r="CX1161" s="224"/>
      <c r="CY1161" s="224"/>
      <c r="CZ1161" s="224"/>
      <c r="DA1161" s="224"/>
      <c r="DB1161" s="224"/>
      <c r="DC1161" s="224"/>
      <c r="DD1161" s="224"/>
      <c r="DE1161" s="224"/>
      <c r="DF1161" s="224"/>
      <c r="DG1161" s="224"/>
      <c r="DH1161" s="224"/>
      <c r="DI1161" s="224"/>
      <c r="DJ1161" s="224"/>
      <c r="DK1161" s="224"/>
      <c r="DL1161" s="224"/>
      <c r="DM1161" s="224"/>
      <c r="DN1161" s="224"/>
      <c r="DO1161" s="224"/>
      <c r="DP1161" s="224"/>
      <c r="DQ1161" s="224"/>
      <c r="DR1161" s="224"/>
      <c r="DS1161" s="224"/>
      <c r="DT1161" s="224"/>
      <c r="DU1161" s="224"/>
      <c r="DV1161" s="224"/>
      <c r="DW1161" s="224"/>
      <c r="DX1161" s="224"/>
      <c r="DY1161" s="224"/>
      <c r="DZ1161" s="224"/>
      <c r="EA1161" s="224"/>
      <c r="EB1161" s="224"/>
      <c r="EC1161" s="224"/>
      <c r="ED1161" s="224"/>
      <c r="EE1161" s="224"/>
      <c r="EF1161" s="224"/>
      <c r="EG1161" s="224"/>
      <c r="EH1161" s="224"/>
      <c r="EI1161" s="224"/>
      <c r="EJ1161" s="224"/>
      <c r="EK1161" s="224"/>
      <c r="EL1161" s="224"/>
      <c r="EM1161" s="224"/>
      <c r="EN1161" s="224"/>
      <c r="EO1161" s="224"/>
      <c r="EP1161" s="224"/>
      <c r="EQ1161" s="224"/>
      <c r="ER1161" s="224"/>
      <c r="ES1161" s="224"/>
      <c r="ET1161" s="224"/>
      <c r="EU1161" s="224"/>
      <c r="EV1161" s="224"/>
      <c r="EW1161" s="224"/>
      <c r="EX1161" s="224"/>
      <c r="EY1161" s="224"/>
      <c r="EZ1161" s="224"/>
      <c r="FA1161" s="224"/>
      <c r="FB1161" s="224"/>
      <c r="FC1161" s="224"/>
      <c r="FD1161" s="224"/>
      <c r="FE1161" s="224"/>
      <c r="FF1161" s="224"/>
      <c r="FG1161" s="224"/>
      <c r="FH1161" s="224"/>
      <c r="FI1161" s="224"/>
      <c r="FJ1161" s="224"/>
      <c r="FK1161" s="224"/>
      <c r="FL1161" s="224"/>
      <c r="FM1161" s="224"/>
      <c r="FN1161" s="224"/>
      <c r="FO1161" s="224"/>
      <c r="FP1161" s="224"/>
      <c r="FQ1161" s="224"/>
      <c r="FR1161" s="224"/>
      <c r="FS1161" s="224"/>
      <c r="FT1161" s="224"/>
      <c r="FU1161" s="224"/>
      <c r="FV1161" s="224"/>
      <c r="FW1161" s="224"/>
      <c r="FX1161" s="224"/>
      <c r="FY1161" s="224"/>
      <c r="FZ1161" s="224"/>
      <c r="GA1161" s="224"/>
      <c r="GB1161" s="224"/>
      <c r="GC1161" s="224"/>
      <c r="GD1161" s="224"/>
      <c r="GE1161" s="224"/>
      <c r="GF1161" s="224"/>
      <c r="GG1161" s="224"/>
      <c r="GH1161" s="224"/>
      <c r="GI1161" s="224"/>
      <c r="GJ1161" s="224"/>
      <c r="GK1161" s="224"/>
      <c r="GL1161" s="224"/>
      <c r="GM1161" s="224"/>
      <c r="GN1161" s="224"/>
      <c r="GO1161" s="224"/>
      <c r="GP1161" s="224"/>
      <c r="GQ1161" s="224"/>
      <c r="GR1161" s="224"/>
      <c r="GS1161" s="224"/>
      <c r="GT1161" s="224"/>
      <c r="GU1161" s="224"/>
      <c r="GV1161" s="224"/>
      <c r="GW1161" s="224"/>
      <c r="GX1161" s="224"/>
      <c r="GY1161" s="224"/>
      <c r="GZ1161" s="224"/>
      <c r="HA1161" s="224"/>
      <c r="HB1161" s="224"/>
      <c r="HC1161" s="224"/>
      <c r="HD1161" s="224"/>
      <c r="HE1161" s="224"/>
      <c r="HF1161" s="224"/>
      <c r="HG1161" s="224"/>
      <c r="HH1161" s="224"/>
      <c r="HI1161" s="224"/>
      <c r="HJ1161" s="224"/>
      <c r="HK1161" s="224"/>
      <c r="HL1161" s="224"/>
      <c r="HM1161" s="224"/>
      <c r="HN1161" s="224"/>
      <c r="HO1161" s="224"/>
      <c r="HP1161" s="224"/>
      <c r="HQ1161" s="224"/>
      <c r="HR1161" s="224"/>
      <c r="HS1161" s="224"/>
      <c r="HT1161" s="224"/>
      <c r="HU1161" s="224"/>
      <c r="HV1161" s="224"/>
      <c r="HW1161" s="224"/>
      <c r="HX1161" s="224"/>
      <c r="HY1161" s="224"/>
      <c r="HZ1161" s="224"/>
      <c r="IA1161" s="224"/>
      <c r="IB1161" s="224"/>
      <c r="IC1161" s="224"/>
      <c r="ID1161" s="224"/>
      <c r="IE1161" s="224"/>
      <c r="IF1161" s="224"/>
      <c r="IG1161" s="224"/>
      <c r="IH1161" s="224"/>
      <c r="II1161" s="224"/>
      <c r="IJ1161" s="224"/>
      <c r="IK1161" s="224"/>
      <c r="IL1161" s="224"/>
      <c r="IM1161" s="224"/>
      <c r="IN1161" s="224"/>
      <c r="IO1161" s="224"/>
      <c r="IP1161" s="224"/>
      <c r="IQ1161" s="224"/>
      <c r="IR1161" s="224"/>
      <c r="IS1161" s="224"/>
      <c r="IT1161" s="224"/>
      <c r="IU1161" s="224"/>
      <c r="IV1161" s="224"/>
      <c r="IW1161" s="224"/>
    </row>
    <row r="1162" spans="1:257" s="258" customFormat="1" ht="39" hidden="1" customHeight="1" x14ac:dyDescent="0.25">
      <c r="A1162" s="224"/>
      <c r="B1162" s="224"/>
      <c r="C1162" s="224"/>
      <c r="D1162" s="209"/>
      <c r="E1162" s="57"/>
      <c r="F1162" s="57"/>
      <c r="G1162" s="210"/>
      <c r="H1162" s="210"/>
      <c r="I1162" s="210"/>
      <c r="J1162" s="224"/>
      <c r="K1162" s="251"/>
      <c r="L1162" s="251"/>
      <c r="M1162" s="251"/>
      <c r="N1162" s="251"/>
      <c r="O1162" s="251"/>
      <c r="P1162" s="251"/>
      <c r="Q1162" s="251"/>
      <c r="R1162" s="251"/>
      <c r="S1162" s="251"/>
      <c r="T1162" s="251"/>
      <c r="U1162" s="251"/>
      <c r="V1162" s="251"/>
      <c r="W1162" s="251"/>
      <c r="X1162" s="251"/>
      <c r="Y1162" s="251"/>
      <c r="Z1162" s="251"/>
      <c r="AA1162" s="251"/>
      <c r="AB1162" s="251"/>
      <c r="AC1162" s="211"/>
      <c r="AD1162" s="252"/>
      <c r="AE1162" s="252"/>
      <c r="AF1162" s="253"/>
      <c r="AG1162" s="253"/>
      <c r="AH1162" s="254"/>
      <c r="AI1162" s="254"/>
      <c r="AJ1162" s="255"/>
      <c r="AK1162" s="255"/>
      <c r="AL1162" s="126"/>
      <c r="AM1162" s="224"/>
      <c r="AN1162" s="224"/>
      <c r="AO1162" s="224"/>
      <c r="AP1162" s="224"/>
      <c r="AQ1162" s="224"/>
      <c r="AR1162" s="224"/>
      <c r="AS1162" s="224"/>
      <c r="AT1162" s="224"/>
      <c r="AU1162" s="224"/>
      <c r="AV1162" s="224"/>
      <c r="AW1162" s="224"/>
      <c r="AX1162" s="224"/>
      <c r="AY1162" s="224"/>
      <c r="AZ1162" s="224"/>
      <c r="BA1162" s="224"/>
      <c r="BB1162" s="224"/>
      <c r="BC1162" s="224"/>
      <c r="BD1162" s="224"/>
      <c r="BE1162" s="224"/>
      <c r="BF1162" s="224"/>
      <c r="BG1162" s="224"/>
      <c r="BH1162" s="224"/>
      <c r="BI1162" s="224"/>
      <c r="BJ1162" s="224"/>
      <c r="BK1162" s="224"/>
      <c r="BL1162" s="224"/>
      <c r="BM1162" s="224"/>
      <c r="BN1162" s="224"/>
      <c r="BO1162" s="224"/>
      <c r="BP1162" s="224"/>
      <c r="BQ1162" s="224"/>
      <c r="BR1162" s="224"/>
      <c r="BS1162" s="224"/>
      <c r="BT1162" s="224"/>
      <c r="BU1162" s="224"/>
      <c r="BV1162" s="224"/>
      <c r="BW1162" s="224"/>
      <c r="BX1162" s="224"/>
      <c r="BY1162" s="224"/>
      <c r="BZ1162" s="224"/>
      <c r="CA1162" s="224"/>
      <c r="CB1162" s="224"/>
      <c r="CC1162" s="224"/>
      <c r="CD1162" s="224"/>
      <c r="CE1162" s="224"/>
      <c r="CF1162" s="224"/>
      <c r="CG1162" s="224"/>
      <c r="CH1162" s="224"/>
      <c r="CI1162" s="224"/>
      <c r="CJ1162" s="224"/>
      <c r="CK1162" s="224"/>
      <c r="CL1162" s="224"/>
      <c r="CM1162" s="224"/>
      <c r="CN1162" s="224"/>
      <c r="CO1162" s="224"/>
      <c r="CP1162" s="224"/>
      <c r="CQ1162" s="224"/>
      <c r="CR1162" s="224"/>
      <c r="CS1162" s="224"/>
      <c r="CT1162" s="224"/>
      <c r="CU1162" s="224"/>
      <c r="CV1162" s="224"/>
      <c r="CW1162" s="224"/>
      <c r="CX1162" s="224"/>
      <c r="CY1162" s="224"/>
      <c r="CZ1162" s="224"/>
      <c r="DA1162" s="224"/>
      <c r="DB1162" s="224"/>
      <c r="DC1162" s="224"/>
      <c r="DD1162" s="224"/>
      <c r="DE1162" s="224"/>
      <c r="DF1162" s="224"/>
      <c r="DG1162" s="224"/>
      <c r="DH1162" s="224"/>
      <c r="DI1162" s="224"/>
      <c r="DJ1162" s="224"/>
      <c r="DK1162" s="224"/>
      <c r="DL1162" s="224"/>
      <c r="DM1162" s="224"/>
      <c r="DN1162" s="224"/>
      <c r="DO1162" s="224"/>
      <c r="DP1162" s="224"/>
      <c r="DQ1162" s="224"/>
      <c r="DR1162" s="224"/>
      <c r="DS1162" s="224"/>
      <c r="DT1162" s="224"/>
      <c r="DU1162" s="224"/>
      <c r="DV1162" s="224"/>
      <c r="DW1162" s="224"/>
      <c r="DX1162" s="224"/>
      <c r="DY1162" s="224"/>
      <c r="DZ1162" s="224"/>
      <c r="EA1162" s="224"/>
      <c r="EB1162" s="224"/>
      <c r="EC1162" s="224"/>
      <c r="ED1162" s="224"/>
      <c r="EE1162" s="224"/>
      <c r="EF1162" s="224"/>
      <c r="EG1162" s="224"/>
      <c r="EH1162" s="224"/>
      <c r="EI1162" s="224"/>
      <c r="EJ1162" s="224"/>
      <c r="EK1162" s="224"/>
      <c r="EL1162" s="224"/>
      <c r="EM1162" s="224"/>
      <c r="EN1162" s="224"/>
      <c r="EO1162" s="224"/>
      <c r="EP1162" s="224"/>
      <c r="EQ1162" s="224"/>
      <c r="ER1162" s="224"/>
      <c r="ES1162" s="224"/>
      <c r="ET1162" s="224"/>
      <c r="EU1162" s="224"/>
      <c r="EV1162" s="224"/>
      <c r="EW1162" s="224"/>
      <c r="EX1162" s="224"/>
      <c r="EY1162" s="224"/>
      <c r="EZ1162" s="224"/>
      <c r="FA1162" s="224"/>
      <c r="FB1162" s="224"/>
      <c r="FC1162" s="224"/>
      <c r="FD1162" s="224"/>
      <c r="FE1162" s="224"/>
      <c r="FF1162" s="224"/>
      <c r="FG1162" s="224"/>
      <c r="FH1162" s="224"/>
      <c r="FI1162" s="224"/>
      <c r="FJ1162" s="224"/>
      <c r="FK1162" s="224"/>
      <c r="FL1162" s="224"/>
      <c r="FM1162" s="224"/>
      <c r="FN1162" s="224"/>
      <c r="FO1162" s="224"/>
      <c r="FP1162" s="224"/>
      <c r="FQ1162" s="224"/>
      <c r="FR1162" s="224"/>
      <c r="FS1162" s="224"/>
      <c r="FT1162" s="224"/>
      <c r="FU1162" s="224"/>
      <c r="FV1162" s="224"/>
      <c r="FW1162" s="224"/>
      <c r="FX1162" s="224"/>
      <c r="FY1162" s="224"/>
      <c r="FZ1162" s="224"/>
      <c r="GA1162" s="224"/>
      <c r="GB1162" s="224"/>
      <c r="GC1162" s="224"/>
      <c r="GD1162" s="224"/>
      <c r="GE1162" s="224"/>
      <c r="GF1162" s="224"/>
      <c r="GG1162" s="224"/>
      <c r="GH1162" s="224"/>
      <c r="GI1162" s="224"/>
      <c r="GJ1162" s="224"/>
      <c r="GK1162" s="224"/>
      <c r="GL1162" s="224"/>
      <c r="GM1162" s="224"/>
      <c r="GN1162" s="224"/>
      <c r="GO1162" s="224"/>
      <c r="GP1162" s="224"/>
      <c r="GQ1162" s="224"/>
      <c r="GR1162" s="224"/>
      <c r="GS1162" s="224"/>
      <c r="GT1162" s="224"/>
      <c r="GU1162" s="224"/>
      <c r="GV1162" s="224"/>
      <c r="GW1162" s="224"/>
      <c r="GX1162" s="224"/>
      <c r="GY1162" s="224"/>
      <c r="GZ1162" s="224"/>
      <c r="HA1162" s="224"/>
      <c r="HB1162" s="224"/>
      <c r="HC1162" s="224"/>
      <c r="HD1162" s="224"/>
      <c r="HE1162" s="224"/>
      <c r="HF1162" s="224"/>
      <c r="HG1162" s="224"/>
      <c r="HH1162" s="224"/>
      <c r="HI1162" s="224"/>
      <c r="HJ1162" s="224"/>
      <c r="HK1162" s="224"/>
      <c r="HL1162" s="224"/>
      <c r="HM1162" s="224"/>
      <c r="HN1162" s="224"/>
      <c r="HO1162" s="224"/>
      <c r="HP1162" s="224"/>
      <c r="HQ1162" s="224"/>
      <c r="HR1162" s="224"/>
      <c r="HS1162" s="224"/>
      <c r="HT1162" s="224"/>
      <c r="HU1162" s="224"/>
      <c r="HV1162" s="224"/>
      <c r="HW1162" s="224"/>
      <c r="HX1162" s="224"/>
      <c r="HY1162" s="224"/>
      <c r="HZ1162" s="224"/>
      <c r="IA1162" s="224"/>
      <c r="IB1162" s="224"/>
      <c r="IC1162" s="224"/>
      <c r="ID1162" s="224"/>
      <c r="IE1162" s="224"/>
      <c r="IF1162" s="224"/>
      <c r="IG1162" s="224"/>
      <c r="IH1162" s="224"/>
      <c r="II1162" s="224"/>
      <c r="IJ1162" s="224"/>
      <c r="IK1162" s="224"/>
      <c r="IL1162" s="224"/>
      <c r="IM1162" s="224"/>
      <c r="IN1162" s="224"/>
      <c r="IO1162" s="224"/>
      <c r="IP1162" s="224"/>
      <c r="IQ1162" s="224"/>
      <c r="IR1162" s="224"/>
      <c r="IS1162" s="224"/>
      <c r="IT1162" s="224"/>
      <c r="IU1162" s="224"/>
      <c r="IV1162" s="224"/>
      <c r="IW1162" s="224"/>
    </row>
    <row r="1163" spans="1:257" s="258" customFormat="1" ht="39" hidden="1" customHeight="1" x14ac:dyDescent="0.25">
      <c r="A1163" s="224"/>
      <c r="B1163" s="224"/>
      <c r="C1163" s="224"/>
      <c r="D1163" s="209"/>
      <c r="E1163" s="57"/>
      <c r="F1163" s="57"/>
      <c r="G1163" s="210"/>
      <c r="H1163" s="210"/>
      <c r="I1163" s="210"/>
      <c r="J1163" s="224"/>
      <c r="K1163" s="251"/>
      <c r="L1163" s="251"/>
      <c r="M1163" s="251"/>
      <c r="N1163" s="251"/>
      <c r="O1163" s="251"/>
      <c r="P1163" s="251"/>
      <c r="Q1163" s="251"/>
      <c r="R1163" s="251"/>
      <c r="S1163" s="251"/>
      <c r="T1163" s="251"/>
      <c r="U1163" s="251"/>
      <c r="V1163" s="251"/>
      <c r="W1163" s="251"/>
      <c r="X1163" s="251"/>
      <c r="Y1163" s="251"/>
      <c r="Z1163" s="251"/>
      <c r="AA1163" s="251"/>
      <c r="AB1163" s="251"/>
      <c r="AC1163" s="211"/>
      <c r="AD1163" s="252"/>
      <c r="AE1163" s="252"/>
      <c r="AF1163" s="253"/>
      <c r="AG1163" s="253"/>
      <c r="AH1163" s="254"/>
      <c r="AI1163" s="254"/>
      <c r="AJ1163" s="255"/>
      <c r="AK1163" s="255"/>
      <c r="AL1163" s="126"/>
      <c r="AM1163" s="224"/>
      <c r="AN1163" s="224"/>
      <c r="AO1163" s="224"/>
      <c r="AP1163" s="224"/>
      <c r="AQ1163" s="224"/>
      <c r="AR1163" s="224"/>
      <c r="AS1163" s="224"/>
      <c r="AT1163" s="224"/>
      <c r="AU1163" s="224"/>
      <c r="AV1163" s="224"/>
      <c r="AW1163" s="224"/>
      <c r="AX1163" s="224"/>
      <c r="AY1163" s="224"/>
      <c r="AZ1163" s="224"/>
      <c r="BA1163" s="224"/>
      <c r="BB1163" s="224"/>
      <c r="BC1163" s="224"/>
      <c r="BD1163" s="224"/>
      <c r="BE1163" s="224"/>
      <c r="BF1163" s="224"/>
      <c r="BG1163" s="224"/>
      <c r="BH1163" s="224"/>
      <c r="BI1163" s="224"/>
      <c r="BJ1163" s="224"/>
      <c r="BK1163" s="224"/>
      <c r="BL1163" s="224"/>
      <c r="BM1163" s="224"/>
      <c r="BN1163" s="224"/>
      <c r="BO1163" s="224"/>
      <c r="BP1163" s="224"/>
      <c r="BQ1163" s="224"/>
      <c r="BR1163" s="224"/>
      <c r="BS1163" s="224"/>
      <c r="BT1163" s="224"/>
      <c r="BU1163" s="224"/>
      <c r="BV1163" s="224"/>
      <c r="BW1163" s="224"/>
      <c r="BX1163" s="224"/>
      <c r="BY1163" s="224"/>
      <c r="BZ1163" s="224"/>
      <c r="CA1163" s="224"/>
      <c r="CB1163" s="224"/>
      <c r="CC1163" s="224"/>
      <c r="CD1163" s="224"/>
      <c r="CE1163" s="224"/>
      <c r="CF1163" s="224"/>
      <c r="CG1163" s="224"/>
      <c r="CH1163" s="224"/>
      <c r="CI1163" s="224"/>
      <c r="CJ1163" s="224"/>
      <c r="CK1163" s="224"/>
      <c r="CL1163" s="224"/>
      <c r="CM1163" s="224"/>
      <c r="CN1163" s="224"/>
      <c r="CO1163" s="224"/>
      <c r="CP1163" s="224"/>
      <c r="CQ1163" s="224"/>
      <c r="CR1163" s="224"/>
      <c r="CS1163" s="224"/>
      <c r="CT1163" s="224"/>
      <c r="CU1163" s="224"/>
      <c r="CV1163" s="224"/>
      <c r="CW1163" s="224"/>
      <c r="CX1163" s="224"/>
      <c r="CY1163" s="224"/>
      <c r="CZ1163" s="224"/>
      <c r="DA1163" s="224"/>
      <c r="DB1163" s="224"/>
      <c r="DC1163" s="224"/>
      <c r="DD1163" s="224"/>
      <c r="DE1163" s="224"/>
      <c r="DF1163" s="224"/>
      <c r="DG1163" s="224"/>
      <c r="DH1163" s="224"/>
      <c r="DI1163" s="224"/>
      <c r="DJ1163" s="224"/>
      <c r="DK1163" s="224"/>
      <c r="DL1163" s="224"/>
      <c r="DM1163" s="224"/>
      <c r="DN1163" s="224"/>
      <c r="DO1163" s="224"/>
      <c r="DP1163" s="224"/>
      <c r="DQ1163" s="224"/>
      <c r="DR1163" s="224"/>
      <c r="DS1163" s="224"/>
      <c r="DT1163" s="224"/>
      <c r="DU1163" s="224"/>
      <c r="DV1163" s="224"/>
      <c r="DW1163" s="224"/>
      <c r="DX1163" s="224"/>
      <c r="DY1163" s="224"/>
      <c r="DZ1163" s="224"/>
      <c r="EA1163" s="224"/>
      <c r="EB1163" s="224"/>
      <c r="EC1163" s="224"/>
      <c r="ED1163" s="224"/>
      <c r="EE1163" s="224"/>
      <c r="EF1163" s="224"/>
      <c r="EG1163" s="224"/>
      <c r="EH1163" s="224"/>
      <c r="EI1163" s="224"/>
      <c r="EJ1163" s="224"/>
      <c r="EK1163" s="224"/>
      <c r="EL1163" s="224"/>
      <c r="EM1163" s="224"/>
      <c r="EN1163" s="224"/>
      <c r="EO1163" s="224"/>
      <c r="EP1163" s="224"/>
      <c r="EQ1163" s="224"/>
      <c r="ER1163" s="224"/>
      <c r="ES1163" s="224"/>
      <c r="ET1163" s="224"/>
      <c r="EU1163" s="224"/>
      <c r="EV1163" s="224"/>
      <c r="EW1163" s="224"/>
      <c r="EX1163" s="224"/>
      <c r="EY1163" s="224"/>
      <c r="EZ1163" s="224"/>
      <c r="FA1163" s="224"/>
      <c r="FB1163" s="224"/>
      <c r="FC1163" s="224"/>
      <c r="FD1163" s="224"/>
      <c r="FE1163" s="224"/>
      <c r="FF1163" s="224"/>
      <c r="FG1163" s="224"/>
      <c r="FH1163" s="224"/>
      <c r="FI1163" s="224"/>
      <c r="FJ1163" s="224"/>
      <c r="FK1163" s="224"/>
      <c r="FL1163" s="224"/>
      <c r="FM1163" s="224"/>
      <c r="FN1163" s="224"/>
      <c r="FO1163" s="224"/>
      <c r="FP1163" s="224"/>
      <c r="FQ1163" s="224"/>
      <c r="FR1163" s="224"/>
      <c r="FS1163" s="224"/>
      <c r="FT1163" s="224"/>
      <c r="FU1163" s="224"/>
      <c r="FV1163" s="224"/>
      <c r="FW1163" s="224"/>
      <c r="FX1163" s="224"/>
      <c r="FY1163" s="224"/>
      <c r="FZ1163" s="224"/>
      <c r="GA1163" s="224"/>
      <c r="GB1163" s="224"/>
      <c r="GC1163" s="224"/>
      <c r="GD1163" s="224"/>
      <c r="GE1163" s="224"/>
      <c r="GF1163" s="224"/>
      <c r="GG1163" s="224"/>
      <c r="GH1163" s="224"/>
      <c r="GI1163" s="224"/>
      <c r="GJ1163" s="224"/>
      <c r="GK1163" s="224"/>
      <c r="GL1163" s="224"/>
      <c r="GM1163" s="224"/>
      <c r="GN1163" s="224"/>
      <c r="GO1163" s="224"/>
      <c r="GP1163" s="224"/>
      <c r="GQ1163" s="224"/>
      <c r="GR1163" s="224"/>
      <c r="GS1163" s="224"/>
      <c r="GT1163" s="224"/>
      <c r="GU1163" s="224"/>
      <c r="GV1163" s="224"/>
      <c r="GW1163" s="224"/>
      <c r="GX1163" s="224"/>
      <c r="GY1163" s="224"/>
      <c r="GZ1163" s="224"/>
      <c r="HA1163" s="224"/>
      <c r="HB1163" s="224"/>
      <c r="HC1163" s="224"/>
      <c r="HD1163" s="224"/>
      <c r="HE1163" s="224"/>
      <c r="HF1163" s="224"/>
      <c r="HG1163" s="224"/>
      <c r="HH1163" s="224"/>
      <c r="HI1163" s="224"/>
      <c r="HJ1163" s="224"/>
      <c r="HK1163" s="224"/>
      <c r="HL1163" s="224"/>
      <c r="HM1163" s="224"/>
      <c r="HN1163" s="224"/>
      <c r="HO1163" s="224"/>
      <c r="HP1163" s="224"/>
      <c r="HQ1163" s="224"/>
      <c r="HR1163" s="224"/>
      <c r="HS1163" s="224"/>
      <c r="HT1163" s="224"/>
      <c r="HU1163" s="224"/>
      <c r="HV1163" s="224"/>
      <c r="HW1163" s="224"/>
      <c r="HX1163" s="224"/>
      <c r="HY1163" s="224"/>
      <c r="HZ1163" s="224"/>
      <c r="IA1163" s="224"/>
      <c r="IB1163" s="224"/>
      <c r="IC1163" s="224"/>
      <c r="ID1163" s="224"/>
      <c r="IE1163" s="224"/>
      <c r="IF1163" s="224"/>
      <c r="IG1163" s="224"/>
      <c r="IH1163" s="224"/>
      <c r="II1163" s="224"/>
      <c r="IJ1163" s="224"/>
      <c r="IK1163" s="224"/>
      <c r="IL1163" s="224"/>
      <c r="IM1163" s="224"/>
      <c r="IN1163" s="224"/>
      <c r="IO1163" s="224"/>
      <c r="IP1163" s="224"/>
      <c r="IQ1163" s="224"/>
      <c r="IR1163" s="224"/>
      <c r="IS1163" s="224"/>
      <c r="IT1163" s="224"/>
      <c r="IU1163" s="224"/>
      <c r="IV1163" s="224"/>
      <c r="IW1163" s="224"/>
    </row>
    <row r="1164" spans="1:257" s="258" customFormat="1" ht="39" hidden="1" customHeight="1" x14ac:dyDescent="0.25">
      <c r="A1164" s="224"/>
      <c r="B1164" s="224"/>
      <c r="C1164" s="224"/>
      <c r="D1164" s="209"/>
      <c r="E1164" s="57"/>
      <c r="F1164" s="57"/>
      <c r="G1164" s="210"/>
      <c r="H1164" s="210"/>
      <c r="I1164" s="210"/>
      <c r="J1164" s="224"/>
      <c r="K1164" s="251"/>
      <c r="L1164" s="251"/>
      <c r="M1164" s="251"/>
      <c r="N1164" s="251"/>
      <c r="O1164" s="251"/>
      <c r="P1164" s="251"/>
      <c r="Q1164" s="251"/>
      <c r="R1164" s="251"/>
      <c r="S1164" s="251"/>
      <c r="T1164" s="251"/>
      <c r="U1164" s="251"/>
      <c r="V1164" s="251"/>
      <c r="W1164" s="251"/>
      <c r="X1164" s="251"/>
      <c r="Y1164" s="251"/>
      <c r="Z1164" s="251"/>
      <c r="AA1164" s="251"/>
      <c r="AB1164" s="251"/>
      <c r="AC1164" s="211"/>
      <c r="AD1164" s="252"/>
      <c r="AE1164" s="252"/>
      <c r="AF1164" s="253"/>
      <c r="AG1164" s="253"/>
      <c r="AH1164" s="254"/>
      <c r="AI1164" s="254"/>
      <c r="AJ1164" s="255"/>
      <c r="AK1164" s="255"/>
      <c r="AL1164" s="126"/>
      <c r="AM1164" s="224"/>
      <c r="AN1164" s="224"/>
      <c r="AO1164" s="224"/>
      <c r="AP1164" s="224"/>
      <c r="AQ1164" s="224"/>
      <c r="AR1164" s="224"/>
      <c r="AS1164" s="224"/>
      <c r="AT1164" s="224"/>
      <c r="AU1164" s="224"/>
      <c r="AV1164" s="224"/>
      <c r="AW1164" s="224"/>
      <c r="AX1164" s="224"/>
      <c r="AY1164" s="224"/>
      <c r="AZ1164" s="224"/>
      <c r="BA1164" s="224"/>
      <c r="BB1164" s="224"/>
      <c r="BC1164" s="224"/>
      <c r="BD1164" s="224"/>
      <c r="BE1164" s="224"/>
      <c r="BF1164" s="224"/>
      <c r="BG1164" s="224"/>
      <c r="BH1164" s="224"/>
      <c r="BI1164" s="224"/>
      <c r="BJ1164" s="224"/>
      <c r="BK1164" s="224"/>
      <c r="BL1164" s="224"/>
      <c r="BM1164" s="224"/>
      <c r="BN1164" s="224"/>
      <c r="BO1164" s="224"/>
      <c r="BP1164" s="224"/>
      <c r="BQ1164" s="224"/>
      <c r="BR1164" s="224"/>
      <c r="BS1164" s="224"/>
      <c r="BT1164" s="224"/>
      <c r="BU1164" s="224"/>
      <c r="BV1164" s="224"/>
      <c r="BW1164" s="224"/>
      <c r="BX1164" s="224"/>
      <c r="BY1164" s="224"/>
      <c r="BZ1164" s="224"/>
      <c r="CA1164" s="224"/>
      <c r="CB1164" s="224"/>
      <c r="CC1164" s="224"/>
      <c r="CD1164" s="224"/>
      <c r="CE1164" s="224"/>
      <c r="CF1164" s="224"/>
      <c r="CG1164" s="224"/>
      <c r="CH1164" s="224"/>
      <c r="CI1164" s="224"/>
      <c r="CJ1164" s="224"/>
      <c r="CK1164" s="224"/>
      <c r="CL1164" s="224"/>
      <c r="CM1164" s="224"/>
      <c r="CN1164" s="224"/>
      <c r="CO1164" s="224"/>
      <c r="CP1164" s="224"/>
      <c r="CQ1164" s="224"/>
      <c r="CR1164" s="224"/>
      <c r="CS1164" s="224"/>
      <c r="CT1164" s="224"/>
      <c r="CU1164" s="224"/>
      <c r="CV1164" s="224"/>
      <c r="CW1164" s="224"/>
      <c r="CX1164" s="224"/>
      <c r="CY1164" s="224"/>
      <c r="CZ1164" s="224"/>
      <c r="DA1164" s="224"/>
      <c r="DB1164" s="224"/>
      <c r="DC1164" s="224"/>
      <c r="DD1164" s="224"/>
      <c r="DE1164" s="224"/>
      <c r="DF1164" s="224"/>
      <c r="DG1164" s="224"/>
      <c r="DH1164" s="224"/>
      <c r="DI1164" s="224"/>
      <c r="DJ1164" s="224"/>
      <c r="DK1164" s="224"/>
      <c r="DL1164" s="224"/>
      <c r="DM1164" s="224"/>
      <c r="DN1164" s="224"/>
      <c r="DO1164" s="224"/>
      <c r="DP1164" s="224"/>
      <c r="DQ1164" s="224"/>
      <c r="DR1164" s="224"/>
      <c r="DS1164" s="224"/>
      <c r="DT1164" s="224"/>
      <c r="DU1164" s="224"/>
      <c r="DV1164" s="224"/>
      <c r="DW1164" s="224"/>
      <c r="DX1164" s="224"/>
      <c r="DY1164" s="224"/>
      <c r="DZ1164" s="224"/>
      <c r="EA1164" s="224"/>
      <c r="EB1164" s="224"/>
      <c r="EC1164" s="224"/>
      <c r="ED1164" s="224"/>
      <c r="EE1164" s="224"/>
      <c r="EF1164" s="224"/>
      <c r="EG1164" s="224"/>
      <c r="EH1164" s="224"/>
      <c r="EI1164" s="224"/>
      <c r="EJ1164" s="224"/>
      <c r="EK1164" s="224"/>
      <c r="EL1164" s="224"/>
      <c r="EM1164" s="224"/>
      <c r="EN1164" s="224"/>
      <c r="EO1164" s="224"/>
      <c r="EP1164" s="224"/>
      <c r="EQ1164" s="224"/>
      <c r="ER1164" s="224"/>
      <c r="ES1164" s="224"/>
      <c r="ET1164" s="224"/>
      <c r="EU1164" s="224"/>
      <c r="EV1164" s="224"/>
      <c r="EW1164" s="224"/>
      <c r="EX1164" s="224"/>
      <c r="EY1164" s="224"/>
      <c r="EZ1164" s="224"/>
      <c r="FA1164" s="224"/>
      <c r="FB1164" s="224"/>
      <c r="FC1164" s="224"/>
      <c r="FD1164" s="224"/>
      <c r="FE1164" s="224"/>
      <c r="FF1164" s="224"/>
      <c r="FG1164" s="224"/>
      <c r="FH1164" s="224"/>
      <c r="FI1164" s="224"/>
      <c r="FJ1164" s="224"/>
      <c r="FK1164" s="224"/>
      <c r="FL1164" s="224"/>
      <c r="FM1164" s="224"/>
      <c r="FN1164" s="224"/>
      <c r="FO1164" s="224"/>
      <c r="FP1164" s="224"/>
      <c r="FQ1164" s="224"/>
      <c r="FR1164" s="224"/>
      <c r="FS1164" s="224"/>
      <c r="FT1164" s="224"/>
      <c r="FU1164" s="224"/>
      <c r="FV1164" s="224"/>
      <c r="FW1164" s="224"/>
      <c r="FX1164" s="224"/>
      <c r="FY1164" s="224"/>
      <c r="FZ1164" s="224"/>
      <c r="GA1164" s="224"/>
      <c r="GB1164" s="224"/>
      <c r="GC1164" s="224"/>
      <c r="GD1164" s="224"/>
      <c r="GE1164" s="224"/>
      <c r="GF1164" s="224"/>
      <c r="GG1164" s="224"/>
      <c r="GH1164" s="224"/>
      <c r="GI1164" s="224"/>
      <c r="GJ1164" s="224"/>
      <c r="GK1164" s="224"/>
      <c r="GL1164" s="224"/>
      <c r="GM1164" s="224"/>
      <c r="GN1164" s="224"/>
      <c r="GO1164" s="224"/>
      <c r="GP1164" s="224"/>
      <c r="GQ1164" s="224"/>
      <c r="GR1164" s="224"/>
      <c r="GS1164" s="224"/>
      <c r="GT1164" s="224"/>
      <c r="GU1164" s="224"/>
      <c r="GV1164" s="224"/>
      <c r="GW1164" s="224"/>
      <c r="GX1164" s="224"/>
      <c r="GY1164" s="224"/>
      <c r="GZ1164" s="224"/>
      <c r="HA1164" s="224"/>
      <c r="HB1164" s="224"/>
      <c r="HC1164" s="224"/>
      <c r="HD1164" s="224"/>
      <c r="HE1164" s="224"/>
      <c r="HF1164" s="224"/>
      <c r="HG1164" s="224"/>
      <c r="HH1164" s="224"/>
      <c r="HI1164" s="224"/>
      <c r="HJ1164" s="224"/>
      <c r="HK1164" s="224"/>
      <c r="HL1164" s="224"/>
      <c r="HM1164" s="224"/>
      <c r="HN1164" s="224"/>
      <c r="HO1164" s="224"/>
      <c r="HP1164" s="224"/>
      <c r="HQ1164" s="224"/>
      <c r="HR1164" s="224"/>
      <c r="HS1164" s="224"/>
      <c r="HT1164" s="224"/>
      <c r="HU1164" s="224"/>
      <c r="HV1164" s="224"/>
      <c r="HW1164" s="224"/>
      <c r="HX1164" s="224"/>
      <c r="HY1164" s="224"/>
      <c r="HZ1164" s="224"/>
      <c r="IA1164" s="224"/>
      <c r="IB1164" s="224"/>
      <c r="IC1164" s="224"/>
      <c r="ID1164" s="224"/>
      <c r="IE1164" s="224"/>
      <c r="IF1164" s="224"/>
      <c r="IG1164" s="224"/>
      <c r="IH1164" s="224"/>
      <c r="II1164" s="224"/>
      <c r="IJ1164" s="224"/>
      <c r="IK1164" s="224"/>
      <c r="IL1164" s="224"/>
      <c r="IM1164" s="224"/>
      <c r="IN1164" s="224"/>
      <c r="IO1164" s="224"/>
      <c r="IP1164" s="224"/>
      <c r="IQ1164" s="224"/>
      <c r="IR1164" s="224"/>
      <c r="IS1164" s="224"/>
      <c r="IT1164" s="224"/>
      <c r="IU1164" s="224"/>
      <c r="IV1164" s="224"/>
      <c r="IW1164" s="224"/>
    </row>
    <row r="1165" spans="1:257" s="258" customFormat="1" ht="39" hidden="1" customHeight="1" x14ac:dyDescent="0.25">
      <c r="A1165" s="224"/>
      <c r="B1165" s="224"/>
      <c r="C1165" s="224"/>
      <c r="D1165" s="209"/>
      <c r="E1165" s="57"/>
      <c r="F1165" s="57"/>
      <c r="G1165" s="210"/>
      <c r="H1165" s="210"/>
      <c r="I1165" s="210"/>
      <c r="J1165" s="224"/>
      <c r="K1165" s="251"/>
      <c r="L1165" s="251"/>
      <c r="M1165" s="251"/>
      <c r="N1165" s="251"/>
      <c r="O1165" s="251"/>
      <c r="P1165" s="251"/>
      <c r="Q1165" s="251"/>
      <c r="R1165" s="251"/>
      <c r="S1165" s="251"/>
      <c r="T1165" s="251"/>
      <c r="U1165" s="251"/>
      <c r="V1165" s="251"/>
      <c r="W1165" s="251"/>
      <c r="X1165" s="251"/>
      <c r="Y1165" s="251"/>
      <c r="Z1165" s="251"/>
      <c r="AA1165" s="251"/>
      <c r="AB1165" s="251"/>
      <c r="AC1165" s="211"/>
      <c r="AD1165" s="252"/>
      <c r="AE1165" s="252"/>
      <c r="AF1165" s="253"/>
      <c r="AG1165" s="253"/>
      <c r="AH1165" s="254"/>
      <c r="AI1165" s="254"/>
      <c r="AJ1165" s="255"/>
      <c r="AK1165" s="255"/>
      <c r="AL1165" s="126"/>
      <c r="AM1165" s="224"/>
      <c r="AN1165" s="224"/>
      <c r="AO1165" s="224"/>
      <c r="AP1165" s="224"/>
      <c r="AQ1165" s="224"/>
      <c r="AR1165" s="224"/>
      <c r="AS1165" s="224"/>
      <c r="AT1165" s="224"/>
      <c r="AU1165" s="224"/>
      <c r="AV1165" s="224"/>
      <c r="AW1165" s="224"/>
      <c r="AX1165" s="224"/>
      <c r="AY1165" s="224"/>
      <c r="AZ1165" s="224"/>
      <c r="BA1165" s="224"/>
      <c r="BB1165" s="224"/>
      <c r="BC1165" s="224"/>
      <c r="BD1165" s="224"/>
      <c r="BE1165" s="224"/>
      <c r="BF1165" s="224"/>
      <c r="BG1165" s="224"/>
      <c r="BH1165" s="224"/>
      <c r="BI1165" s="224"/>
      <c r="BJ1165" s="224"/>
      <c r="BK1165" s="224"/>
      <c r="BL1165" s="224"/>
      <c r="BM1165" s="224"/>
      <c r="BN1165" s="224"/>
      <c r="BO1165" s="224"/>
      <c r="BP1165" s="224"/>
      <c r="BQ1165" s="224"/>
      <c r="BR1165" s="224"/>
      <c r="BS1165" s="224"/>
      <c r="BT1165" s="224"/>
      <c r="BU1165" s="224"/>
      <c r="BV1165" s="224"/>
      <c r="BW1165" s="224"/>
      <c r="BX1165" s="224"/>
      <c r="BY1165" s="224"/>
      <c r="BZ1165" s="224"/>
      <c r="CA1165" s="224"/>
      <c r="CB1165" s="224"/>
      <c r="CC1165" s="224"/>
      <c r="CD1165" s="224"/>
      <c r="CE1165" s="224"/>
      <c r="CF1165" s="224"/>
      <c r="CG1165" s="224"/>
      <c r="CH1165" s="224"/>
      <c r="CI1165" s="224"/>
      <c r="CJ1165" s="224"/>
      <c r="CK1165" s="224"/>
      <c r="CL1165" s="224"/>
      <c r="CM1165" s="224"/>
      <c r="CN1165" s="224"/>
      <c r="CO1165" s="224"/>
      <c r="CP1165" s="224"/>
      <c r="CQ1165" s="224"/>
      <c r="CR1165" s="224"/>
      <c r="CS1165" s="224"/>
      <c r="CT1165" s="224"/>
      <c r="CU1165" s="224"/>
      <c r="CV1165" s="224"/>
      <c r="CW1165" s="224"/>
      <c r="CX1165" s="224"/>
      <c r="CY1165" s="224"/>
      <c r="CZ1165" s="224"/>
      <c r="DA1165" s="224"/>
      <c r="DB1165" s="224"/>
      <c r="DC1165" s="224"/>
      <c r="DD1165" s="224"/>
      <c r="DE1165" s="224"/>
      <c r="DF1165" s="224"/>
      <c r="DG1165" s="224"/>
      <c r="DH1165" s="224"/>
      <c r="DI1165" s="224"/>
      <c r="DJ1165" s="224"/>
      <c r="DK1165" s="224"/>
      <c r="DL1165" s="224"/>
      <c r="DM1165" s="224"/>
      <c r="DN1165" s="224"/>
      <c r="DO1165" s="224"/>
      <c r="DP1165" s="224"/>
      <c r="DQ1165" s="224"/>
      <c r="DR1165" s="224"/>
      <c r="DS1165" s="224"/>
      <c r="DT1165" s="224"/>
      <c r="DU1165" s="224"/>
      <c r="DV1165" s="224"/>
      <c r="DW1165" s="224"/>
      <c r="DX1165" s="224"/>
      <c r="DY1165" s="224"/>
      <c r="DZ1165" s="224"/>
      <c r="EA1165" s="224"/>
      <c r="EB1165" s="224"/>
      <c r="EC1165" s="224"/>
      <c r="ED1165" s="224"/>
      <c r="EE1165" s="224"/>
      <c r="EF1165" s="224"/>
      <c r="EG1165" s="224"/>
      <c r="EH1165" s="224"/>
      <c r="EI1165" s="224"/>
      <c r="EJ1165" s="224"/>
      <c r="EK1165" s="224"/>
      <c r="EL1165" s="224"/>
      <c r="EM1165" s="224"/>
      <c r="EN1165" s="224"/>
      <c r="EO1165" s="224"/>
      <c r="EP1165" s="224"/>
      <c r="EQ1165" s="224"/>
      <c r="ER1165" s="224"/>
      <c r="ES1165" s="224"/>
      <c r="ET1165" s="224"/>
      <c r="EU1165" s="224"/>
      <c r="EV1165" s="224"/>
      <c r="EW1165" s="224"/>
      <c r="EX1165" s="224"/>
      <c r="EY1165" s="224"/>
      <c r="EZ1165" s="224"/>
      <c r="FA1165" s="224"/>
      <c r="FB1165" s="224"/>
      <c r="FC1165" s="224"/>
      <c r="FD1165" s="224"/>
      <c r="FE1165" s="224"/>
      <c r="FF1165" s="224"/>
      <c r="FG1165" s="224"/>
      <c r="FH1165" s="224"/>
      <c r="FI1165" s="224"/>
      <c r="FJ1165" s="224"/>
      <c r="FK1165" s="224"/>
      <c r="FL1165" s="224"/>
      <c r="FM1165" s="224"/>
      <c r="FN1165" s="224"/>
      <c r="FO1165" s="224"/>
      <c r="FP1165" s="224"/>
      <c r="FQ1165" s="224"/>
      <c r="FR1165" s="224"/>
      <c r="FS1165" s="224"/>
      <c r="FT1165" s="224"/>
      <c r="FU1165" s="224"/>
      <c r="FV1165" s="224"/>
      <c r="FW1165" s="224"/>
      <c r="FX1165" s="224"/>
      <c r="FY1165" s="224"/>
      <c r="FZ1165" s="224"/>
      <c r="GA1165" s="224"/>
      <c r="GB1165" s="224"/>
      <c r="GC1165" s="224"/>
      <c r="GD1165" s="224"/>
      <c r="GE1165" s="224"/>
      <c r="GF1165" s="224"/>
      <c r="GG1165" s="224"/>
      <c r="GH1165" s="224"/>
      <c r="GI1165" s="224"/>
      <c r="GJ1165" s="224"/>
      <c r="GK1165" s="224"/>
      <c r="GL1165" s="224"/>
      <c r="GM1165" s="224"/>
      <c r="GN1165" s="224"/>
      <c r="GO1165" s="224"/>
      <c r="GP1165" s="224"/>
      <c r="GQ1165" s="224"/>
      <c r="GR1165" s="224"/>
      <c r="GS1165" s="224"/>
      <c r="GT1165" s="224"/>
      <c r="GU1165" s="224"/>
      <c r="GV1165" s="224"/>
      <c r="GW1165" s="224"/>
      <c r="GX1165" s="224"/>
      <c r="GY1165" s="224"/>
      <c r="GZ1165" s="224"/>
      <c r="HA1165" s="224"/>
      <c r="HB1165" s="224"/>
      <c r="HC1165" s="224"/>
      <c r="HD1165" s="224"/>
      <c r="HE1165" s="224"/>
      <c r="HF1165" s="224"/>
      <c r="HG1165" s="224"/>
      <c r="HH1165" s="224"/>
      <c r="HI1165" s="224"/>
      <c r="HJ1165" s="224"/>
      <c r="HK1165" s="224"/>
      <c r="HL1165" s="224"/>
      <c r="HM1165" s="224"/>
      <c r="HN1165" s="224"/>
      <c r="HO1165" s="224"/>
      <c r="HP1165" s="224"/>
      <c r="HQ1165" s="224"/>
      <c r="HR1165" s="224"/>
      <c r="HS1165" s="224"/>
      <c r="HT1165" s="224"/>
      <c r="HU1165" s="224"/>
      <c r="HV1165" s="224"/>
      <c r="HW1165" s="224"/>
      <c r="HX1165" s="224"/>
      <c r="HY1165" s="224"/>
      <c r="HZ1165" s="224"/>
      <c r="IA1165" s="224"/>
      <c r="IB1165" s="224"/>
      <c r="IC1165" s="224"/>
      <c r="ID1165" s="224"/>
      <c r="IE1165" s="224"/>
      <c r="IF1165" s="224"/>
      <c r="IG1165" s="224"/>
      <c r="IH1165" s="224"/>
      <c r="II1165" s="224"/>
      <c r="IJ1165" s="224"/>
      <c r="IK1165" s="224"/>
      <c r="IL1165" s="224"/>
      <c r="IM1165" s="224"/>
      <c r="IN1165" s="224"/>
      <c r="IO1165" s="224"/>
      <c r="IP1165" s="224"/>
      <c r="IQ1165" s="224"/>
      <c r="IR1165" s="224"/>
      <c r="IS1165" s="224"/>
      <c r="IT1165" s="224"/>
      <c r="IU1165" s="224"/>
      <c r="IV1165" s="224"/>
      <c r="IW1165" s="224"/>
    </row>
    <row r="1166" spans="1:257" s="258" customFormat="1" ht="39" hidden="1" customHeight="1" x14ac:dyDescent="0.25">
      <c r="A1166" s="224"/>
      <c r="B1166" s="224"/>
      <c r="C1166" s="224"/>
      <c r="D1166" s="209"/>
      <c r="E1166" s="57"/>
      <c r="F1166" s="57"/>
      <c r="G1166" s="210"/>
      <c r="H1166" s="210"/>
      <c r="I1166" s="210"/>
      <c r="J1166" s="224"/>
      <c r="K1166" s="251"/>
      <c r="L1166" s="251"/>
      <c r="M1166" s="251"/>
      <c r="N1166" s="251"/>
      <c r="O1166" s="251"/>
      <c r="P1166" s="251"/>
      <c r="Q1166" s="251"/>
      <c r="R1166" s="251"/>
      <c r="S1166" s="251"/>
      <c r="T1166" s="251"/>
      <c r="U1166" s="251"/>
      <c r="V1166" s="251"/>
      <c r="W1166" s="251"/>
      <c r="X1166" s="251"/>
      <c r="Y1166" s="251"/>
      <c r="Z1166" s="251"/>
      <c r="AA1166" s="251"/>
      <c r="AB1166" s="251"/>
      <c r="AC1166" s="211"/>
      <c r="AD1166" s="252"/>
      <c r="AE1166" s="252"/>
      <c r="AF1166" s="253"/>
      <c r="AG1166" s="253"/>
      <c r="AH1166" s="254"/>
      <c r="AI1166" s="254"/>
      <c r="AJ1166" s="255"/>
      <c r="AK1166" s="255"/>
      <c r="AL1166" s="126"/>
      <c r="AM1166" s="224"/>
      <c r="AN1166" s="224"/>
      <c r="AO1166" s="224"/>
      <c r="AP1166" s="224"/>
      <c r="AQ1166" s="224"/>
      <c r="AR1166" s="224"/>
      <c r="AS1166" s="224"/>
      <c r="AT1166" s="224"/>
      <c r="AU1166" s="224"/>
      <c r="AV1166" s="224"/>
      <c r="AW1166" s="224"/>
      <c r="AX1166" s="224"/>
      <c r="AY1166" s="224"/>
      <c r="AZ1166" s="224"/>
      <c r="BA1166" s="224"/>
      <c r="BB1166" s="224"/>
      <c r="BC1166" s="224"/>
      <c r="BD1166" s="224"/>
      <c r="BE1166" s="224"/>
      <c r="BF1166" s="224"/>
      <c r="BG1166" s="224"/>
      <c r="BH1166" s="224"/>
      <c r="BI1166" s="224"/>
      <c r="BJ1166" s="224"/>
      <c r="BK1166" s="224"/>
      <c r="BL1166" s="224"/>
      <c r="BM1166" s="224"/>
      <c r="BN1166" s="224"/>
      <c r="BO1166" s="224"/>
      <c r="BP1166" s="224"/>
      <c r="BQ1166" s="224"/>
      <c r="BR1166" s="224"/>
      <c r="BS1166" s="224"/>
      <c r="BT1166" s="224"/>
      <c r="BU1166" s="224"/>
      <c r="BV1166" s="224"/>
      <c r="BW1166" s="224"/>
      <c r="BX1166" s="224"/>
      <c r="BY1166" s="224"/>
      <c r="BZ1166" s="224"/>
      <c r="CA1166" s="224"/>
      <c r="CB1166" s="224"/>
      <c r="CC1166" s="224"/>
      <c r="CD1166" s="224"/>
      <c r="CE1166" s="224"/>
      <c r="CF1166" s="224"/>
      <c r="CG1166" s="224"/>
      <c r="CH1166" s="224"/>
      <c r="CI1166" s="224"/>
      <c r="CJ1166" s="224"/>
      <c r="CK1166" s="224"/>
      <c r="CL1166" s="224"/>
      <c r="CM1166" s="224"/>
      <c r="CN1166" s="224"/>
      <c r="CO1166" s="224"/>
      <c r="CP1166" s="224"/>
      <c r="CQ1166" s="224"/>
      <c r="CR1166" s="224"/>
      <c r="CS1166" s="224"/>
      <c r="CT1166" s="224"/>
      <c r="CU1166" s="224"/>
      <c r="CV1166" s="224"/>
      <c r="CW1166" s="224"/>
      <c r="CX1166" s="224"/>
      <c r="CY1166" s="224"/>
      <c r="CZ1166" s="224"/>
      <c r="DA1166" s="224"/>
      <c r="DB1166" s="224"/>
      <c r="DC1166" s="224"/>
      <c r="DD1166" s="224"/>
      <c r="DE1166" s="224"/>
      <c r="DF1166" s="224"/>
      <c r="DG1166" s="224"/>
      <c r="DH1166" s="224"/>
      <c r="DI1166" s="224"/>
      <c r="DJ1166" s="224"/>
      <c r="DK1166" s="224"/>
      <c r="DL1166" s="224"/>
      <c r="DM1166" s="224"/>
      <c r="DN1166" s="224"/>
      <c r="DO1166" s="224"/>
      <c r="DP1166" s="224"/>
      <c r="DQ1166" s="224"/>
      <c r="DR1166" s="224"/>
      <c r="DS1166" s="224"/>
      <c r="DT1166" s="224"/>
      <c r="DU1166" s="224"/>
      <c r="DV1166" s="224"/>
      <c r="DW1166" s="224"/>
      <c r="DX1166" s="224"/>
      <c r="DY1166" s="224"/>
      <c r="DZ1166" s="224"/>
      <c r="EA1166" s="224"/>
      <c r="EB1166" s="224"/>
      <c r="EC1166" s="224"/>
      <c r="ED1166" s="224"/>
      <c r="EE1166" s="224"/>
      <c r="EF1166" s="224"/>
      <c r="EG1166" s="224"/>
      <c r="EH1166" s="224"/>
      <c r="EI1166" s="224"/>
      <c r="EJ1166" s="224"/>
      <c r="EK1166" s="224"/>
      <c r="EL1166" s="224"/>
      <c r="EM1166" s="224"/>
      <c r="EN1166" s="224"/>
      <c r="EO1166" s="224"/>
      <c r="EP1166" s="224"/>
      <c r="EQ1166" s="224"/>
      <c r="ER1166" s="224"/>
      <c r="ES1166" s="224"/>
      <c r="ET1166" s="224"/>
      <c r="EU1166" s="224"/>
      <c r="EV1166" s="224"/>
      <c r="EW1166" s="224"/>
      <c r="EX1166" s="224"/>
      <c r="EY1166" s="224"/>
      <c r="EZ1166" s="224"/>
      <c r="FA1166" s="224"/>
      <c r="FB1166" s="224"/>
      <c r="FC1166" s="224"/>
      <c r="FD1166" s="224"/>
      <c r="FE1166" s="224"/>
      <c r="FF1166" s="224"/>
      <c r="FG1166" s="224"/>
      <c r="FH1166" s="224"/>
      <c r="FI1166" s="224"/>
      <c r="FJ1166" s="224"/>
      <c r="FK1166" s="224"/>
      <c r="FL1166" s="224"/>
      <c r="FM1166" s="224"/>
      <c r="FN1166" s="224"/>
      <c r="FO1166" s="224"/>
      <c r="FP1166" s="224"/>
      <c r="FQ1166" s="224"/>
      <c r="FR1166" s="224"/>
      <c r="FS1166" s="224"/>
      <c r="FT1166" s="224"/>
      <c r="FU1166" s="224"/>
      <c r="FV1166" s="224"/>
      <c r="FW1166" s="224"/>
      <c r="FX1166" s="224"/>
      <c r="FY1166" s="224"/>
      <c r="FZ1166" s="224"/>
      <c r="GA1166" s="224"/>
      <c r="GB1166" s="224"/>
      <c r="GC1166" s="224"/>
      <c r="GD1166" s="224"/>
      <c r="GE1166" s="224"/>
      <c r="GF1166" s="224"/>
      <c r="GG1166" s="224"/>
      <c r="GH1166" s="224"/>
      <c r="GI1166" s="224"/>
      <c r="GJ1166" s="224"/>
      <c r="GK1166" s="224"/>
      <c r="GL1166" s="224"/>
      <c r="GM1166" s="224"/>
      <c r="GN1166" s="224"/>
      <c r="GO1166" s="224"/>
      <c r="GP1166" s="224"/>
      <c r="GQ1166" s="224"/>
      <c r="GR1166" s="224"/>
      <c r="GS1166" s="224"/>
      <c r="GT1166" s="224"/>
      <c r="GU1166" s="224"/>
      <c r="GV1166" s="224"/>
      <c r="GW1166" s="224"/>
      <c r="GX1166" s="224"/>
      <c r="GY1166" s="224"/>
      <c r="GZ1166" s="224"/>
      <c r="HA1166" s="224"/>
      <c r="HB1166" s="224"/>
      <c r="HC1166" s="224"/>
      <c r="HD1166" s="224"/>
      <c r="HE1166" s="224"/>
      <c r="HF1166" s="224"/>
      <c r="HG1166" s="224"/>
      <c r="HH1166" s="224"/>
      <c r="HI1166" s="224"/>
      <c r="HJ1166" s="224"/>
      <c r="HK1166" s="224"/>
      <c r="HL1166" s="224"/>
      <c r="HM1166" s="224"/>
      <c r="HN1166" s="224"/>
      <c r="HO1166" s="224"/>
      <c r="HP1166" s="224"/>
      <c r="HQ1166" s="224"/>
      <c r="HR1166" s="224"/>
      <c r="HS1166" s="224"/>
      <c r="HT1166" s="224"/>
      <c r="HU1166" s="224"/>
      <c r="HV1166" s="224"/>
      <c r="HW1166" s="224"/>
      <c r="HX1166" s="224"/>
      <c r="HY1166" s="224"/>
      <c r="HZ1166" s="224"/>
      <c r="IA1166" s="224"/>
      <c r="IB1166" s="224"/>
      <c r="IC1166" s="224"/>
      <c r="ID1166" s="224"/>
      <c r="IE1166" s="224"/>
      <c r="IF1166" s="224"/>
      <c r="IG1166" s="224"/>
      <c r="IH1166" s="224"/>
      <c r="II1166" s="224"/>
      <c r="IJ1166" s="224"/>
      <c r="IK1166" s="224"/>
      <c r="IL1166" s="224"/>
      <c r="IM1166" s="224"/>
      <c r="IN1166" s="224"/>
      <c r="IO1166" s="224"/>
      <c r="IP1166" s="224"/>
      <c r="IQ1166" s="224"/>
      <c r="IR1166" s="224"/>
      <c r="IS1166" s="224"/>
      <c r="IT1166" s="224"/>
      <c r="IU1166" s="224"/>
      <c r="IV1166" s="224"/>
      <c r="IW1166" s="224"/>
    </row>
    <row r="1167" spans="1:257" s="258" customFormat="1" ht="39" hidden="1" customHeight="1" x14ac:dyDescent="0.25">
      <c r="A1167" s="224"/>
      <c r="B1167" s="224"/>
      <c r="C1167" s="224"/>
      <c r="D1167" s="209"/>
      <c r="E1167" s="57"/>
      <c r="F1167" s="57"/>
      <c r="G1167" s="210"/>
      <c r="H1167" s="210"/>
      <c r="I1167" s="210"/>
      <c r="J1167" s="224"/>
      <c r="K1167" s="251"/>
      <c r="L1167" s="251"/>
      <c r="M1167" s="251"/>
      <c r="N1167" s="251"/>
      <c r="O1167" s="251"/>
      <c r="P1167" s="251"/>
      <c r="Q1167" s="251"/>
      <c r="R1167" s="251"/>
      <c r="S1167" s="251"/>
      <c r="T1167" s="251"/>
      <c r="U1167" s="251"/>
      <c r="V1167" s="251"/>
      <c r="W1167" s="251"/>
      <c r="X1167" s="251"/>
      <c r="Y1167" s="251"/>
      <c r="Z1167" s="251"/>
      <c r="AA1167" s="251"/>
      <c r="AB1167" s="251"/>
      <c r="AC1167" s="211"/>
      <c r="AD1167" s="252"/>
      <c r="AE1167" s="252"/>
      <c r="AF1167" s="253"/>
      <c r="AG1167" s="253"/>
      <c r="AH1167" s="254"/>
      <c r="AI1167" s="254"/>
      <c r="AJ1167" s="255"/>
      <c r="AK1167" s="255"/>
      <c r="AL1167" s="126"/>
      <c r="AM1167" s="224"/>
      <c r="AN1167" s="224"/>
      <c r="AO1167" s="224"/>
      <c r="AP1167" s="224"/>
      <c r="AQ1167" s="224"/>
      <c r="AR1167" s="224"/>
      <c r="AS1167" s="224"/>
      <c r="AT1167" s="224"/>
      <c r="AU1167" s="224"/>
      <c r="AV1167" s="224"/>
      <c r="AW1167" s="224"/>
      <c r="AX1167" s="224"/>
      <c r="AY1167" s="224"/>
      <c r="AZ1167" s="224"/>
      <c r="BA1167" s="224"/>
      <c r="BB1167" s="224"/>
      <c r="BC1167" s="224"/>
      <c r="BD1167" s="224"/>
      <c r="BE1167" s="224"/>
      <c r="BF1167" s="224"/>
      <c r="BG1167" s="224"/>
      <c r="BH1167" s="224"/>
      <c r="BI1167" s="224"/>
      <c r="BJ1167" s="224"/>
      <c r="BK1167" s="224"/>
      <c r="BL1167" s="224"/>
      <c r="BM1167" s="224"/>
      <c r="BN1167" s="224"/>
      <c r="BO1167" s="224"/>
      <c r="BP1167" s="224"/>
      <c r="BQ1167" s="224"/>
      <c r="BR1167" s="224"/>
      <c r="BS1167" s="224"/>
      <c r="BT1167" s="224"/>
      <c r="BU1167" s="224"/>
      <c r="BV1167" s="224"/>
      <c r="BW1167" s="224"/>
      <c r="BX1167" s="224"/>
      <c r="BY1167" s="224"/>
      <c r="BZ1167" s="224"/>
      <c r="CA1167" s="224"/>
      <c r="CB1167" s="224"/>
      <c r="CC1167" s="224"/>
      <c r="CD1167" s="224"/>
      <c r="CE1167" s="224"/>
      <c r="CF1167" s="224"/>
      <c r="CG1167" s="224"/>
      <c r="CH1167" s="224"/>
      <c r="CI1167" s="224"/>
      <c r="CJ1167" s="224"/>
      <c r="CK1167" s="224"/>
      <c r="CL1167" s="224"/>
      <c r="CM1167" s="224"/>
      <c r="CN1167" s="224"/>
      <c r="CO1167" s="224"/>
      <c r="CP1167" s="224"/>
      <c r="CQ1167" s="224"/>
      <c r="CR1167" s="224"/>
      <c r="CS1167" s="224"/>
      <c r="CT1167" s="224"/>
      <c r="CU1167" s="224"/>
      <c r="CV1167" s="224"/>
      <c r="CW1167" s="224"/>
      <c r="CX1167" s="224"/>
      <c r="CY1167" s="224"/>
      <c r="CZ1167" s="224"/>
      <c r="DA1167" s="224"/>
      <c r="DB1167" s="224"/>
      <c r="DC1167" s="224"/>
      <c r="DD1167" s="224"/>
      <c r="DE1167" s="224"/>
      <c r="DF1167" s="224"/>
      <c r="DG1167" s="224"/>
      <c r="DH1167" s="224"/>
      <c r="DI1167" s="224"/>
      <c r="DJ1167" s="224"/>
      <c r="DK1167" s="224"/>
      <c r="DL1167" s="224"/>
      <c r="DM1167" s="224"/>
      <c r="DN1167" s="224"/>
      <c r="DO1167" s="224"/>
      <c r="DP1167" s="224"/>
      <c r="DQ1167" s="224"/>
      <c r="DR1167" s="224"/>
      <c r="DS1167" s="224"/>
      <c r="DT1167" s="224"/>
      <c r="DU1167" s="224"/>
      <c r="DV1167" s="224"/>
      <c r="DW1167" s="224"/>
      <c r="DX1167" s="224"/>
      <c r="DY1167" s="224"/>
      <c r="DZ1167" s="224"/>
      <c r="EA1167" s="224"/>
      <c r="EB1167" s="224"/>
      <c r="EC1167" s="224"/>
      <c r="ED1167" s="224"/>
      <c r="EE1167" s="224"/>
      <c r="EF1167" s="224"/>
      <c r="EG1167" s="224"/>
      <c r="EH1167" s="224"/>
      <c r="EI1167" s="224"/>
      <c r="EJ1167" s="224"/>
      <c r="EK1167" s="224"/>
      <c r="EL1167" s="224"/>
      <c r="EM1167" s="224"/>
      <c r="EN1167" s="224"/>
      <c r="EO1167" s="224"/>
      <c r="EP1167" s="224"/>
      <c r="EQ1167" s="224"/>
      <c r="ER1167" s="224"/>
      <c r="ES1167" s="224"/>
      <c r="ET1167" s="224"/>
      <c r="EU1167" s="224"/>
      <c r="EV1167" s="224"/>
      <c r="EW1167" s="224"/>
      <c r="EX1167" s="224"/>
      <c r="EY1167" s="224"/>
      <c r="EZ1167" s="224"/>
      <c r="FA1167" s="224"/>
      <c r="FB1167" s="224"/>
      <c r="FC1167" s="224"/>
      <c r="FD1167" s="224"/>
      <c r="FE1167" s="224"/>
      <c r="FF1167" s="224"/>
      <c r="FG1167" s="224"/>
      <c r="FH1167" s="224"/>
      <c r="FI1167" s="224"/>
      <c r="FJ1167" s="224"/>
      <c r="FK1167" s="224"/>
      <c r="FL1167" s="224"/>
      <c r="FM1167" s="224"/>
      <c r="FN1167" s="224"/>
      <c r="FO1167" s="224"/>
      <c r="FP1167" s="224"/>
      <c r="FQ1167" s="224"/>
      <c r="FR1167" s="224"/>
      <c r="FS1167" s="224"/>
      <c r="FT1167" s="224"/>
      <c r="FU1167" s="224"/>
      <c r="FV1167" s="224"/>
      <c r="FW1167" s="224"/>
      <c r="FX1167" s="224"/>
      <c r="FY1167" s="224"/>
      <c r="FZ1167" s="224"/>
      <c r="GA1167" s="224"/>
      <c r="GB1167" s="224"/>
      <c r="GC1167" s="224"/>
      <c r="GD1167" s="224"/>
      <c r="GE1167" s="224"/>
      <c r="GF1167" s="224"/>
      <c r="GG1167" s="224"/>
      <c r="GH1167" s="224"/>
      <c r="GI1167" s="224"/>
      <c r="GJ1167" s="224"/>
      <c r="GK1167" s="224"/>
      <c r="GL1167" s="224"/>
      <c r="GM1167" s="224"/>
      <c r="GN1167" s="224"/>
      <c r="GO1167" s="224"/>
      <c r="GP1167" s="224"/>
      <c r="GQ1167" s="224"/>
      <c r="GR1167" s="224"/>
      <c r="GS1167" s="224"/>
      <c r="GT1167" s="224"/>
      <c r="GU1167" s="224"/>
      <c r="GV1167" s="224"/>
      <c r="GW1167" s="224"/>
      <c r="GX1167" s="224"/>
      <c r="GY1167" s="224"/>
      <c r="GZ1167" s="224"/>
      <c r="HA1167" s="224"/>
      <c r="HB1167" s="224"/>
      <c r="HC1167" s="224"/>
      <c r="HD1167" s="224"/>
      <c r="HE1167" s="224"/>
      <c r="HF1167" s="224"/>
      <c r="HG1167" s="224"/>
      <c r="HH1167" s="224"/>
      <c r="HI1167" s="224"/>
      <c r="HJ1167" s="224"/>
      <c r="HK1167" s="224"/>
      <c r="HL1167" s="224"/>
      <c r="HM1167" s="224"/>
      <c r="HN1167" s="224"/>
      <c r="HO1167" s="224"/>
      <c r="HP1167" s="224"/>
      <c r="HQ1167" s="224"/>
      <c r="HR1167" s="224"/>
      <c r="HS1167" s="224"/>
      <c r="HT1167" s="224"/>
      <c r="HU1167" s="224"/>
      <c r="HV1167" s="224"/>
      <c r="HW1167" s="224"/>
      <c r="HX1167" s="224"/>
      <c r="HY1167" s="224"/>
      <c r="HZ1167" s="224"/>
      <c r="IA1167" s="224"/>
      <c r="IB1167" s="224"/>
      <c r="IC1167" s="224"/>
      <c r="ID1167" s="224"/>
      <c r="IE1167" s="224"/>
      <c r="IF1167" s="224"/>
      <c r="IG1167" s="224"/>
      <c r="IH1167" s="224"/>
      <c r="II1167" s="224"/>
      <c r="IJ1167" s="224"/>
      <c r="IK1167" s="224"/>
      <c r="IL1167" s="224"/>
      <c r="IM1167" s="224"/>
      <c r="IN1167" s="224"/>
      <c r="IO1167" s="224"/>
      <c r="IP1167" s="224"/>
      <c r="IQ1167" s="224"/>
      <c r="IR1167" s="224"/>
      <c r="IS1167" s="224"/>
      <c r="IT1167" s="224"/>
      <c r="IU1167" s="224"/>
      <c r="IV1167" s="224"/>
      <c r="IW1167" s="224"/>
    </row>
    <row r="1168" spans="1:257" s="258" customFormat="1" ht="39" hidden="1" customHeight="1" x14ac:dyDescent="0.25">
      <c r="A1168" s="224"/>
      <c r="B1168" s="224"/>
      <c r="C1168" s="224"/>
      <c r="D1168" s="209"/>
      <c r="E1168" s="57"/>
      <c r="F1168" s="57"/>
      <c r="G1168" s="210"/>
      <c r="H1168" s="210"/>
      <c r="I1168" s="210"/>
      <c r="J1168" s="224"/>
      <c r="K1168" s="251"/>
      <c r="L1168" s="251"/>
      <c r="M1168" s="251"/>
      <c r="N1168" s="251"/>
      <c r="O1168" s="251"/>
      <c r="P1168" s="251"/>
      <c r="Q1168" s="251"/>
      <c r="R1168" s="251"/>
      <c r="S1168" s="251"/>
      <c r="T1168" s="251"/>
      <c r="U1168" s="251"/>
      <c r="V1168" s="251"/>
      <c r="W1168" s="251"/>
      <c r="X1168" s="251"/>
      <c r="Y1168" s="251"/>
      <c r="Z1168" s="251"/>
      <c r="AA1168" s="251"/>
      <c r="AB1168" s="251"/>
      <c r="AC1168" s="211"/>
      <c r="AD1168" s="252"/>
      <c r="AE1168" s="252"/>
      <c r="AF1168" s="253"/>
      <c r="AG1168" s="253"/>
      <c r="AH1168" s="254"/>
      <c r="AI1168" s="254"/>
      <c r="AJ1168" s="255"/>
      <c r="AK1168" s="255"/>
      <c r="AL1168" s="126"/>
      <c r="AM1168" s="224"/>
      <c r="AN1168" s="224"/>
      <c r="AO1168" s="224"/>
      <c r="AP1168" s="224"/>
      <c r="AQ1168" s="224"/>
      <c r="AR1168" s="224"/>
      <c r="AS1168" s="224"/>
      <c r="AT1168" s="224"/>
      <c r="AU1168" s="224"/>
      <c r="AV1168" s="224"/>
      <c r="AW1168" s="224"/>
      <c r="AX1168" s="224"/>
      <c r="AY1168" s="224"/>
      <c r="AZ1168" s="224"/>
      <c r="BA1168" s="224"/>
      <c r="BB1168" s="224"/>
      <c r="BC1168" s="224"/>
      <c r="BD1168" s="224"/>
      <c r="BE1168" s="224"/>
      <c r="BF1168" s="224"/>
      <c r="BG1168" s="224"/>
      <c r="BH1168" s="224"/>
      <c r="BI1168" s="224"/>
      <c r="BJ1168" s="224"/>
      <c r="BK1168" s="224"/>
      <c r="BL1168" s="224"/>
      <c r="BM1168" s="224"/>
      <c r="BN1168" s="224"/>
      <c r="BO1168" s="224"/>
      <c r="BP1168" s="224"/>
      <c r="BQ1168" s="224"/>
      <c r="BR1168" s="224"/>
      <c r="BS1168" s="224"/>
      <c r="BT1168" s="224"/>
      <c r="BU1168" s="224"/>
      <c r="BV1168" s="224"/>
      <c r="BW1168" s="224"/>
      <c r="BX1168" s="224"/>
      <c r="BY1168" s="224"/>
      <c r="BZ1168" s="224"/>
      <c r="CA1168" s="224"/>
      <c r="CB1168" s="224"/>
      <c r="CC1168" s="224"/>
      <c r="CD1168" s="224"/>
      <c r="CE1168" s="224"/>
      <c r="CF1168" s="224"/>
      <c r="CG1168" s="224"/>
      <c r="CH1168" s="224"/>
      <c r="CI1168" s="224"/>
      <c r="CJ1168" s="224"/>
      <c r="CK1168" s="224"/>
      <c r="CL1168" s="224"/>
      <c r="CM1168" s="224"/>
      <c r="CN1168" s="224"/>
      <c r="CO1168" s="224"/>
      <c r="CP1168" s="224"/>
      <c r="CQ1168" s="224"/>
      <c r="CR1168" s="224"/>
      <c r="CS1168" s="224"/>
      <c r="CT1168" s="224"/>
      <c r="CU1168" s="224"/>
      <c r="CV1168" s="224"/>
      <c r="CW1168" s="224"/>
      <c r="CX1168" s="224"/>
      <c r="CY1168" s="224"/>
      <c r="CZ1168" s="224"/>
      <c r="DA1168" s="224"/>
      <c r="DB1168" s="224"/>
      <c r="DC1168" s="224"/>
      <c r="DD1168" s="224"/>
      <c r="DE1168" s="224"/>
      <c r="DF1168" s="224"/>
      <c r="DG1168" s="224"/>
      <c r="DH1168" s="224"/>
      <c r="DI1168" s="224"/>
      <c r="DJ1168" s="224"/>
      <c r="DK1168" s="224"/>
      <c r="DL1168" s="224"/>
      <c r="DM1168" s="224"/>
      <c r="DN1168" s="224"/>
      <c r="DO1168" s="224"/>
      <c r="DP1168" s="224"/>
      <c r="DQ1168" s="224"/>
      <c r="DR1168" s="224"/>
      <c r="DS1168" s="224"/>
      <c r="DT1168" s="224"/>
      <c r="DU1168" s="224"/>
      <c r="DV1168" s="224"/>
      <c r="DW1168" s="224"/>
      <c r="DX1168" s="224"/>
      <c r="DY1168" s="224"/>
      <c r="DZ1168" s="224"/>
      <c r="EA1168" s="224"/>
      <c r="EB1168" s="224"/>
      <c r="EC1168" s="224"/>
      <c r="ED1168" s="224"/>
      <c r="EE1168" s="224"/>
      <c r="EF1168" s="224"/>
      <c r="EG1168" s="224"/>
      <c r="EH1168" s="224"/>
      <c r="EI1168" s="224"/>
      <c r="EJ1168" s="224"/>
      <c r="EK1168" s="224"/>
      <c r="EL1168" s="224"/>
      <c r="EM1168" s="224"/>
      <c r="EN1168" s="224"/>
      <c r="EO1168" s="224"/>
      <c r="EP1168" s="224"/>
      <c r="EQ1168" s="224"/>
      <c r="ER1168" s="224"/>
      <c r="ES1168" s="224"/>
      <c r="ET1168" s="224"/>
      <c r="EU1168" s="224"/>
      <c r="EV1168" s="224"/>
      <c r="EW1168" s="224"/>
      <c r="EX1168" s="224"/>
      <c r="EY1168" s="224"/>
      <c r="EZ1168" s="224"/>
      <c r="FA1168" s="224"/>
      <c r="FB1168" s="224"/>
      <c r="FC1168" s="224"/>
      <c r="FD1168" s="224"/>
      <c r="FE1168" s="224"/>
      <c r="FF1168" s="224"/>
      <c r="FG1168" s="224"/>
      <c r="FH1168" s="224"/>
      <c r="FI1168" s="224"/>
      <c r="FJ1168" s="224"/>
      <c r="FK1168" s="224"/>
      <c r="FL1168" s="224"/>
      <c r="FM1168" s="224"/>
      <c r="FN1168" s="224"/>
      <c r="FO1168" s="224"/>
      <c r="FP1168" s="224"/>
      <c r="FQ1168" s="224"/>
      <c r="FR1168" s="224"/>
      <c r="FS1168" s="224"/>
      <c r="FT1168" s="224"/>
      <c r="FU1168" s="224"/>
      <c r="FV1168" s="224"/>
      <c r="FW1168" s="224"/>
      <c r="FX1168" s="224"/>
      <c r="FY1168" s="224"/>
      <c r="FZ1168" s="224"/>
      <c r="GA1168" s="224"/>
      <c r="GB1168" s="224"/>
      <c r="GC1168" s="224"/>
      <c r="GD1168" s="224"/>
      <c r="GE1168" s="224"/>
      <c r="GF1168" s="224"/>
      <c r="GG1168" s="224"/>
      <c r="GH1168" s="224"/>
      <c r="GI1168" s="224"/>
      <c r="GJ1168" s="224"/>
      <c r="GK1168" s="224"/>
      <c r="GL1168" s="224"/>
      <c r="GM1168" s="224"/>
      <c r="GN1168" s="224"/>
      <c r="GO1168" s="224"/>
      <c r="GP1168" s="224"/>
      <c r="GQ1168" s="224"/>
      <c r="GR1168" s="224"/>
      <c r="GS1168" s="224"/>
      <c r="GT1168" s="224"/>
      <c r="GU1168" s="224"/>
      <c r="GV1168" s="224"/>
      <c r="GW1168" s="224"/>
      <c r="GX1168" s="224"/>
      <c r="GY1168" s="224"/>
      <c r="GZ1168" s="224"/>
      <c r="HA1168" s="224"/>
      <c r="HB1168" s="224"/>
      <c r="HC1168" s="224"/>
      <c r="HD1168" s="224"/>
      <c r="HE1168" s="224"/>
      <c r="HF1168" s="224"/>
      <c r="HG1168" s="224"/>
      <c r="HH1168" s="224"/>
      <c r="HI1168" s="224"/>
      <c r="HJ1168" s="224"/>
      <c r="HK1168" s="224"/>
      <c r="HL1168" s="224"/>
      <c r="HM1168" s="224"/>
      <c r="HN1168" s="224"/>
      <c r="HO1168" s="224"/>
      <c r="HP1168" s="224"/>
      <c r="HQ1168" s="224"/>
      <c r="HR1168" s="224"/>
      <c r="HS1168" s="224"/>
      <c r="HT1168" s="224"/>
      <c r="HU1168" s="224"/>
      <c r="HV1168" s="224"/>
      <c r="HW1168" s="224"/>
      <c r="HX1168" s="224"/>
      <c r="HY1168" s="224"/>
      <c r="HZ1168" s="224"/>
      <c r="IA1168" s="224"/>
      <c r="IB1168" s="224"/>
      <c r="IC1168" s="224"/>
      <c r="ID1168" s="224"/>
      <c r="IE1168" s="224"/>
      <c r="IF1168" s="224"/>
      <c r="IG1168" s="224"/>
      <c r="IH1168" s="224"/>
      <c r="II1168" s="224"/>
      <c r="IJ1168" s="224"/>
      <c r="IK1168" s="224"/>
      <c r="IL1168" s="224"/>
      <c r="IM1168" s="224"/>
      <c r="IN1168" s="224"/>
      <c r="IO1168" s="224"/>
      <c r="IP1168" s="224"/>
      <c r="IQ1168" s="224"/>
      <c r="IR1168" s="224"/>
      <c r="IS1168" s="224"/>
      <c r="IT1168" s="224"/>
      <c r="IU1168" s="224"/>
      <c r="IV1168" s="224"/>
      <c r="IW1168" s="224"/>
    </row>
    <row r="1169" spans="1:257" s="258" customFormat="1" ht="39" hidden="1" customHeight="1" x14ac:dyDescent="0.25">
      <c r="A1169" s="224"/>
      <c r="B1169" s="224"/>
      <c r="C1169" s="224"/>
      <c r="D1169" s="209"/>
      <c r="E1169" s="57"/>
      <c r="F1169" s="57"/>
      <c r="G1169" s="210"/>
      <c r="H1169" s="210"/>
      <c r="I1169" s="210"/>
      <c r="J1169" s="224"/>
      <c r="K1169" s="251"/>
      <c r="L1169" s="251"/>
      <c r="M1169" s="251"/>
      <c r="N1169" s="251"/>
      <c r="O1169" s="251"/>
      <c r="P1169" s="251"/>
      <c r="Q1169" s="251"/>
      <c r="R1169" s="251"/>
      <c r="S1169" s="251"/>
      <c r="T1169" s="251"/>
      <c r="U1169" s="251"/>
      <c r="V1169" s="251"/>
      <c r="W1169" s="251"/>
      <c r="X1169" s="251"/>
      <c r="Y1169" s="251"/>
      <c r="Z1169" s="251"/>
      <c r="AA1169" s="251"/>
      <c r="AB1169" s="251"/>
      <c r="AC1169" s="211"/>
      <c r="AD1169" s="252"/>
      <c r="AE1169" s="252"/>
      <c r="AF1169" s="253"/>
      <c r="AG1169" s="253"/>
      <c r="AH1169" s="254"/>
      <c r="AI1169" s="254"/>
      <c r="AJ1169" s="255"/>
      <c r="AK1169" s="255"/>
      <c r="AL1169" s="126"/>
      <c r="AM1169" s="224"/>
      <c r="AN1169" s="224"/>
      <c r="AO1169" s="224"/>
      <c r="AP1169" s="224"/>
      <c r="AQ1169" s="224"/>
      <c r="AR1169" s="224"/>
      <c r="AS1169" s="224"/>
      <c r="AT1169" s="224"/>
      <c r="AU1169" s="224"/>
      <c r="AV1169" s="224"/>
      <c r="AW1169" s="224"/>
      <c r="AX1169" s="224"/>
      <c r="AY1169" s="224"/>
      <c r="AZ1169" s="224"/>
      <c r="BA1169" s="224"/>
      <c r="BB1169" s="224"/>
      <c r="BC1169" s="224"/>
      <c r="BD1169" s="224"/>
      <c r="BE1169" s="224"/>
      <c r="BF1169" s="224"/>
      <c r="BG1169" s="224"/>
      <c r="BH1169" s="224"/>
      <c r="BI1169" s="224"/>
      <c r="BJ1169" s="224"/>
      <c r="BK1169" s="224"/>
      <c r="BL1169" s="224"/>
      <c r="BM1169" s="224"/>
      <c r="BN1169" s="224"/>
      <c r="BO1169" s="224"/>
      <c r="BP1169" s="224"/>
      <c r="BQ1169" s="224"/>
      <c r="BR1169" s="224"/>
      <c r="BS1169" s="224"/>
      <c r="BT1169" s="224"/>
      <c r="BU1169" s="224"/>
      <c r="BV1169" s="224"/>
      <c r="BW1169" s="224"/>
      <c r="BX1169" s="224"/>
      <c r="BY1169" s="224"/>
      <c r="BZ1169" s="224"/>
      <c r="CA1169" s="224"/>
      <c r="CB1169" s="224"/>
      <c r="CC1169" s="224"/>
      <c r="CD1169" s="224"/>
      <c r="CE1169" s="224"/>
      <c r="CF1169" s="224"/>
      <c r="CG1169" s="224"/>
      <c r="CH1169" s="224"/>
      <c r="CI1169" s="224"/>
      <c r="CJ1169" s="224"/>
      <c r="CK1169" s="224"/>
      <c r="CL1169" s="224"/>
      <c r="CM1169" s="224"/>
      <c r="CN1169" s="224"/>
      <c r="CO1169" s="224"/>
      <c r="CP1169" s="224"/>
      <c r="CQ1169" s="224"/>
      <c r="CR1169" s="224"/>
      <c r="CS1169" s="224"/>
      <c r="CT1169" s="224"/>
      <c r="CU1169" s="224"/>
      <c r="CV1169" s="224"/>
      <c r="CW1169" s="224"/>
      <c r="CX1169" s="224"/>
      <c r="CY1169" s="224"/>
      <c r="CZ1169" s="224"/>
      <c r="DA1169" s="224"/>
      <c r="DB1169" s="224"/>
      <c r="DC1169" s="224"/>
      <c r="DD1169" s="224"/>
      <c r="DE1169" s="224"/>
      <c r="DF1169" s="224"/>
      <c r="DG1169" s="224"/>
      <c r="DH1169" s="224"/>
      <c r="DI1169" s="224"/>
      <c r="DJ1169" s="224"/>
      <c r="DK1169" s="224"/>
      <c r="DL1169" s="224"/>
      <c r="DM1169" s="224"/>
      <c r="DN1169" s="224"/>
      <c r="DO1169" s="224"/>
      <c r="DP1169" s="224"/>
      <c r="DQ1169" s="224"/>
      <c r="DR1169" s="224"/>
      <c r="DS1169" s="224"/>
      <c r="DT1169" s="224"/>
      <c r="DU1169" s="224"/>
      <c r="DV1169" s="224"/>
      <c r="DW1169" s="224"/>
      <c r="DX1169" s="224"/>
      <c r="DY1169" s="224"/>
      <c r="DZ1169" s="224"/>
      <c r="EA1169" s="224"/>
      <c r="EB1169" s="224"/>
      <c r="EC1169" s="224"/>
      <c r="ED1169" s="224"/>
      <c r="EE1169" s="224"/>
      <c r="EF1169" s="224"/>
      <c r="EG1169" s="224"/>
      <c r="EH1169" s="224"/>
      <c r="EI1169" s="224"/>
      <c r="EJ1169" s="224"/>
      <c r="EK1169" s="224"/>
      <c r="EL1169" s="224"/>
      <c r="EM1169" s="224"/>
      <c r="EN1169" s="224"/>
      <c r="EO1169" s="224"/>
      <c r="EP1169" s="224"/>
      <c r="EQ1169" s="224"/>
      <c r="ER1169" s="224"/>
      <c r="ES1169" s="224"/>
      <c r="ET1169" s="224"/>
      <c r="EU1169" s="224"/>
      <c r="EV1169" s="224"/>
      <c r="EW1169" s="224"/>
      <c r="EX1169" s="224"/>
      <c r="EY1169" s="224"/>
      <c r="EZ1169" s="224"/>
      <c r="FA1169" s="224"/>
      <c r="FB1169" s="224"/>
      <c r="FC1169" s="224"/>
      <c r="FD1169" s="224"/>
      <c r="FE1169" s="224"/>
      <c r="FF1169" s="224"/>
      <c r="FG1169" s="224"/>
      <c r="FH1169" s="224"/>
      <c r="FI1169" s="224"/>
      <c r="FJ1169" s="224"/>
      <c r="FK1169" s="224"/>
      <c r="FL1169" s="224"/>
      <c r="FM1169" s="224"/>
      <c r="FN1169" s="224"/>
      <c r="FO1169" s="224"/>
      <c r="FP1169" s="224"/>
      <c r="FQ1169" s="224"/>
      <c r="FR1169" s="224"/>
      <c r="FS1169" s="224"/>
      <c r="FT1169" s="224"/>
      <c r="FU1169" s="224"/>
      <c r="FV1169" s="224"/>
      <c r="FW1169" s="224"/>
      <c r="FX1169" s="224"/>
      <c r="FY1169" s="224"/>
      <c r="FZ1169" s="224"/>
      <c r="GA1169" s="224"/>
      <c r="GB1169" s="224"/>
      <c r="GC1169" s="224"/>
      <c r="GD1169" s="224"/>
      <c r="GE1169" s="224"/>
      <c r="GF1169" s="224"/>
      <c r="GG1169" s="224"/>
      <c r="GH1169" s="224"/>
      <c r="GI1169" s="224"/>
      <c r="GJ1169" s="224"/>
      <c r="GK1169" s="224"/>
      <c r="GL1169" s="224"/>
      <c r="GM1169" s="224"/>
      <c r="GN1169" s="224"/>
      <c r="GO1169" s="224"/>
      <c r="GP1169" s="224"/>
      <c r="GQ1169" s="224"/>
      <c r="GR1169" s="224"/>
      <c r="GS1169" s="224"/>
      <c r="GT1169" s="224"/>
      <c r="GU1169" s="224"/>
      <c r="GV1169" s="224"/>
      <c r="GW1169" s="224"/>
      <c r="GX1169" s="224"/>
      <c r="GY1169" s="224"/>
      <c r="GZ1169" s="224"/>
      <c r="HA1169" s="224"/>
      <c r="HB1169" s="224"/>
      <c r="HC1169" s="224"/>
      <c r="HD1169" s="224"/>
      <c r="HE1169" s="224"/>
      <c r="HF1169" s="224"/>
      <c r="HG1169" s="224"/>
      <c r="HH1169" s="224"/>
      <c r="HI1169" s="224"/>
      <c r="HJ1169" s="224"/>
      <c r="HK1169" s="224"/>
      <c r="HL1169" s="224"/>
      <c r="HM1169" s="224"/>
      <c r="HN1169" s="224"/>
      <c r="HO1169" s="224"/>
      <c r="HP1169" s="224"/>
      <c r="HQ1169" s="224"/>
      <c r="HR1169" s="224"/>
      <c r="HS1169" s="224"/>
      <c r="HT1169" s="224"/>
      <c r="HU1169" s="224"/>
      <c r="HV1169" s="224"/>
      <c r="HW1169" s="224"/>
      <c r="HX1169" s="224"/>
      <c r="HY1169" s="224"/>
      <c r="HZ1169" s="224"/>
      <c r="IA1169" s="224"/>
      <c r="IB1169" s="224"/>
      <c r="IC1169" s="224"/>
      <c r="ID1169" s="224"/>
      <c r="IE1169" s="224"/>
      <c r="IF1169" s="224"/>
      <c r="IG1169" s="224"/>
      <c r="IH1169" s="224"/>
      <c r="II1169" s="224"/>
      <c r="IJ1169" s="224"/>
      <c r="IK1169" s="224"/>
      <c r="IL1169" s="224"/>
      <c r="IM1169" s="224"/>
      <c r="IN1169" s="224"/>
      <c r="IO1169" s="224"/>
      <c r="IP1169" s="224"/>
      <c r="IQ1169" s="224"/>
      <c r="IR1169" s="224"/>
      <c r="IS1169" s="224"/>
      <c r="IT1169" s="224"/>
      <c r="IU1169" s="224"/>
      <c r="IV1169" s="224"/>
      <c r="IW1169" s="224"/>
    </row>
    <row r="1170" spans="1:257" s="258" customFormat="1" ht="39" hidden="1" customHeight="1" x14ac:dyDescent="0.25">
      <c r="A1170" s="224"/>
      <c r="B1170" s="224"/>
      <c r="C1170" s="224"/>
      <c r="D1170" s="209"/>
      <c r="E1170" s="57"/>
      <c r="F1170" s="57"/>
      <c r="G1170" s="210"/>
      <c r="H1170" s="210"/>
      <c r="I1170" s="210"/>
      <c r="J1170" s="224"/>
      <c r="K1170" s="251"/>
      <c r="L1170" s="251"/>
      <c r="M1170" s="251"/>
      <c r="N1170" s="251"/>
      <c r="O1170" s="251"/>
      <c r="P1170" s="251"/>
      <c r="Q1170" s="251"/>
      <c r="R1170" s="251"/>
      <c r="S1170" s="251"/>
      <c r="T1170" s="251"/>
      <c r="U1170" s="251"/>
      <c r="V1170" s="251"/>
      <c r="W1170" s="251"/>
      <c r="X1170" s="251"/>
      <c r="Y1170" s="251"/>
      <c r="Z1170" s="251"/>
      <c r="AA1170" s="251"/>
      <c r="AB1170" s="251"/>
      <c r="AC1170" s="211"/>
      <c r="AD1170" s="252"/>
      <c r="AE1170" s="252"/>
      <c r="AF1170" s="253"/>
      <c r="AG1170" s="253"/>
      <c r="AH1170" s="254"/>
      <c r="AI1170" s="254"/>
      <c r="AJ1170" s="255"/>
      <c r="AK1170" s="255"/>
      <c r="AL1170" s="126"/>
      <c r="AM1170" s="224"/>
      <c r="AN1170" s="224"/>
      <c r="AO1170" s="224"/>
      <c r="AP1170" s="224"/>
      <c r="AQ1170" s="224"/>
      <c r="AR1170" s="224"/>
      <c r="AS1170" s="224"/>
      <c r="AT1170" s="224"/>
      <c r="AU1170" s="224"/>
      <c r="AV1170" s="224"/>
      <c r="AW1170" s="224"/>
      <c r="AX1170" s="224"/>
      <c r="AY1170" s="224"/>
      <c r="AZ1170" s="224"/>
      <c r="BA1170" s="224"/>
      <c r="BB1170" s="224"/>
      <c r="BC1170" s="224"/>
      <c r="BD1170" s="224"/>
      <c r="BE1170" s="224"/>
      <c r="BF1170" s="224"/>
      <c r="BG1170" s="224"/>
      <c r="BH1170" s="224"/>
      <c r="BI1170" s="224"/>
      <c r="BJ1170" s="224"/>
      <c r="BK1170" s="224"/>
      <c r="BL1170" s="224"/>
      <c r="BM1170" s="224"/>
      <c r="BN1170" s="224"/>
      <c r="BO1170" s="224"/>
      <c r="BP1170" s="224"/>
      <c r="BQ1170" s="224"/>
      <c r="BR1170" s="224"/>
      <c r="BS1170" s="224"/>
      <c r="BT1170" s="224"/>
      <c r="BU1170" s="224"/>
      <c r="BV1170" s="224"/>
      <c r="BW1170" s="224"/>
      <c r="BX1170" s="224"/>
      <c r="BY1170" s="224"/>
      <c r="BZ1170" s="224"/>
      <c r="CA1170" s="224"/>
      <c r="CB1170" s="224"/>
      <c r="CC1170" s="224"/>
      <c r="CD1170" s="224"/>
      <c r="CE1170" s="224"/>
      <c r="CF1170" s="224"/>
      <c r="CG1170" s="224"/>
      <c r="CH1170" s="224"/>
      <c r="CI1170" s="224"/>
      <c r="CJ1170" s="224"/>
      <c r="CK1170" s="224"/>
      <c r="CL1170" s="224"/>
      <c r="CM1170" s="224"/>
      <c r="CN1170" s="224"/>
      <c r="CO1170" s="224"/>
      <c r="CP1170" s="224"/>
      <c r="CQ1170" s="224"/>
      <c r="CR1170" s="224"/>
      <c r="CS1170" s="224"/>
      <c r="CT1170" s="224"/>
      <c r="CU1170" s="224"/>
      <c r="CV1170" s="224"/>
      <c r="CW1170" s="224"/>
      <c r="CX1170" s="224"/>
      <c r="CY1170" s="224"/>
      <c r="CZ1170" s="224"/>
      <c r="DA1170" s="224"/>
      <c r="DB1170" s="224"/>
      <c r="DC1170" s="224"/>
      <c r="DD1170" s="224"/>
      <c r="DE1170" s="224"/>
      <c r="DF1170" s="224"/>
      <c r="DG1170" s="224"/>
      <c r="DH1170" s="224"/>
      <c r="DI1170" s="224"/>
      <c r="DJ1170" s="224"/>
      <c r="DK1170" s="224"/>
      <c r="DL1170" s="224"/>
      <c r="DM1170" s="224"/>
      <c r="DN1170" s="224"/>
      <c r="DO1170" s="224"/>
      <c r="DP1170" s="224"/>
      <c r="DQ1170" s="224"/>
      <c r="DR1170" s="224"/>
      <c r="DS1170" s="224"/>
      <c r="DT1170" s="224"/>
      <c r="DU1170" s="224"/>
      <c r="DV1170" s="224"/>
      <c r="DW1170" s="224"/>
      <c r="DX1170" s="224"/>
      <c r="DY1170" s="224"/>
      <c r="DZ1170" s="224"/>
      <c r="EA1170" s="224"/>
      <c r="EB1170" s="224"/>
      <c r="EC1170" s="224"/>
      <c r="ED1170" s="224"/>
      <c r="EE1170" s="224"/>
      <c r="EF1170" s="224"/>
      <c r="EG1170" s="224"/>
      <c r="EH1170" s="224"/>
      <c r="EI1170" s="224"/>
      <c r="EJ1170" s="224"/>
      <c r="EK1170" s="224"/>
      <c r="EL1170" s="224"/>
      <c r="EM1170" s="224"/>
      <c r="EN1170" s="224"/>
      <c r="EO1170" s="224"/>
      <c r="EP1170" s="224"/>
      <c r="EQ1170" s="224"/>
      <c r="ER1170" s="224"/>
      <c r="ES1170" s="224"/>
      <c r="ET1170" s="224"/>
      <c r="EU1170" s="224"/>
      <c r="EV1170" s="224"/>
      <c r="EW1170" s="224"/>
      <c r="EX1170" s="224"/>
      <c r="EY1170" s="224"/>
      <c r="EZ1170" s="224"/>
      <c r="FA1170" s="224"/>
      <c r="FB1170" s="224"/>
      <c r="FC1170" s="224"/>
      <c r="FD1170" s="224"/>
      <c r="FE1170" s="224"/>
      <c r="FF1170" s="224"/>
      <c r="FG1170" s="224"/>
      <c r="FH1170" s="224"/>
      <c r="FI1170" s="224"/>
      <c r="FJ1170" s="224"/>
      <c r="FK1170" s="224"/>
      <c r="FL1170" s="224"/>
      <c r="FM1170" s="224"/>
      <c r="FN1170" s="224"/>
      <c r="FO1170" s="224"/>
      <c r="FP1170" s="224"/>
      <c r="FQ1170" s="224"/>
      <c r="FR1170" s="224"/>
      <c r="FS1170" s="224"/>
      <c r="FT1170" s="224"/>
      <c r="FU1170" s="224"/>
      <c r="FV1170" s="224"/>
      <c r="FW1170" s="224"/>
      <c r="FX1170" s="224"/>
      <c r="FY1170" s="224"/>
      <c r="FZ1170" s="224"/>
      <c r="GA1170" s="224"/>
      <c r="GB1170" s="224"/>
      <c r="GC1170" s="224"/>
      <c r="GD1170" s="224"/>
      <c r="GE1170" s="224"/>
      <c r="GF1170" s="224"/>
      <c r="GG1170" s="224"/>
      <c r="GH1170" s="224"/>
      <c r="GI1170" s="224"/>
      <c r="GJ1170" s="224"/>
      <c r="GK1170" s="224"/>
      <c r="GL1170" s="224"/>
      <c r="GM1170" s="224"/>
      <c r="GN1170" s="224"/>
      <c r="GO1170" s="224"/>
      <c r="GP1170" s="224"/>
      <c r="GQ1170" s="224"/>
      <c r="GR1170" s="224"/>
      <c r="GS1170" s="224"/>
      <c r="GT1170" s="224"/>
      <c r="GU1170" s="224"/>
      <c r="GV1170" s="224"/>
      <c r="GW1170" s="224"/>
      <c r="GX1170" s="224"/>
      <c r="GY1170" s="224"/>
      <c r="GZ1170" s="224"/>
      <c r="HA1170" s="224"/>
      <c r="HB1170" s="224"/>
      <c r="HC1170" s="224"/>
      <c r="HD1170" s="224"/>
      <c r="HE1170" s="224"/>
      <c r="HF1170" s="224"/>
      <c r="HG1170" s="224"/>
      <c r="HH1170" s="224"/>
      <c r="HI1170" s="224"/>
      <c r="HJ1170" s="224"/>
      <c r="HK1170" s="224"/>
      <c r="HL1170" s="224"/>
      <c r="HM1170" s="224"/>
      <c r="HN1170" s="224"/>
      <c r="HO1170" s="224"/>
      <c r="HP1170" s="224"/>
      <c r="HQ1170" s="224"/>
      <c r="HR1170" s="224"/>
      <c r="HS1170" s="224"/>
      <c r="HT1170" s="224"/>
      <c r="HU1170" s="224"/>
      <c r="HV1170" s="224"/>
      <c r="HW1170" s="224"/>
      <c r="HX1170" s="224"/>
      <c r="HY1170" s="224"/>
      <c r="HZ1170" s="224"/>
      <c r="IA1170" s="224"/>
      <c r="IB1170" s="224"/>
      <c r="IC1170" s="224"/>
      <c r="ID1170" s="224"/>
      <c r="IE1170" s="224"/>
      <c r="IF1170" s="224"/>
      <c r="IG1170" s="224"/>
      <c r="IH1170" s="224"/>
      <c r="II1170" s="224"/>
      <c r="IJ1170" s="224"/>
      <c r="IK1170" s="224"/>
      <c r="IL1170" s="224"/>
      <c r="IM1170" s="224"/>
      <c r="IN1170" s="224"/>
      <c r="IO1170" s="224"/>
      <c r="IP1170" s="224"/>
      <c r="IQ1170" s="224"/>
      <c r="IR1170" s="224"/>
      <c r="IS1170" s="224"/>
      <c r="IT1170" s="224"/>
      <c r="IU1170" s="224"/>
      <c r="IV1170" s="224"/>
      <c r="IW1170" s="224"/>
    </row>
    <row r="1171" spans="1:257" s="258" customFormat="1" ht="39" hidden="1" customHeight="1" x14ac:dyDescent="0.25">
      <c r="A1171" s="224"/>
      <c r="B1171" s="224"/>
      <c r="C1171" s="224"/>
      <c r="D1171" s="209"/>
      <c r="E1171" s="57"/>
      <c r="F1171" s="57"/>
      <c r="G1171" s="210"/>
      <c r="H1171" s="210"/>
      <c r="I1171" s="210"/>
      <c r="J1171" s="224"/>
      <c r="K1171" s="251"/>
      <c r="L1171" s="251"/>
      <c r="M1171" s="251"/>
      <c r="N1171" s="251"/>
      <c r="O1171" s="251"/>
      <c r="P1171" s="251"/>
      <c r="Q1171" s="251"/>
      <c r="R1171" s="251"/>
      <c r="S1171" s="251"/>
      <c r="T1171" s="251"/>
      <c r="U1171" s="251"/>
      <c r="V1171" s="251"/>
      <c r="W1171" s="251"/>
      <c r="X1171" s="251"/>
      <c r="Y1171" s="251"/>
      <c r="Z1171" s="251"/>
      <c r="AA1171" s="251"/>
      <c r="AB1171" s="251"/>
      <c r="AC1171" s="211"/>
      <c r="AD1171" s="252"/>
      <c r="AE1171" s="252"/>
      <c r="AF1171" s="253"/>
      <c r="AG1171" s="253"/>
      <c r="AH1171" s="254"/>
      <c r="AI1171" s="254"/>
      <c r="AJ1171" s="255"/>
      <c r="AK1171" s="255"/>
      <c r="AL1171" s="126"/>
      <c r="AM1171" s="224"/>
      <c r="AN1171" s="224"/>
      <c r="AO1171" s="224"/>
      <c r="AP1171" s="224"/>
      <c r="AQ1171" s="224"/>
      <c r="AR1171" s="224"/>
      <c r="AS1171" s="224"/>
      <c r="AT1171" s="224"/>
      <c r="AU1171" s="224"/>
      <c r="AV1171" s="224"/>
      <c r="AW1171" s="224"/>
      <c r="AX1171" s="224"/>
      <c r="AY1171" s="224"/>
      <c r="AZ1171" s="224"/>
      <c r="BA1171" s="224"/>
      <c r="BB1171" s="224"/>
      <c r="BC1171" s="224"/>
      <c r="BD1171" s="224"/>
      <c r="BE1171" s="224"/>
      <c r="BF1171" s="224"/>
      <c r="BG1171" s="224"/>
      <c r="BH1171" s="224"/>
      <c r="BI1171" s="224"/>
      <c r="BJ1171" s="224"/>
      <c r="BK1171" s="224"/>
      <c r="BL1171" s="224"/>
      <c r="BM1171" s="224"/>
      <c r="BN1171" s="224"/>
      <c r="BO1171" s="224"/>
      <c r="BP1171" s="224"/>
      <c r="BQ1171" s="224"/>
      <c r="BR1171" s="224"/>
      <c r="BS1171" s="224"/>
      <c r="BT1171" s="224"/>
      <c r="BU1171" s="224"/>
      <c r="BV1171" s="224"/>
      <c r="BW1171" s="224"/>
      <c r="BX1171" s="224"/>
      <c r="BY1171" s="224"/>
      <c r="BZ1171" s="224"/>
      <c r="CA1171" s="224"/>
      <c r="CB1171" s="224"/>
      <c r="CC1171" s="224"/>
      <c r="CD1171" s="224"/>
      <c r="CE1171" s="224"/>
      <c r="CF1171" s="224"/>
      <c r="CG1171" s="224"/>
      <c r="CH1171" s="224"/>
      <c r="CI1171" s="224"/>
      <c r="CJ1171" s="224"/>
      <c r="CK1171" s="224"/>
      <c r="CL1171" s="224"/>
      <c r="CM1171" s="224"/>
      <c r="CN1171" s="224"/>
      <c r="CO1171" s="224"/>
      <c r="CP1171" s="224"/>
      <c r="CQ1171" s="224"/>
      <c r="CR1171" s="224"/>
      <c r="CS1171" s="224"/>
      <c r="CT1171" s="224"/>
      <c r="CU1171" s="224"/>
      <c r="CV1171" s="224"/>
      <c r="CW1171" s="224"/>
      <c r="CX1171" s="224"/>
      <c r="CY1171" s="224"/>
      <c r="CZ1171" s="224"/>
      <c r="DA1171" s="224"/>
      <c r="DB1171" s="224"/>
      <c r="DC1171" s="224"/>
      <c r="DD1171" s="224"/>
      <c r="DE1171" s="224"/>
      <c r="DF1171" s="224"/>
      <c r="DG1171" s="224"/>
      <c r="DH1171" s="224"/>
      <c r="DI1171" s="224"/>
      <c r="DJ1171" s="224"/>
      <c r="DK1171" s="224"/>
      <c r="DL1171" s="224"/>
      <c r="DM1171" s="224"/>
      <c r="DN1171" s="224"/>
      <c r="DO1171" s="224"/>
      <c r="DP1171" s="224"/>
      <c r="DQ1171" s="224"/>
      <c r="DR1171" s="224"/>
      <c r="DS1171" s="224"/>
      <c r="DT1171" s="224"/>
      <c r="DU1171" s="224"/>
      <c r="DV1171" s="224"/>
      <c r="DW1171" s="224"/>
      <c r="DX1171" s="224"/>
      <c r="DY1171" s="224"/>
      <c r="DZ1171" s="224"/>
      <c r="EA1171" s="224"/>
      <c r="EB1171" s="224"/>
      <c r="EC1171" s="224"/>
      <c r="ED1171" s="224"/>
      <c r="EE1171" s="224"/>
      <c r="EF1171" s="224"/>
      <c r="EG1171" s="224"/>
      <c r="EH1171" s="224"/>
      <c r="EI1171" s="224"/>
      <c r="EJ1171" s="224"/>
      <c r="EK1171" s="224"/>
      <c r="EL1171" s="224"/>
      <c r="EM1171" s="224"/>
      <c r="EN1171" s="224"/>
      <c r="EO1171" s="224"/>
      <c r="EP1171" s="224"/>
      <c r="EQ1171" s="224"/>
      <c r="ER1171" s="224"/>
      <c r="ES1171" s="224"/>
      <c r="ET1171" s="224"/>
      <c r="EU1171" s="224"/>
      <c r="EV1171" s="224"/>
      <c r="EW1171" s="224"/>
      <c r="EX1171" s="224"/>
      <c r="EY1171" s="224"/>
      <c r="EZ1171" s="224"/>
      <c r="FA1171" s="224"/>
      <c r="FB1171" s="224"/>
      <c r="FC1171" s="224"/>
      <c r="FD1171" s="224"/>
      <c r="FE1171" s="224"/>
      <c r="FF1171" s="224"/>
      <c r="FG1171" s="224"/>
      <c r="FH1171" s="224"/>
      <c r="FI1171" s="224"/>
      <c r="FJ1171" s="224"/>
      <c r="FK1171" s="224"/>
      <c r="FL1171" s="224"/>
      <c r="FM1171" s="224"/>
      <c r="FN1171" s="224"/>
      <c r="FO1171" s="224"/>
      <c r="FP1171" s="224"/>
      <c r="FQ1171" s="224"/>
      <c r="FR1171" s="224"/>
      <c r="FS1171" s="224"/>
      <c r="FT1171" s="224"/>
      <c r="FU1171" s="224"/>
      <c r="FV1171" s="224"/>
      <c r="FW1171" s="224"/>
      <c r="FX1171" s="224"/>
      <c r="FY1171" s="224"/>
      <c r="FZ1171" s="224"/>
      <c r="GA1171" s="224"/>
      <c r="GB1171" s="224"/>
      <c r="GC1171" s="224"/>
      <c r="GD1171" s="224"/>
      <c r="GE1171" s="224"/>
      <c r="GF1171" s="224"/>
      <c r="GG1171" s="224"/>
      <c r="GH1171" s="224"/>
      <c r="GI1171" s="224"/>
      <c r="GJ1171" s="224"/>
      <c r="GK1171" s="224"/>
      <c r="GL1171" s="224"/>
      <c r="GM1171" s="224"/>
      <c r="GN1171" s="224"/>
      <c r="GO1171" s="224"/>
      <c r="GP1171" s="224"/>
      <c r="GQ1171" s="224"/>
      <c r="GR1171" s="224"/>
      <c r="GS1171" s="224"/>
      <c r="GT1171" s="224"/>
      <c r="GU1171" s="224"/>
      <c r="GV1171" s="224"/>
      <c r="GW1171" s="224"/>
      <c r="GX1171" s="224"/>
      <c r="GY1171" s="224"/>
      <c r="GZ1171" s="224"/>
      <c r="HA1171" s="224"/>
      <c r="HB1171" s="224"/>
      <c r="HC1171" s="224"/>
      <c r="HD1171" s="224"/>
      <c r="HE1171" s="224"/>
      <c r="HF1171" s="224"/>
      <c r="HG1171" s="224"/>
      <c r="HH1171" s="224"/>
      <c r="HI1171" s="224"/>
      <c r="HJ1171" s="224"/>
      <c r="HK1171" s="224"/>
      <c r="HL1171" s="224"/>
      <c r="HM1171" s="224"/>
      <c r="HN1171" s="224"/>
      <c r="HO1171" s="224"/>
      <c r="HP1171" s="224"/>
      <c r="HQ1171" s="224"/>
      <c r="HR1171" s="224"/>
      <c r="HS1171" s="224"/>
      <c r="HT1171" s="224"/>
      <c r="HU1171" s="224"/>
      <c r="HV1171" s="224"/>
      <c r="HW1171" s="224"/>
      <c r="HX1171" s="224"/>
      <c r="HY1171" s="224"/>
      <c r="HZ1171" s="224"/>
      <c r="IA1171" s="224"/>
      <c r="IB1171" s="224"/>
      <c r="IC1171" s="224"/>
      <c r="ID1171" s="224"/>
      <c r="IE1171" s="224"/>
      <c r="IF1171" s="224"/>
      <c r="IG1171" s="224"/>
      <c r="IH1171" s="224"/>
      <c r="II1171" s="224"/>
      <c r="IJ1171" s="224"/>
      <c r="IK1171" s="224"/>
      <c r="IL1171" s="224"/>
      <c r="IM1171" s="224"/>
      <c r="IN1171" s="224"/>
      <c r="IO1171" s="224"/>
      <c r="IP1171" s="224"/>
      <c r="IQ1171" s="224"/>
      <c r="IR1171" s="224"/>
      <c r="IS1171" s="224"/>
      <c r="IT1171" s="224"/>
      <c r="IU1171" s="224"/>
      <c r="IV1171" s="224"/>
      <c r="IW1171" s="224"/>
    </row>
    <row r="1172" spans="1:257" s="258" customFormat="1" ht="39" hidden="1" customHeight="1" x14ac:dyDescent="0.25">
      <c r="A1172" s="224"/>
      <c r="B1172" s="224"/>
      <c r="C1172" s="224"/>
      <c r="D1172" s="209"/>
      <c r="E1172" s="57"/>
      <c r="F1172" s="57"/>
      <c r="G1172" s="210"/>
      <c r="H1172" s="210"/>
      <c r="I1172" s="210"/>
      <c r="J1172" s="224"/>
      <c r="K1172" s="251"/>
      <c r="L1172" s="251"/>
      <c r="M1172" s="251"/>
      <c r="N1172" s="251"/>
      <c r="O1172" s="251"/>
      <c r="P1172" s="251"/>
      <c r="Q1172" s="251"/>
      <c r="R1172" s="251"/>
      <c r="S1172" s="251"/>
      <c r="T1172" s="251"/>
      <c r="U1172" s="251"/>
      <c r="V1172" s="251"/>
      <c r="W1172" s="251"/>
      <c r="X1172" s="251"/>
      <c r="Y1172" s="251"/>
      <c r="Z1172" s="251"/>
      <c r="AA1172" s="251"/>
      <c r="AB1172" s="251"/>
      <c r="AC1172" s="211"/>
      <c r="AD1172" s="252"/>
      <c r="AE1172" s="252"/>
      <c r="AF1172" s="253"/>
      <c r="AG1172" s="253"/>
      <c r="AH1172" s="254"/>
      <c r="AI1172" s="254"/>
      <c r="AJ1172" s="255"/>
      <c r="AK1172" s="255"/>
      <c r="AL1172" s="126"/>
      <c r="AM1172" s="224"/>
      <c r="AN1172" s="224"/>
      <c r="AO1172" s="224"/>
      <c r="AP1172" s="224"/>
      <c r="AQ1172" s="224"/>
      <c r="AR1172" s="224"/>
      <c r="AS1172" s="224"/>
      <c r="AT1172" s="224"/>
      <c r="AU1172" s="224"/>
      <c r="AV1172" s="224"/>
      <c r="AW1172" s="224"/>
      <c r="AX1172" s="224"/>
      <c r="AY1172" s="224"/>
      <c r="AZ1172" s="224"/>
      <c r="BA1172" s="224"/>
      <c r="BB1172" s="224"/>
      <c r="BC1172" s="224"/>
      <c r="BD1172" s="224"/>
      <c r="BE1172" s="224"/>
      <c r="BF1172" s="224"/>
      <c r="BG1172" s="224"/>
      <c r="BH1172" s="224"/>
      <c r="BI1172" s="224"/>
      <c r="BJ1172" s="224"/>
      <c r="BK1172" s="224"/>
      <c r="BL1172" s="224"/>
      <c r="BM1172" s="224"/>
      <c r="BN1172" s="224"/>
      <c r="BO1172" s="224"/>
      <c r="BP1172" s="224"/>
      <c r="BQ1172" s="224"/>
      <c r="BR1172" s="224"/>
      <c r="BS1172" s="224"/>
      <c r="BT1172" s="224"/>
      <c r="BU1172" s="224"/>
      <c r="BV1172" s="224"/>
      <c r="BW1172" s="224"/>
      <c r="BX1172" s="224"/>
      <c r="BY1172" s="224"/>
      <c r="BZ1172" s="224"/>
      <c r="CA1172" s="224"/>
      <c r="CB1172" s="224"/>
      <c r="CC1172" s="224"/>
      <c r="CD1172" s="224"/>
      <c r="CE1172" s="224"/>
      <c r="CF1172" s="224"/>
      <c r="CG1172" s="224"/>
      <c r="CH1172" s="224"/>
      <c r="CI1172" s="224"/>
      <c r="CJ1172" s="224"/>
      <c r="CK1172" s="224"/>
      <c r="CL1172" s="224"/>
      <c r="CM1172" s="224"/>
      <c r="CN1172" s="224"/>
      <c r="CO1172" s="224"/>
      <c r="CP1172" s="224"/>
      <c r="CQ1172" s="224"/>
      <c r="CR1172" s="224"/>
      <c r="CS1172" s="224"/>
      <c r="CT1172" s="224"/>
      <c r="CU1172" s="224"/>
      <c r="CV1172" s="224"/>
      <c r="CW1172" s="224"/>
      <c r="CX1172" s="224"/>
      <c r="CY1172" s="224"/>
      <c r="CZ1172" s="224"/>
      <c r="DA1172" s="224"/>
      <c r="DB1172" s="224"/>
      <c r="DC1172" s="224"/>
      <c r="DD1172" s="224"/>
      <c r="DE1172" s="224"/>
      <c r="DF1172" s="224"/>
      <c r="DG1172" s="224"/>
      <c r="DH1172" s="224"/>
      <c r="DI1172" s="224"/>
      <c r="DJ1172" s="224"/>
      <c r="DK1172" s="224"/>
      <c r="DL1172" s="224"/>
      <c r="DM1172" s="224"/>
      <c r="DN1172" s="224"/>
      <c r="DO1172" s="224"/>
      <c r="DP1172" s="224"/>
      <c r="DQ1172" s="224"/>
      <c r="DR1172" s="224"/>
      <c r="DS1172" s="224"/>
      <c r="DT1172" s="224"/>
      <c r="DU1172" s="224"/>
      <c r="DV1172" s="224"/>
      <c r="DW1172" s="224"/>
      <c r="DX1172" s="224"/>
      <c r="DY1172" s="224"/>
      <c r="DZ1172" s="224"/>
      <c r="EA1172" s="224"/>
      <c r="EB1172" s="224"/>
      <c r="EC1172" s="224"/>
      <c r="ED1172" s="224"/>
      <c r="EE1172" s="224"/>
      <c r="EF1172" s="224"/>
      <c r="EG1172" s="224"/>
      <c r="EH1172" s="224"/>
      <c r="EI1172" s="224"/>
      <c r="EJ1172" s="224"/>
      <c r="EK1172" s="224"/>
      <c r="EL1172" s="224"/>
      <c r="EM1172" s="224"/>
      <c r="EN1172" s="224"/>
      <c r="EO1172" s="224"/>
      <c r="EP1172" s="224"/>
      <c r="EQ1172" s="224"/>
      <c r="ER1172" s="224"/>
      <c r="ES1172" s="224"/>
      <c r="ET1172" s="224"/>
      <c r="EU1172" s="224"/>
      <c r="EV1172" s="224"/>
      <c r="EW1172" s="224"/>
      <c r="EX1172" s="224"/>
      <c r="EY1172" s="224"/>
      <c r="EZ1172" s="224"/>
      <c r="FA1172" s="224"/>
      <c r="FB1172" s="224"/>
      <c r="FC1172" s="224"/>
      <c r="FD1172" s="224"/>
      <c r="FE1172" s="224"/>
      <c r="FF1172" s="224"/>
      <c r="FG1172" s="224"/>
      <c r="FH1172" s="224"/>
      <c r="FI1172" s="224"/>
      <c r="FJ1172" s="224"/>
      <c r="FK1172" s="224"/>
      <c r="FL1172" s="224"/>
      <c r="FM1172" s="224"/>
      <c r="FN1172" s="224"/>
      <c r="FO1172" s="224"/>
      <c r="FP1172" s="224"/>
      <c r="FQ1172" s="224"/>
      <c r="FR1172" s="224"/>
      <c r="FS1172" s="224"/>
      <c r="FT1172" s="224"/>
      <c r="FU1172" s="224"/>
      <c r="FV1172" s="224"/>
      <c r="FW1172" s="224"/>
      <c r="FX1172" s="224"/>
      <c r="FY1172" s="224"/>
      <c r="FZ1172" s="224"/>
      <c r="GA1172" s="224"/>
      <c r="GB1172" s="224"/>
      <c r="GC1172" s="224"/>
      <c r="GD1172" s="224"/>
      <c r="GE1172" s="224"/>
      <c r="GF1172" s="224"/>
      <c r="GG1172" s="224"/>
      <c r="GH1172" s="224"/>
      <c r="GI1172" s="224"/>
      <c r="GJ1172" s="224"/>
      <c r="GK1172" s="224"/>
      <c r="GL1172" s="224"/>
      <c r="GM1172" s="224"/>
      <c r="GN1172" s="224"/>
      <c r="GO1172" s="224"/>
      <c r="GP1172" s="224"/>
      <c r="GQ1172" s="224"/>
      <c r="GR1172" s="224"/>
      <c r="GS1172" s="224"/>
      <c r="GT1172" s="224"/>
      <c r="GU1172" s="224"/>
      <c r="GV1172" s="224"/>
      <c r="GW1172" s="224"/>
      <c r="GX1172" s="224"/>
      <c r="GY1172" s="224"/>
      <c r="GZ1172" s="224"/>
      <c r="HA1172" s="224"/>
      <c r="HB1172" s="224"/>
      <c r="HC1172" s="224"/>
      <c r="HD1172" s="224"/>
      <c r="HE1172" s="224"/>
      <c r="HF1172" s="224"/>
      <c r="HG1172" s="224"/>
      <c r="HH1172" s="224"/>
      <c r="HI1172" s="224"/>
      <c r="HJ1172" s="224"/>
      <c r="HK1172" s="224"/>
      <c r="HL1172" s="224"/>
      <c r="HM1172" s="224"/>
      <c r="HN1172" s="224"/>
      <c r="HO1172" s="224"/>
      <c r="HP1172" s="224"/>
      <c r="HQ1172" s="224"/>
      <c r="HR1172" s="224"/>
      <c r="HS1172" s="224"/>
      <c r="HT1172" s="224"/>
      <c r="HU1172" s="224"/>
      <c r="HV1172" s="224"/>
      <c r="HW1172" s="224"/>
      <c r="HX1172" s="224"/>
      <c r="HY1172" s="224"/>
      <c r="HZ1172" s="224"/>
      <c r="IA1172" s="224"/>
      <c r="IB1172" s="224"/>
      <c r="IC1172" s="224"/>
      <c r="ID1172" s="224"/>
      <c r="IE1172" s="224"/>
      <c r="IF1172" s="224"/>
      <c r="IG1172" s="224"/>
      <c r="IH1172" s="224"/>
      <c r="II1172" s="224"/>
      <c r="IJ1172" s="224"/>
      <c r="IK1172" s="224"/>
      <c r="IL1172" s="224"/>
      <c r="IM1172" s="224"/>
      <c r="IN1172" s="224"/>
      <c r="IO1172" s="224"/>
      <c r="IP1172" s="224"/>
      <c r="IQ1172" s="224"/>
      <c r="IR1172" s="224"/>
      <c r="IS1172" s="224"/>
      <c r="IT1172" s="224"/>
      <c r="IU1172" s="224"/>
      <c r="IV1172" s="224"/>
      <c r="IW1172" s="224"/>
    </row>
    <row r="1173" spans="1:257" s="258" customFormat="1" ht="39" hidden="1" customHeight="1" x14ac:dyDescent="0.25">
      <c r="A1173" s="224"/>
      <c r="B1173" s="224"/>
      <c r="C1173" s="224"/>
      <c r="D1173" s="209"/>
      <c r="E1173" s="57"/>
      <c r="F1173" s="57"/>
      <c r="G1173" s="210"/>
      <c r="H1173" s="210"/>
      <c r="I1173" s="210"/>
      <c r="J1173" s="224"/>
      <c r="K1173" s="251"/>
      <c r="L1173" s="251"/>
      <c r="M1173" s="251"/>
      <c r="N1173" s="251"/>
      <c r="O1173" s="251"/>
      <c r="P1173" s="251"/>
      <c r="Q1173" s="251"/>
      <c r="R1173" s="251"/>
      <c r="S1173" s="251"/>
      <c r="T1173" s="251"/>
      <c r="U1173" s="251"/>
      <c r="V1173" s="251"/>
      <c r="W1173" s="251"/>
      <c r="X1173" s="251"/>
      <c r="Y1173" s="251"/>
      <c r="Z1173" s="251"/>
      <c r="AA1173" s="251"/>
      <c r="AB1173" s="251"/>
      <c r="AC1173" s="211"/>
      <c r="AD1173" s="252"/>
      <c r="AE1173" s="252"/>
      <c r="AF1173" s="253"/>
      <c r="AG1173" s="253"/>
      <c r="AH1173" s="254"/>
      <c r="AI1173" s="254"/>
      <c r="AJ1173" s="255"/>
      <c r="AK1173" s="255"/>
      <c r="AL1173" s="126"/>
      <c r="AM1173" s="224"/>
      <c r="AN1173" s="224"/>
      <c r="AO1173" s="224"/>
      <c r="AP1173" s="224"/>
      <c r="AQ1173" s="224"/>
      <c r="AR1173" s="224"/>
      <c r="AS1173" s="224"/>
      <c r="AT1173" s="224"/>
      <c r="AU1173" s="224"/>
      <c r="AV1173" s="224"/>
      <c r="AW1173" s="224"/>
      <c r="AX1173" s="224"/>
      <c r="AY1173" s="224"/>
      <c r="AZ1173" s="224"/>
      <c r="BA1173" s="224"/>
      <c r="BB1173" s="224"/>
      <c r="BC1173" s="224"/>
      <c r="BD1173" s="224"/>
      <c r="BE1173" s="224"/>
      <c r="BF1173" s="224"/>
      <c r="BG1173" s="224"/>
      <c r="BH1173" s="224"/>
      <c r="BI1173" s="224"/>
      <c r="BJ1173" s="224"/>
      <c r="BK1173" s="224"/>
      <c r="BL1173" s="224"/>
      <c r="BM1173" s="224"/>
      <c r="BN1173" s="224"/>
      <c r="BO1173" s="224"/>
      <c r="BP1173" s="224"/>
      <c r="BQ1173" s="224"/>
      <c r="BR1173" s="224"/>
      <c r="BS1173" s="224"/>
      <c r="BT1173" s="224"/>
      <c r="BU1173" s="224"/>
      <c r="BV1173" s="224"/>
      <c r="BW1173" s="224"/>
      <c r="BX1173" s="224"/>
      <c r="BY1173" s="224"/>
      <c r="BZ1173" s="224"/>
      <c r="CA1173" s="224"/>
      <c r="CB1173" s="224"/>
      <c r="CC1173" s="224"/>
      <c r="CD1173" s="224"/>
      <c r="CE1173" s="224"/>
      <c r="CF1173" s="224"/>
      <c r="CG1173" s="224"/>
      <c r="CH1173" s="224"/>
      <c r="CI1173" s="224"/>
      <c r="CJ1173" s="224"/>
      <c r="CK1173" s="224"/>
      <c r="CL1173" s="224"/>
      <c r="CM1173" s="224"/>
      <c r="CN1173" s="224"/>
      <c r="CO1173" s="224"/>
      <c r="CP1173" s="224"/>
      <c r="CQ1173" s="224"/>
      <c r="CR1173" s="224"/>
      <c r="CS1173" s="224"/>
      <c r="CT1173" s="224"/>
      <c r="CU1173" s="224"/>
      <c r="CV1173" s="224"/>
      <c r="CW1173" s="224"/>
      <c r="CX1173" s="224"/>
      <c r="CY1173" s="224"/>
      <c r="CZ1173" s="224"/>
      <c r="DA1173" s="224"/>
      <c r="DB1173" s="224"/>
      <c r="DC1173" s="224"/>
      <c r="DD1173" s="224"/>
      <c r="DE1173" s="224"/>
      <c r="DF1173" s="224"/>
      <c r="DG1173" s="224"/>
      <c r="DH1173" s="224"/>
      <c r="DI1173" s="224"/>
      <c r="DJ1173" s="224"/>
      <c r="DK1173" s="224"/>
      <c r="DL1173" s="224"/>
      <c r="DM1173" s="224"/>
      <c r="DN1173" s="224"/>
      <c r="DO1173" s="224"/>
      <c r="DP1173" s="224"/>
      <c r="DQ1173" s="224"/>
      <c r="DR1173" s="224"/>
      <c r="DS1173" s="224"/>
      <c r="DT1173" s="224"/>
      <c r="DU1173" s="224"/>
      <c r="DV1173" s="224"/>
      <c r="DW1173" s="224"/>
      <c r="DX1173" s="224"/>
      <c r="DY1173" s="224"/>
      <c r="DZ1173" s="224"/>
      <c r="EA1173" s="224"/>
      <c r="EB1173" s="224"/>
      <c r="EC1173" s="224"/>
      <c r="ED1173" s="224"/>
      <c r="EE1173" s="224"/>
      <c r="EF1173" s="224"/>
      <c r="EG1173" s="224"/>
      <c r="EH1173" s="224"/>
      <c r="EI1173" s="224"/>
      <c r="EJ1173" s="224"/>
      <c r="EK1173" s="224"/>
      <c r="EL1173" s="224"/>
      <c r="EM1173" s="224"/>
      <c r="EN1173" s="224"/>
      <c r="EO1173" s="224"/>
      <c r="EP1173" s="224"/>
      <c r="EQ1173" s="224"/>
      <c r="ER1173" s="224"/>
      <c r="ES1173" s="224"/>
      <c r="ET1173" s="224"/>
      <c r="EU1173" s="224"/>
      <c r="EV1173" s="224"/>
      <c r="EW1173" s="224"/>
      <c r="EX1173" s="224"/>
      <c r="EY1173" s="224"/>
      <c r="EZ1173" s="224"/>
      <c r="FA1173" s="224"/>
      <c r="FB1173" s="224"/>
      <c r="FC1173" s="224"/>
      <c r="FD1173" s="224"/>
      <c r="FE1173" s="224"/>
      <c r="FF1173" s="224"/>
      <c r="FG1173" s="224"/>
      <c r="FH1173" s="224"/>
      <c r="FI1173" s="224"/>
      <c r="FJ1173" s="224"/>
      <c r="FK1173" s="224"/>
      <c r="FL1173" s="224"/>
      <c r="FM1173" s="224"/>
      <c r="FN1173" s="224"/>
      <c r="FO1173" s="224"/>
      <c r="FP1173" s="224"/>
      <c r="FQ1173" s="224"/>
      <c r="FR1173" s="224"/>
      <c r="FS1173" s="224"/>
      <c r="FT1173" s="224"/>
      <c r="FU1173" s="224"/>
      <c r="FV1173" s="224"/>
      <c r="FW1173" s="224"/>
      <c r="FX1173" s="224"/>
      <c r="FY1173" s="224"/>
      <c r="FZ1173" s="224"/>
      <c r="GA1173" s="224"/>
      <c r="GB1173" s="224"/>
      <c r="GC1173" s="224"/>
      <c r="GD1173" s="224"/>
      <c r="GE1173" s="224"/>
      <c r="GF1173" s="224"/>
      <c r="GG1173" s="224"/>
      <c r="GH1173" s="224"/>
      <c r="GI1173" s="224"/>
      <c r="GJ1173" s="224"/>
      <c r="GK1173" s="224"/>
      <c r="GL1173" s="224"/>
      <c r="GM1173" s="224"/>
      <c r="GN1173" s="224"/>
      <c r="GO1173" s="224"/>
      <c r="GP1173" s="224"/>
      <c r="GQ1173" s="224"/>
      <c r="GR1173" s="224"/>
      <c r="GS1173" s="224"/>
      <c r="GT1173" s="224"/>
      <c r="GU1173" s="224"/>
      <c r="GV1173" s="224"/>
      <c r="GW1173" s="224"/>
      <c r="GX1173" s="224"/>
      <c r="GY1173" s="224"/>
      <c r="GZ1173" s="224"/>
      <c r="HA1173" s="224"/>
      <c r="HB1173" s="224"/>
      <c r="HC1173" s="224"/>
      <c r="HD1173" s="224"/>
      <c r="HE1173" s="224"/>
      <c r="HF1173" s="224"/>
      <c r="HG1173" s="224"/>
      <c r="HH1173" s="224"/>
      <c r="HI1173" s="224"/>
      <c r="HJ1173" s="224"/>
      <c r="HK1173" s="224"/>
      <c r="HL1173" s="224"/>
      <c r="HM1173" s="224"/>
      <c r="HN1173" s="224"/>
      <c r="HO1173" s="224"/>
      <c r="HP1173" s="224"/>
      <c r="HQ1173" s="224"/>
      <c r="HR1173" s="224"/>
      <c r="HS1173" s="224"/>
      <c r="HT1173" s="224"/>
      <c r="HU1173" s="224"/>
      <c r="HV1173" s="224"/>
      <c r="HW1173" s="224"/>
      <c r="HX1173" s="224"/>
      <c r="HY1173" s="224"/>
      <c r="HZ1173" s="224"/>
      <c r="IA1173" s="224"/>
      <c r="IB1173" s="224"/>
      <c r="IC1173" s="224"/>
      <c r="ID1173" s="224"/>
      <c r="IE1173" s="224"/>
      <c r="IF1173" s="224"/>
      <c r="IG1173" s="224"/>
      <c r="IH1173" s="224"/>
      <c r="II1173" s="224"/>
      <c r="IJ1173" s="224"/>
      <c r="IK1173" s="224"/>
      <c r="IL1173" s="224"/>
      <c r="IM1173" s="224"/>
      <c r="IN1173" s="224"/>
      <c r="IO1173" s="224"/>
      <c r="IP1173" s="224"/>
      <c r="IQ1173" s="224"/>
      <c r="IR1173" s="224"/>
      <c r="IS1173" s="224"/>
      <c r="IT1173" s="224"/>
      <c r="IU1173" s="224"/>
      <c r="IV1173" s="224"/>
      <c r="IW1173" s="224"/>
    </row>
    <row r="1174" spans="1:257" s="258" customFormat="1" ht="39" hidden="1" customHeight="1" x14ac:dyDescent="0.25">
      <c r="A1174" s="224"/>
      <c r="B1174" s="224"/>
      <c r="C1174" s="224"/>
      <c r="D1174" s="209"/>
      <c r="E1174" s="57"/>
      <c r="F1174" s="57"/>
      <c r="G1174" s="210"/>
      <c r="H1174" s="210"/>
      <c r="I1174" s="210"/>
      <c r="J1174" s="224"/>
      <c r="K1174" s="251"/>
      <c r="L1174" s="251"/>
      <c r="M1174" s="251"/>
      <c r="N1174" s="251"/>
      <c r="O1174" s="251"/>
      <c r="P1174" s="251"/>
      <c r="Q1174" s="251"/>
      <c r="R1174" s="251"/>
      <c r="S1174" s="251"/>
      <c r="T1174" s="251"/>
      <c r="U1174" s="251"/>
      <c r="V1174" s="251"/>
      <c r="W1174" s="251"/>
      <c r="X1174" s="251"/>
      <c r="Y1174" s="251"/>
      <c r="Z1174" s="251"/>
      <c r="AA1174" s="251"/>
      <c r="AB1174" s="251"/>
      <c r="AC1174" s="211"/>
      <c r="AD1174" s="252"/>
      <c r="AE1174" s="252"/>
      <c r="AF1174" s="253"/>
      <c r="AG1174" s="253"/>
      <c r="AH1174" s="254"/>
      <c r="AI1174" s="254"/>
      <c r="AJ1174" s="255"/>
      <c r="AK1174" s="255"/>
      <c r="AL1174" s="126"/>
      <c r="AM1174" s="224"/>
      <c r="AN1174" s="224"/>
      <c r="AO1174" s="224"/>
      <c r="AP1174" s="224"/>
      <c r="AQ1174" s="224"/>
      <c r="AR1174" s="224"/>
      <c r="AS1174" s="224"/>
      <c r="AT1174" s="224"/>
      <c r="AU1174" s="224"/>
      <c r="AV1174" s="224"/>
      <c r="AW1174" s="224"/>
      <c r="AX1174" s="224"/>
      <c r="AY1174" s="224"/>
      <c r="AZ1174" s="224"/>
      <c r="BA1174" s="224"/>
      <c r="BB1174" s="224"/>
      <c r="BC1174" s="224"/>
      <c r="BD1174" s="224"/>
      <c r="BE1174" s="224"/>
      <c r="BF1174" s="224"/>
      <c r="BG1174" s="224"/>
      <c r="BH1174" s="224"/>
      <c r="BI1174" s="224"/>
      <c r="BJ1174" s="224"/>
      <c r="BK1174" s="224"/>
      <c r="BL1174" s="224"/>
      <c r="BM1174" s="224"/>
      <c r="BN1174" s="224"/>
      <c r="BO1174" s="224"/>
      <c r="BP1174" s="224"/>
      <c r="BQ1174" s="224"/>
      <c r="BR1174" s="224"/>
      <c r="BS1174" s="224"/>
      <c r="BT1174" s="224"/>
      <c r="BU1174" s="224"/>
      <c r="BV1174" s="224"/>
      <c r="BW1174" s="224"/>
      <c r="BX1174" s="224"/>
      <c r="BY1174" s="224"/>
      <c r="BZ1174" s="224"/>
      <c r="CA1174" s="224"/>
      <c r="CB1174" s="224"/>
      <c r="CC1174" s="224"/>
      <c r="CD1174" s="224"/>
      <c r="CE1174" s="224"/>
      <c r="CF1174" s="224"/>
      <c r="CG1174" s="224"/>
      <c r="CH1174" s="224"/>
      <c r="CI1174" s="224"/>
      <c r="CJ1174" s="224"/>
      <c r="CK1174" s="224"/>
      <c r="CL1174" s="224"/>
      <c r="CM1174" s="224"/>
      <c r="CN1174" s="224"/>
      <c r="CO1174" s="224"/>
      <c r="CP1174" s="224"/>
      <c r="CQ1174" s="224"/>
      <c r="CR1174" s="224"/>
      <c r="CS1174" s="224"/>
      <c r="CT1174" s="224"/>
      <c r="CU1174" s="224"/>
      <c r="CV1174" s="224"/>
      <c r="CW1174" s="224"/>
      <c r="CX1174" s="224"/>
      <c r="CY1174" s="224"/>
      <c r="CZ1174" s="224"/>
      <c r="DA1174" s="224"/>
      <c r="DB1174" s="224"/>
      <c r="DC1174" s="224"/>
      <c r="DD1174" s="224"/>
      <c r="DE1174" s="224"/>
      <c r="DF1174" s="224"/>
      <c r="DG1174" s="224"/>
      <c r="DH1174" s="224"/>
      <c r="DI1174" s="224"/>
      <c r="DJ1174" s="224"/>
      <c r="DK1174" s="224"/>
      <c r="DL1174" s="224"/>
      <c r="DM1174" s="224"/>
      <c r="DN1174" s="224"/>
      <c r="DO1174" s="224"/>
      <c r="DP1174" s="224"/>
      <c r="DQ1174" s="224"/>
      <c r="DR1174" s="224"/>
      <c r="DS1174" s="224"/>
      <c r="DT1174" s="224"/>
      <c r="DU1174" s="224"/>
      <c r="DV1174" s="224"/>
      <c r="DW1174" s="224"/>
      <c r="DX1174" s="224"/>
      <c r="DY1174" s="224"/>
      <c r="DZ1174" s="224"/>
      <c r="EA1174" s="224"/>
      <c r="EB1174" s="224"/>
      <c r="EC1174" s="224"/>
      <c r="ED1174" s="224"/>
      <c r="EE1174" s="224"/>
      <c r="EF1174" s="224"/>
      <c r="EG1174" s="224"/>
      <c r="EH1174" s="224"/>
      <c r="EI1174" s="224"/>
      <c r="EJ1174" s="224"/>
      <c r="EK1174" s="224"/>
      <c r="EL1174" s="224"/>
      <c r="EM1174" s="224"/>
      <c r="EN1174" s="224"/>
      <c r="EO1174" s="224"/>
      <c r="EP1174" s="224"/>
      <c r="EQ1174" s="224"/>
      <c r="ER1174" s="224"/>
      <c r="ES1174" s="224"/>
      <c r="ET1174" s="224"/>
      <c r="EU1174" s="224"/>
      <c r="EV1174" s="224"/>
      <c r="EW1174" s="224"/>
      <c r="EX1174" s="224"/>
      <c r="EY1174" s="224"/>
      <c r="EZ1174" s="224"/>
      <c r="FA1174" s="224"/>
      <c r="FB1174" s="224"/>
      <c r="FC1174" s="224"/>
      <c r="FD1174" s="224"/>
      <c r="FE1174" s="224"/>
      <c r="FF1174" s="224"/>
      <c r="FG1174" s="224"/>
      <c r="FH1174" s="224"/>
      <c r="FI1174" s="224"/>
      <c r="FJ1174" s="224"/>
      <c r="FK1174" s="224"/>
      <c r="FL1174" s="224"/>
      <c r="FM1174" s="224"/>
      <c r="FN1174" s="224"/>
      <c r="FO1174" s="224"/>
      <c r="FP1174" s="224"/>
      <c r="FQ1174" s="224"/>
      <c r="FR1174" s="224"/>
      <c r="FS1174" s="224"/>
      <c r="FT1174" s="224"/>
      <c r="FU1174" s="224"/>
      <c r="FV1174" s="224"/>
      <c r="FW1174" s="224"/>
      <c r="FX1174" s="224"/>
      <c r="FY1174" s="224"/>
      <c r="FZ1174" s="224"/>
      <c r="GA1174" s="224"/>
      <c r="GB1174" s="224"/>
      <c r="GC1174" s="224"/>
      <c r="GD1174" s="224"/>
      <c r="GE1174" s="224"/>
      <c r="GF1174" s="224"/>
      <c r="GG1174" s="224"/>
      <c r="GH1174" s="224"/>
      <c r="GI1174" s="224"/>
      <c r="GJ1174" s="224"/>
      <c r="GK1174" s="224"/>
      <c r="GL1174" s="224"/>
      <c r="GM1174" s="224"/>
      <c r="GN1174" s="224"/>
      <c r="GO1174" s="224"/>
      <c r="GP1174" s="224"/>
      <c r="GQ1174" s="224"/>
      <c r="GR1174" s="224"/>
      <c r="GS1174" s="224"/>
      <c r="GT1174" s="224"/>
      <c r="GU1174" s="224"/>
      <c r="GV1174" s="224"/>
      <c r="GW1174" s="224"/>
      <c r="GX1174" s="224"/>
      <c r="GY1174" s="224"/>
      <c r="GZ1174" s="224"/>
      <c r="HA1174" s="224"/>
      <c r="HB1174" s="224"/>
      <c r="HC1174" s="224"/>
      <c r="HD1174" s="224"/>
      <c r="HE1174" s="224"/>
      <c r="HF1174" s="224"/>
      <c r="HG1174" s="224"/>
      <c r="HH1174" s="224"/>
      <c r="HI1174" s="224"/>
      <c r="HJ1174" s="224"/>
      <c r="HK1174" s="224"/>
      <c r="HL1174" s="224"/>
      <c r="HM1174" s="224"/>
      <c r="HN1174" s="224"/>
      <c r="HO1174" s="224"/>
      <c r="HP1174" s="224"/>
      <c r="HQ1174" s="224"/>
      <c r="HR1174" s="224"/>
      <c r="HS1174" s="224"/>
      <c r="HT1174" s="224"/>
      <c r="HU1174" s="224"/>
      <c r="HV1174" s="224"/>
      <c r="HW1174" s="224"/>
      <c r="HX1174" s="224"/>
      <c r="HY1174" s="224"/>
      <c r="HZ1174" s="224"/>
      <c r="IA1174" s="224"/>
      <c r="IB1174" s="224"/>
      <c r="IC1174" s="224"/>
      <c r="ID1174" s="224"/>
      <c r="IE1174" s="224"/>
      <c r="IF1174" s="224"/>
      <c r="IG1174" s="224"/>
      <c r="IH1174" s="224"/>
      <c r="II1174" s="224"/>
      <c r="IJ1174" s="224"/>
      <c r="IK1174" s="224"/>
      <c r="IL1174" s="224"/>
      <c r="IM1174" s="224"/>
      <c r="IN1174" s="224"/>
      <c r="IO1174" s="224"/>
      <c r="IP1174" s="224"/>
      <c r="IQ1174" s="224"/>
      <c r="IR1174" s="224"/>
      <c r="IS1174" s="224"/>
      <c r="IT1174" s="224"/>
      <c r="IU1174" s="224"/>
      <c r="IV1174" s="224"/>
      <c r="IW1174" s="224"/>
    </row>
    <row r="1175" spans="1:257" s="258" customFormat="1" ht="39" hidden="1" customHeight="1" x14ac:dyDescent="0.25">
      <c r="A1175" s="224"/>
      <c r="B1175" s="224"/>
      <c r="C1175" s="224"/>
      <c r="D1175" s="209"/>
      <c r="E1175" s="57"/>
      <c r="F1175" s="57"/>
      <c r="G1175" s="210"/>
      <c r="H1175" s="210"/>
      <c r="I1175" s="210"/>
      <c r="J1175" s="224"/>
      <c r="K1175" s="251"/>
      <c r="L1175" s="251"/>
      <c r="M1175" s="251"/>
      <c r="N1175" s="251"/>
      <c r="O1175" s="251"/>
      <c r="P1175" s="251"/>
      <c r="Q1175" s="251"/>
      <c r="R1175" s="251"/>
      <c r="S1175" s="251"/>
      <c r="T1175" s="251"/>
      <c r="U1175" s="251"/>
      <c r="V1175" s="251"/>
      <c r="W1175" s="251"/>
      <c r="X1175" s="251"/>
      <c r="Y1175" s="251"/>
      <c r="Z1175" s="251"/>
      <c r="AA1175" s="251"/>
      <c r="AB1175" s="251"/>
      <c r="AC1175" s="211"/>
      <c r="AD1175" s="252"/>
      <c r="AE1175" s="252"/>
      <c r="AF1175" s="253"/>
      <c r="AG1175" s="253"/>
      <c r="AH1175" s="254"/>
      <c r="AI1175" s="254"/>
      <c r="AJ1175" s="255"/>
      <c r="AK1175" s="255"/>
      <c r="AL1175" s="126"/>
      <c r="AM1175" s="224"/>
      <c r="AN1175" s="224"/>
      <c r="AO1175" s="224"/>
      <c r="AP1175" s="224"/>
      <c r="AQ1175" s="224"/>
      <c r="AR1175" s="224"/>
      <c r="AS1175" s="224"/>
      <c r="AT1175" s="224"/>
      <c r="AU1175" s="224"/>
      <c r="AV1175" s="224"/>
      <c r="AW1175" s="224"/>
      <c r="AX1175" s="224"/>
      <c r="AY1175" s="224"/>
      <c r="AZ1175" s="224"/>
      <c r="BA1175" s="224"/>
      <c r="BB1175" s="224"/>
      <c r="BC1175" s="224"/>
      <c r="BD1175" s="224"/>
      <c r="BE1175" s="224"/>
      <c r="BF1175" s="224"/>
      <c r="BG1175" s="224"/>
      <c r="BH1175" s="224"/>
      <c r="BI1175" s="224"/>
      <c r="BJ1175" s="224"/>
      <c r="BK1175" s="224"/>
      <c r="BL1175" s="224"/>
      <c r="BM1175" s="224"/>
      <c r="BN1175" s="224"/>
      <c r="BO1175" s="224"/>
      <c r="BP1175" s="224"/>
      <c r="BQ1175" s="224"/>
      <c r="BR1175" s="224"/>
      <c r="BS1175" s="224"/>
      <c r="BT1175" s="224"/>
      <c r="BU1175" s="224"/>
      <c r="BV1175" s="224"/>
      <c r="BW1175" s="224"/>
      <c r="BX1175" s="224"/>
      <c r="BY1175" s="224"/>
      <c r="BZ1175" s="224"/>
      <c r="CA1175" s="224"/>
      <c r="CB1175" s="224"/>
      <c r="CC1175" s="224"/>
      <c r="CD1175" s="224"/>
      <c r="CE1175" s="224"/>
      <c r="CF1175" s="224"/>
      <c r="CG1175" s="224"/>
      <c r="CH1175" s="224"/>
      <c r="CI1175" s="224"/>
      <c r="CJ1175" s="224"/>
      <c r="CK1175" s="224"/>
      <c r="CL1175" s="224"/>
      <c r="CM1175" s="224"/>
      <c r="CN1175" s="224"/>
      <c r="CO1175" s="224"/>
      <c r="CP1175" s="224"/>
      <c r="CQ1175" s="224"/>
      <c r="CR1175" s="224"/>
      <c r="CS1175" s="224"/>
      <c r="CT1175" s="224"/>
      <c r="CU1175" s="224"/>
      <c r="CV1175" s="224"/>
      <c r="CW1175" s="224"/>
      <c r="CX1175" s="224"/>
      <c r="CY1175" s="224"/>
      <c r="CZ1175" s="224"/>
      <c r="DA1175" s="224"/>
      <c r="DB1175" s="224"/>
      <c r="DC1175" s="224"/>
      <c r="DD1175" s="224"/>
      <c r="DE1175" s="224"/>
      <c r="DF1175" s="224"/>
      <c r="DG1175" s="224"/>
      <c r="DH1175" s="224"/>
      <c r="DI1175" s="224"/>
      <c r="DJ1175" s="224"/>
      <c r="DK1175" s="224"/>
      <c r="DL1175" s="224"/>
      <c r="DM1175" s="224"/>
      <c r="DN1175" s="224"/>
      <c r="DO1175" s="224"/>
      <c r="DP1175" s="224"/>
      <c r="DQ1175" s="224"/>
      <c r="DR1175" s="224"/>
      <c r="DS1175" s="224"/>
      <c r="DT1175" s="224"/>
      <c r="DU1175" s="224"/>
      <c r="DV1175" s="224"/>
      <c r="DW1175" s="224"/>
      <c r="DX1175" s="224"/>
      <c r="DY1175" s="224"/>
      <c r="DZ1175" s="224"/>
      <c r="EA1175" s="224"/>
      <c r="EB1175" s="224"/>
      <c r="EC1175" s="224"/>
      <c r="ED1175" s="224"/>
      <c r="EE1175" s="224"/>
      <c r="EF1175" s="224"/>
      <c r="EG1175" s="224"/>
      <c r="EH1175" s="224"/>
      <c r="EI1175" s="224"/>
      <c r="EJ1175" s="224"/>
      <c r="EK1175" s="224"/>
      <c r="EL1175" s="224"/>
      <c r="EM1175" s="224"/>
      <c r="EN1175" s="224"/>
      <c r="EO1175" s="224"/>
      <c r="EP1175" s="224"/>
      <c r="EQ1175" s="224"/>
      <c r="ER1175" s="224"/>
      <c r="ES1175" s="224"/>
      <c r="ET1175" s="224"/>
      <c r="EU1175" s="224"/>
      <c r="EV1175" s="224"/>
      <c r="EW1175" s="224"/>
      <c r="EX1175" s="224"/>
      <c r="EY1175" s="224"/>
      <c r="EZ1175" s="224"/>
      <c r="FA1175" s="224"/>
      <c r="FB1175" s="224"/>
      <c r="FC1175" s="224"/>
      <c r="FD1175" s="224"/>
      <c r="FE1175" s="224"/>
      <c r="FF1175" s="224"/>
      <c r="FG1175" s="224"/>
      <c r="FH1175" s="224"/>
      <c r="FI1175" s="224"/>
      <c r="FJ1175" s="224"/>
      <c r="FK1175" s="224"/>
      <c r="FL1175" s="224"/>
      <c r="FM1175" s="224"/>
      <c r="FN1175" s="224"/>
      <c r="FO1175" s="224"/>
      <c r="FP1175" s="224"/>
      <c r="FQ1175" s="224"/>
      <c r="FR1175" s="224"/>
      <c r="FS1175" s="224"/>
      <c r="FT1175" s="224"/>
      <c r="FU1175" s="224"/>
      <c r="FV1175" s="224"/>
      <c r="FW1175" s="224"/>
      <c r="FX1175" s="224"/>
      <c r="FY1175" s="224"/>
      <c r="FZ1175" s="224"/>
      <c r="GA1175" s="224"/>
      <c r="GB1175" s="224"/>
      <c r="GC1175" s="224"/>
      <c r="GD1175" s="224"/>
      <c r="GE1175" s="224"/>
      <c r="GF1175" s="224"/>
      <c r="GG1175" s="224"/>
      <c r="GH1175" s="224"/>
      <c r="GI1175" s="224"/>
      <c r="GJ1175" s="224"/>
      <c r="GK1175" s="224"/>
      <c r="GL1175" s="224"/>
      <c r="GM1175" s="224"/>
      <c r="GN1175" s="224"/>
      <c r="GO1175" s="224"/>
      <c r="GP1175" s="224"/>
      <c r="GQ1175" s="224"/>
      <c r="GR1175" s="224"/>
      <c r="GS1175" s="224"/>
      <c r="GT1175" s="224"/>
      <c r="GU1175" s="224"/>
      <c r="GV1175" s="224"/>
      <c r="GW1175" s="224"/>
      <c r="GX1175" s="224"/>
      <c r="GY1175" s="224"/>
      <c r="GZ1175" s="224"/>
      <c r="HA1175" s="224"/>
      <c r="HB1175" s="224"/>
      <c r="HC1175" s="224"/>
      <c r="HD1175" s="224"/>
      <c r="HE1175" s="224"/>
      <c r="HF1175" s="224"/>
      <c r="HG1175" s="224"/>
      <c r="HH1175" s="224"/>
      <c r="HI1175" s="224"/>
      <c r="HJ1175" s="224"/>
      <c r="HK1175" s="224"/>
      <c r="HL1175" s="224"/>
      <c r="HM1175" s="224"/>
      <c r="HN1175" s="224"/>
      <c r="HO1175" s="224"/>
      <c r="HP1175" s="224"/>
      <c r="HQ1175" s="224"/>
      <c r="HR1175" s="224"/>
      <c r="HS1175" s="224"/>
      <c r="HT1175" s="224"/>
      <c r="HU1175" s="224"/>
      <c r="HV1175" s="224"/>
      <c r="HW1175" s="224"/>
      <c r="HX1175" s="224"/>
      <c r="HY1175" s="224"/>
      <c r="HZ1175" s="224"/>
      <c r="IA1175" s="224"/>
      <c r="IB1175" s="224"/>
      <c r="IC1175" s="224"/>
      <c r="ID1175" s="224"/>
      <c r="IE1175" s="224"/>
      <c r="IF1175" s="224"/>
      <c r="IG1175" s="224"/>
      <c r="IH1175" s="224"/>
      <c r="II1175" s="224"/>
      <c r="IJ1175" s="224"/>
      <c r="IK1175" s="224"/>
      <c r="IL1175" s="224"/>
      <c r="IM1175" s="224"/>
      <c r="IN1175" s="224"/>
      <c r="IO1175" s="224"/>
      <c r="IP1175" s="224"/>
      <c r="IQ1175" s="224"/>
      <c r="IR1175" s="224"/>
      <c r="IS1175" s="224"/>
      <c r="IT1175" s="224"/>
      <c r="IU1175" s="224"/>
      <c r="IV1175" s="224"/>
      <c r="IW1175" s="224"/>
    </row>
    <row r="1176" spans="1:257" s="258" customFormat="1" ht="39" hidden="1" customHeight="1" x14ac:dyDescent="0.25">
      <c r="A1176" s="224"/>
      <c r="B1176" s="224"/>
      <c r="C1176" s="224"/>
      <c r="D1176" s="209"/>
      <c r="E1176" s="57"/>
      <c r="F1176" s="57"/>
      <c r="G1176" s="210"/>
      <c r="H1176" s="210"/>
      <c r="I1176" s="210"/>
      <c r="J1176" s="224"/>
      <c r="K1176" s="251"/>
      <c r="L1176" s="251"/>
      <c r="M1176" s="251"/>
      <c r="N1176" s="251"/>
      <c r="O1176" s="251"/>
      <c r="P1176" s="251"/>
      <c r="Q1176" s="251"/>
      <c r="R1176" s="251"/>
      <c r="S1176" s="251"/>
      <c r="T1176" s="251"/>
      <c r="U1176" s="251"/>
      <c r="V1176" s="251"/>
      <c r="W1176" s="251"/>
      <c r="X1176" s="251"/>
      <c r="Y1176" s="251"/>
      <c r="Z1176" s="251"/>
      <c r="AA1176" s="251"/>
      <c r="AB1176" s="251"/>
      <c r="AC1176" s="211"/>
      <c r="AD1176" s="252"/>
      <c r="AE1176" s="252"/>
      <c r="AF1176" s="253"/>
      <c r="AG1176" s="253"/>
      <c r="AH1176" s="254"/>
      <c r="AI1176" s="254"/>
      <c r="AJ1176" s="255"/>
      <c r="AK1176" s="255"/>
      <c r="AL1176" s="126"/>
      <c r="AM1176" s="224"/>
      <c r="AN1176" s="224"/>
      <c r="AO1176" s="224"/>
      <c r="AP1176" s="224"/>
      <c r="AQ1176" s="224"/>
      <c r="AR1176" s="224"/>
      <c r="AS1176" s="224"/>
      <c r="AT1176" s="224"/>
      <c r="AU1176" s="224"/>
      <c r="AV1176" s="224"/>
      <c r="AW1176" s="224"/>
      <c r="AX1176" s="224"/>
      <c r="AY1176" s="224"/>
      <c r="AZ1176" s="224"/>
      <c r="BA1176" s="224"/>
      <c r="BB1176" s="224"/>
      <c r="BC1176" s="224"/>
      <c r="BD1176" s="224"/>
      <c r="BE1176" s="224"/>
      <c r="BF1176" s="224"/>
      <c r="BG1176" s="224"/>
      <c r="BH1176" s="224"/>
      <c r="BI1176" s="224"/>
      <c r="BJ1176" s="224"/>
      <c r="BK1176" s="224"/>
      <c r="BL1176" s="224"/>
      <c r="BM1176" s="224"/>
      <c r="BN1176" s="224"/>
      <c r="BO1176" s="224"/>
      <c r="BP1176" s="224"/>
      <c r="BQ1176" s="224"/>
      <c r="BR1176" s="224"/>
      <c r="BS1176" s="224"/>
      <c r="BT1176" s="224"/>
      <c r="BU1176" s="224"/>
      <c r="BV1176" s="224"/>
      <c r="BW1176" s="224"/>
      <c r="BX1176" s="224"/>
      <c r="BY1176" s="224"/>
      <c r="BZ1176" s="224"/>
      <c r="CA1176" s="224"/>
      <c r="CB1176" s="224"/>
      <c r="CC1176" s="224"/>
      <c r="CD1176" s="224"/>
      <c r="CE1176" s="224"/>
      <c r="CF1176" s="224"/>
      <c r="CG1176" s="224"/>
      <c r="CH1176" s="224"/>
      <c r="CI1176" s="224"/>
      <c r="CJ1176" s="224"/>
      <c r="CK1176" s="224"/>
      <c r="CL1176" s="224"/>
      <c r="CM1176" s="224"/>
      <c r="CN1176" s="224"/>
      <c r="CO1176" s="224"/>
      <c r="CP1176" s="224"/>
      <c r="CQ1176" s="224"/>
      <c r="CR1176" s="224"/>
      <c r="CS1176" s="224"/>
      <c r="CT1176" s="224"/>
      <c r="CU1176" s="224"/>
      <c r="CV1176" s="224"/>
      <c r="CW1176" s="224"/>
      <c r="CX1176" s="224"/>
      <c r="CY1176" s="224"/>
      <c r="CZ1176" s="224"/>
      <c r="DA1176" s="224"/>
      <c r="DB1176" s="224"/>
      <c r="DC1176" s="224"/>
      <c r="DD1176" s="224"/>
      <c r="DE1176" s="224"/>
      <c r="DF1176" s="224"/>
      <c r="DG1176" s="224"/>
      <c r="DH1176" s="224"/>
      <c r="DI1176" s="224"/>
      <c r="DJ1176" s="224"/>
      <c r="DK1176" s="224"/>
      <c r="DL1176" s="224"/>
      <c r="DM1176" s="224"/>
      <c r="DN1176" s="224"/>
      <c r="DO1176" s="224"/>
      <c r="DP1176" s="224"/>
      <c r="DQ1176" s="224"/>
      <c r="DR1176" s="224"/>
      <c r="DS1176" s="224"/>
      <c r="DT1176" s="224"/>
      <c r="DU1176" s="224"/>
      <c r="DV1176" s="224"/>
      <c r="DW1176" s="224"/>
      <c r="DX1176" s="224"/>
      <c r="DY1176" s="224"/>
      <c r="DZ1176" s="224"/>
      <c r="EA1176" s="224"/>
      <c r="EB1176" s="224"/>
      <c r="EC1176" s="224"/>
      <c r="ED1176" s="224"/>
      <c r="EE1176" s="224"/>
      <c r="EF1176" s="224"/>
      <c r="EG1176" s="224"/>
      <c r="EH1176" s="224"/>
      <c r="EI1176" s="224"/>
      <c r="EJ1176" s="224"/>
      <c r="EK1176" s="224"/>
      <c r="EL1176" s="224"/>
      <c r="EM1176" s="224"/>
      <c r="EN1176" s="224"/>
      <c r="EO1176" s="224"/>
      <c r="EP1176" s="224"/>
      <c r="EQ1176" s="224"/>
      <c r="ER1176" s="224"/>
      <c r="ES1176" s="224"/>
      <c r="ET1176" s="224"/>
      <c r="EU1176" s="224"/>
      <c r="EV1176" s="224"/>
      <c r="EW1176" s="224"/>
      <c r="EX1176" s="224"/>
      <c r="EY1176" s="224"/>
      <c r="EZ1176" s="224"/>
      <c r="FA1176" s="224"/>
      <c r="FB1176" s="224"/>
      <c r="FC1176" s="224"/>
      <c r="FD1176" s="224"/>
      <c r="FE1176" s="224"/>
      <c r="FF1176" s="224"/>
      <c r="FG1176" s="224"/>
      <c r="FH1176" s="224"/>
      <c r="FI1176" s="224"/>
      <c r="FJ1176" s="224"/>
      <c r="FK1176" s="224"/>
      <c r="FL1176" s="224"/>
      <c r="FM1176" s="224"/>
      <c r="FN1176" s="224"/>
      <c r="FO1176" s="224"/>
      <c r="FP1176" s="224"/>
      <c r="FQ1176" s="224"/>
      <c r="FR1176" s="224"/>
      <c r="FS1176" s="224"/>
      <c r="FT1176" s="224"/>
      <c r="FU1176" s="224"/>
      <c r="FV1176" s="224"/>
      <c r="FW1176" s="224"/>
      <c r="FX1176" s="224"/>
      <c r="FY1176" s="224"/>
      <c r="FZ1176" s="224"/>
      <c r="GA1176" s="224"/>
      <c r="GB1176" s="224"/>
      <c r="GC1176" s="224"/>
      <c r="GD1176" s="224"/>
      <c r="GE1176" s="224"/>
      <c r="GF1176" s="224"/>
      <c r="GG1176" s="224"/>
      <c r="GH1176" s="224"/>
      <c r="GI1176" s="224"/>
      <c r="GJ1176" s="224"/>
      <c r="GK1176" s="224"/>
      <c r="GL1176" s="224"/>
      <c r="GM1176" s="224"/>
      <c r="GN1176" s="224"/>
      <c r="GO1176" s="224"/>
      <c r="GP1176" s="224"/>
      <c r="GQ1176" s="224"/>
      <c r="GR1176" s="224"/>
      <c r="GS1176" s="224"/>
      <c r="GT1176" s="224"/>
      <c r="GU1176" s="224"/>
      <c r="GV1176" s="224"/>
      <c r="GW1176" s="224"/>
      <c r="GX1176" s="224"/>
      <c r="GY1176" s="224"/>
      <c r="GZ1176" s="224"/>
      <c r="HA1176" s="224"/>
      <c r="HB1176" s="224"/>
      <c r="HC1176" s="224"/>
      <c r="HD1176" s="224"/>
      <c r="HE1176" s="224"/>
      <c r="HF1176" s="224"/>
      <c r="HG1176" s="224"/>
      <c r="HH1176" s="224"/>
      <c r="HI1176" s="224"/>
      <c r="HJ1176" s="224"/>
      <c r="HK1176" s="224"/>
      <c r="HL1176" s="224"/>
      <c r="HM1176" s="224"/>
      <c r="HN1176" s="224"/>
      <c r="HO1176" s="224"/>
      <c r="HP1176" s="224"/>
      <c r="HQ1176" s="224"/>
      <c r="HR1176" s="224"/>
      <c r="HS1176" s="224"/>
      <c r="HT1176" s="224"/>
      <c r="HU1176" s="224"/>
      <c r="HV1176" s="224"/>
      <c r="HW1176" s="224"/>
      <c r="HX1176" s="224"/>
      <c r="HY1176" s="224"/>
      <c r="HZ1176" s="224"/>
      <c r="IA1176" s="224"/>
      <c r="IB1176" s="224"/>
      <c r="IC1176" s="224"/>
      <c r="ID1176" s="224"/>
      <c r="IE1176" s="224"/>
      <c r="IF1176" s="224"/>
      <c r="IG1176" s="224"/>
      <c r="IH1176" s="224"/>
      <c r="II1176" s="224"/>
      <c r="IJ1176" s="224"/>
      <c r="IK1176" s="224"/>
      <c r="IL1176" s="224"/>
      <c r="IM1176" s="224"/>
      <c r="IN1176" s="224"/>
      <c r="IO1176" s="224"/>
      <c r="IP1176" s="224"/>
      <c r="IQ1176" s="224"/>
      <c r="IR1176" s="224"/>
      <c r="IS1176" s="224"/>
      <c r="IT1176" s="224"/>
      <c r="IU1176" s="224"/>
      <c r="IV1176" s="224"/>
      <c r="IW1176" s="224"/>
    </row>
    <row r="1177" spans="1:257" s="258" customFormat="1" ht="39" hidden="1" customHeight="1" x14ac:dyDescent="0.25">
      <c r="A1177" s="224"/>
      <c r="B1177" s="224"/>
      <c r="C1177" s="224"/>
      <c r="D1177" s="209"/>
      <c r="E1177" s="57"/>
      <c r="F1177" s="57"/>
      <c r="G1177" s="210"/>
      <c r="H1177" s="210"/>
      <c r="I1177" s="210"/>
      <c r="J1177" s="224"/>
      <c r="K1177" s="251"/>
      <c r="L1177" s="251"/>
      <c r="M1177" s="251"/>
      <c r="N1177" s="251"/>
      <c r="O1177" s="251"/>
      <c r="P1177" s="251"/>
      <c r="Q1177" s="251"/>
      <c r="R1177" s="251"/>
      <c r="S1177" s="251"/>
      <c r="T1177" s="251"/>
      <c r="U1177" s="251"/>
      <c r="V1177" s="251"/>
      <c r="W1177" s="251"/>
      <c r="X1177" s="251"/>
      <c r="Y1177" s="251"/>
      <c r="Z1177" s="251"/>
      <c r="AA1177" s="251"/>
      <c r="AB1177" s="251"/>
      <c r="AC1177" s="211"/>
      <c r="AD1177" s="252"/>
      <c r="AE1177" s="252"/>
      <c r="AF1177" s="253"/>
      <c r="AG1177" s="253"/>
      <c r="AH1177" s="254"/>
      <c r="AI1177" s="254"/>
      <c r="AJ1177" s="255"/>
      <c r="AK1177" s="255"/>
      <c r="AL1177" s="126"/>
      <c r="AM1177" s="224"/>
      <c r="AN1177" s="224"/>
      <c r="AO1177" s="224"/>
      <c r="AP1177" s="224"/>
      <c r="AQ1177" s="224"/>
      <c r="AR1177" s="224"/>
      <c r="AS1177" s="224"/>
      <c r="AT1177" s="224"/>
      <c r="AU1177" s="224"/>
      <c r="AV1177" s="224"/>
      <c r="AW1177" s="224"/>
      <c r="AX1177" s="224"/>
      <c r="AY1177" s="224"/>
      <c r="AZ1177" s="224"/>
      <c r="BA1177" s="224"/>
      <c r="BB1177" s="224"/>
      <c r="BC1177" s="224"/>
      <c r="BD1177" s="224"/>
      <c r="BE1177" s="224"/>
      <c r="BF1177" s="224"/>
      <c r="BG1177" s="224"/>
      <c r="BH1177" s="224"/>
      <c r="BI1177" s="224"/>
      <c r="BJ1177" s="224"/>
      <c r="BK1177" s="224"/>
      <c r="BL1177" s="224"/>
      <c r="BM1177" s="224"/>
      <c r="BN1177" s="224"/>
      <c r="BO1177" s="224"/>
      <c r="BP1177" s="224"/>
      <c r="BQ1177" s="224"/>
      <c r="BR1177" s="224"/>
      <c r="BS1177" s="224"/>
      <c r="BT1177" s="224"/>
      <c r="BU1177" s="224"/>
      <c r="BV1177" s="224"/>
      <c r="BW1177" s="224"/>
      <c r="BX1177" s="224"/>
      <c r="BY1177" s="224"/>
      <c r="BZ1177" s="224"/>
      <c r="CA1177" s="224"/>
      <c r="CB1177" s="224"/>
      <c r="CC1177" s="224"/>
      <c r="CD1177" s="224"/>
      <c r="CE1177" s="224"/>
      <c r="CF1177" s="224"/>
      <c r="CG1177" s="224"/>
      <c r="CH1177" s="224"/>
      <c r="CI1177" s="224"/>
      <c r="CJ1177" s="224"/>
      <c r="CK1177" s="224"/>
      <c r="CL1177" s="224"/>
      <c r="CM1177" s="224"/>
      <c r="CN1177" s="224"/>
      <c r="CO1177" s="224"/>
      <c r="CP1177" s="224"/>
      <c r="CQ1177" s="224"/>
      <c r="CR1177" s="224"/>
      <c r="CS1177" s="224"/>
      <c r="CT1177" s="224"/>
      <c r="CU1177" s="224"/>
      <c r="CV1177" s="224"/>
      <c r="CW1177" s="224"/>
      <c r="CX1177" s="224"/>
      <c r="CY1177" s="224"/>
      <c r="CZ1177" s="224"/>
      <c r="DA1177" s="224"/>
      <c r="DB1177" s="224"/>
      <c r="DC1177" s="224"/>
      <c r="DD1177" s="224"/>
      <c r="DE1177" s="224"/>
      <c r="DF1177" s="224"/>
      <c r="DG1177" s="224"/>
      <c r="DH1177" s="224"/>
      <c r="DI1177" s="224"/>
      <c r="DJ1177" s="224"/>
      <c r="DK1177" s="224"/>
      <c r="DL1177" s="224"/>
      <c r="DM1177" s="224"/>
      <c r="DN1177" s="224"/>
      <c r="DO1177" s="224"/>
      <c r="DP1177" s="224"/>
      <c r="DQ1177" s="224"/>
      <c r="DR1177" s="224"/>
      <c r="DS1177" s="224"/>
      <c r="DT1177" s="224"/>
      <c r="DU1177" s="224"/>
      <c r="DV1177" s="224"/>
      <c r="DW1177" s="224"/>
      <c r="DX1177" s="224"/>
      <c r="DY1177" s="224"/>
      <c r="DZ1177" s="224"/>
      <c r="EA1177" s="224"/>
      <c r="EB1177" s="224"/>
      <c r="EC1177" s="224"/>
      <c r="ED1177" s="224"/>
      <c r="EE1177" s="224"/>
      <c r="EF1177" s="224"/>
      <c r="EG1177" s="224"/>
      <c r="EH1177" s="224"/>
      <c r="EI1177" s="224"/>
      <c r="EJ1177" s="224"/>
      <c r="EK1177" s="224"/>
      <c r="EL1177" s="224"/>
      <c r="EM1177" s="224"/>
      <c r="EN1177" s="224"/>
      <c r="EO1177" s="224"/>
      <c r="EP1177" s="224"/>
      <c r="EQ1177" s="224"/>
      <c r="ER1177" s="224"/>
      <c r="ES1177" s="224"/>
      <c r="ET1177" s="224"/>
      <c r="EU1177" s="224"/>
      <c r="EV1177" s="224"/>
      <c r="EW1177" s="224"/>
      <c r="EX1177" s="224"/>
      <c r="EY1177" s="224"/>
      <c r="EZ1177" s="224"/>
      <c r="FA1177" s="224"/>
      <c r="FB1177" s="224"/>
      <c r="FC1177" s="224"/>
      <c r="FD1177" s="224"/>
      <c r="FE1177" s="224"/>
      <c r="FF1177" s="224"/>
      <c r="FG1177" s="224"/>
      <c r="FH1177" s="224"/>
      <c r="FI1177" s="224"/>
      <c r="FJ1177" s="224"/>
      <c r="FK1177" s="224"/>
      <c r="FL1177" s="224"/>
      <c r="FM1177" s="224"/>
      <c r="FN1177" s="224"/>
      <c r="FO1177" s="224"/>
      <c r="FP1177" s="224"/>
      <c r="FQ1177" s="224"/>
      <c r="FR1177" s="224"/>
      <c r="FS1177" s="224"/>
      <c r="FT1177" s="224"/>
      <c r="FU1177" s="224"/>
      <c r="FV1177" s="224"/>
      <c r="FW1177" s="224"/>
      <c r="FX1177" s="224"/>
      <c r="FY1177" s="224"/>
      <c r="FZ1177" s="224"/>
      <c r="GA1177" s="224"/>
      <c r="GB1177" s="224"/>
      <c r="GC1177" s="224"/>
      <c r="GD1177" s="224"/>
      <c r="GE1177" s="224"/>
      <c r="GF1177" s="224"/>
      <c r="GG1177" s="224"/>
      <c r="GH1177" s="224"/>
      <c r="GI1177" s="224"/>
      <c r="GJ1177" s="224"/>
      <c r="GK1177" s="224"/>
      <c r="GL1177" s="224"/>
      <c r="GM1177" s="224"/>
      <c r="GN1177" s="224"/>
      <c r="GO1177" s="224"/>
      <c r="GP1177" s="224"/>
      <c r="GQ1177" s="224"/>
      <c r="GR1177" s="224"/>
      <c r="GS1177" s="224"/>
      <c r="GT1177" s="224"/>
      <c r="GU1177" s="224"/>
      <c r="GV1177" s="224"/>
      <c r="GW1177" s="224"/>
      <c r="GX1177" s="224"/>
      <c r="GY1177" s="224"/>
      <c r="GZ1177" s="224"/>
      <c r="HA1177" s="224"/>
      <c r="HB1177" s="224"/>
      <c r="HC1177" s="224"/>
      <c r="HD1177" s="224"/>
      <c r="HE1177" s="224"/>
      <c r="HF1177" s="224"/>
      <c r="HG1177" s="224"/>
      <c r="HH1177" s="224"/>
      <c r="HI1177" s="224"/>
      <c r="HJ1177" s="224"/>
      <c r="HK1177" s="224"/>
      <c r="HL1177" s="224"/>
      <c r="HM1177" s="224"/>
      <c r="HN1177" s="224"/>
      <c r="HO1177" s="224"/>
      <c r="HP1177" s="224"/>
      <c r="HQ1177" s="224"/>
      <c r="HR1177" s="224"/>
      <c r="HS1177" s="224"/>
      <c r="HT1177" s="224"/>
      <c r="HU1177" s="224"/>
      <c r="HV1177" s="224"/>
      <c r="HW1177" s="224"/>
      <c r="HX1177" s="224"/>
      <c r="HY1177" s="224"/>
      <c r="HZ1177" s="224"/>
      <c r="IA1177" s="224"/>
      <c r="IB1177" s="224"/>
      <c r="IC1177" s="224"/>
      <c r="ID1177" s="224"/>
      <c r="IE1177" s="224"/>
      <c r="IF1177" s="224"/>
      <c r="IG1177" s="224"/>
      <c r="IH1177" s="224"/>
      <c r="II1177" s="224"/>
      <c r="IJ1177" s="224"/>
      <c r="IK1177" s="224"/>
      <c r="IL1177" s="224"/>
      <c r="IM1177" s="224"/>
      <c r="IN1177" s="224"/>
      <c r="IO1177" s="224"/>
      <c r="IP1177" s="224"/>
      <c r="IQ1177" s="224"/>
      <c r="IR1177" s="224"/>
      <c r="IS1177" s="224"/>
      <c r="IT1177" s="224"/>
      <c r="IU1177" s="224"/>
      <c r="IV1177" s="224"/>
      <c r="IW1177" s="224"/>
    </row>
    <row r="1178" spans="1:257" s="258" customFormat="1" ht="39" hidden="1" customHeight="1" x14ac:dyDescent="0.25">
      <c r="A1178" s="224"/>
      <c r="B1178" s="224"/>
      <c r="C1178" s="224"/>
      <c r="D1178" s="209"/>
      <c r="E1178" s="57"/>
      <c r="F1178" s="57"/>
      <c r="G1178" s="210"/>
      <c r="H1178" s="210"/>
      <c r="I1178" s="210"/>
      <c r="J1178" s="224"/>
      <c r="K1178" s="251"/>
      <c r="L1178" s="251"/>
      <c r="M1178" s="251"/>
      <c r="N1178" s="251"/>
      <c r="O1178" s="251"/>
      <c r="P1178" s="251"/>
      <c r="Q1178" s="251"/>
      <c r="R1178" s="251"/>
      <c r="S1178" s="251"/>
      <c r="T1178" s="251"/>
      <c r="U1178" s="251"/>
      <c r="V1178" s="251"/>
      <c r="W1178" s="251"/>
      <c r="X1178" s="251"/>
      <c r="Y1178" s="251"/>
      <c r="Z1178" s="251"/>
      <c r="AA1178" s="251"/>
      <c r="AB1178" s="251"/>
      <c r="AC1178" s="211"/>
      <c r="AD1178" s="252"/>
      <c r="AE1178" s="252"/>
      <c r="AF1178" s="253"/>
      <c r="AG1178" s="253"/>
      <c r="AH1178" s="254"/>
      <c r="AI1178" s="254"/>
      <c r="AJ1178" s="255"/>
      <c r="AK1178" s="255"/>
      <c r="AL1178" s="126"/>
      <c r="AM1178" s="224"/>
      <c r="AN1178" s="224"/>
      <c r="AO1178" s="224"/>
      <c r="AP1178" s="224"/>
      <c r="AQ1178" s="224"/>
      <c r="AR1178" s="224"/>
      <c r="AS1178" s="224"/>
      <c r="AT1178" s="224"/>
      <c r="AU1178" s="224"/>
      <c r="AV1178" s="224"/>
      <c r="AW1178" s="224"/>
      <c r="AX1178" s="224"/>
      <c r="AY1178" s="224"/>
      <c r="AZ1178" s="224"/>
      <c r="BA1178" s="224"/>
      <c r="BB1178" s="224"/>
      <c r="BC1178" s="224"/>
      <c r="BD1178" s="224"/>
      <c r="BE1178" s="224"/>
      <c r="BF1178" s="224"/>
      <c r="BG1178" s="224"/>
      <c r="BH1178" s="224"/>
      <c r="BI1178" s="224"/>
      <c r="BJ1178" s="224"/>
      <c r="BK1178" s="224"/>
      <c r="BL1178" s="224"/>
      <c r="BM1178" s="224"/>
      <c r="BN1178" s="224"/>
      <c r="BO1178" s="224"/>
      <c r="BP1178" s="224"/>
      <c r="BQ1178" s="224"/>
      <c r="BR1178" s="224"/>
      <c r="BS1178" s="224"/>
      <c r="BT1178" s="224"/>
      <c r="BU1178" s="224"/>
      <c r="BV1178" s="224"/>
      <c r="BW1178" s="224"/>
      <c r="BX1178" s="224"/>
      <c r="BY1178" s="224"/>
      <c r="BZ1178" s="224"/>
      <c r="CA1178" s="224"/>
      <c r="CB1178" s="224"/>
      <c r="CC1178" s="224"/>
      <c r="CD1178" s="224"/>
      <c r="CE1178" s="224"/>
      <c r="CF1178" s="224"/>
      <c r="CG1178" s="224"/>
      <c r="CH1178" s="224"/>
      <c r="CI1178" s="224"/>
      <c r="CJ1178" s="224"/>
      <c r="CK1178" s="224"/>
      <c r="CL1178" s="224"/>
      <c r="CM1178" s="224"/>
      <c r="CN1178" s="224"/>
      <c r="CO1178" s="224"/>
      <c r="CP1178" s="224"/>
      <c r="CQ1178" s="224"/>
      <c r="CR1178" s="224"/>
      <c r="CS1178" s="224"/>
      <c r="CT1178" s="224"/>
      <c r="CU1178" s="224"/>
      <c r="CV1178" s="224"/>
      <c r="CW1178" s="224"/>
      <c r="CX1178" s="224"/>
      <c r="CY1178" s="224"/>
      <c r="CZ1178" s="224"/>
      <c r="DA1178" s="224"/>
      <c r="DB1178" s="224"/>
      <c r="DC1178" s="224"/>
      <c r="DD1178" s="224"/>
      <c r="DE1178" s="224"/>
      <c r="DF1178" s="224"/>
      <c r="DG1178" s="224"/>
      <c r="DH1178" s="224"/>
      <c r="DI1178" s="224"/>
      <c r="DJ1178" s="224"/>
      <c r="DK1178" s="224"/>
      <c r="DL1178" s="224"/>
      <c r="DM1178" s="224"/>
      <c r="DN1178" s="224"/>
      <c r="DO1178" s="224"/>
      <c r="DP1178" s="224"/>
      <c r="DQ1178" s="224"/>
      <c r="DR1178" s="224"/>
      <c r="DS1178" s="224"/>
      <c r="DT1178" s="224"/>
      <c r="DU1178" s="224"/>
      <c r="DV1178" s="224"/>
      <c r="DW1178" s="224"/>
      <c r="DX1178" s="224"/>
      <c r="DY1178" s="224"/>
      <c r="DZ1178" s="224"/>
      <c r="EA1178" s="224"/>
      <c r="EB1178" s="224"/>
      <c r="EC1178" s="224"/>
      <c r="ED1178" s="224"/>
      <c r="EE1178" s="224"/>
      <c r="EF1178" s="224"/>
      <c r="EG1178" s="224"/>
      <c r="EH1178" s="224"/>
      <c r="EI1178" s="224"/>
      <c r="EJ1178" s="224"/>
      <c r="EK1178" s="224"/>
      <c r="EL1178" s="224"/>
      <c r="EM1178" s="224"/>
      <c r="EN1178" s="224"/>
      <c r="EO1178" s="224"/>
      <c r="EP1178" s="224"/>
      <c r="EQ1178" s="224"/>
      <c r="ER1178" s="224"/>
      <c r="ES1178" s="224"/>
      <c r="ET1178" s="224"/>
      <c r="EU1178" s="224"/>
      <c r="EV1178" s="224"/>
      <c r="EW1178" s="224"/>
      <c r="EX1178" s="224"/>
      <c r="EY1178" s="224"/>
      <c r="EZ1178" s="224"/>
      <c r="FA1178" s="224"/>
      <c r="FB1178" s="224"/>
      <c r="FC1178" s="224"/>
      <c r="FD1178" s="224"/>
      <c r="FE1178" s="224"/>
      <c r="FF1178" s="224"/>
      <c r="FG1178" s="224"/>
      <c r="FH1178" s="224"/>
      <c r="FI1178" s="224"/>
      <c r="FJ1178" s="224"/>
      <c r="FK1178" s="224"/>
      <c r="FL1178" s="224"/>
      <c r="FM1178" s="224"/>
      <c r="FN1178" s="224"/>
      <c r="FO1178" s="224"/>
      <c r="FP1178" s="224"/>
      <c r="FQ1178" s="224"/>
      <c r="FR1178" s="224"/>
      <c r="FS1178" s="224"/>
      <c r="FT1178" s="224"/>
      <c r="FU1178" s="224"/>
      <c r="FV1178" s="224"/>
      <c r="FW1178" s="224"/>
      <c r="FX1178" s="224"/>
      <c r="FY1178" s="224"/>
      <c r="FZ1178" s="224"/>
      <c r="GA1178" s="224"/>
      <c r="GB1178" s="224"/>
      <c r="GC1178" s="224"/>
      <c r="GD1178" s="224"/>
      <c r="GE1178" s="224"/>
      <c r="GF1178" s="224"/>
      <c r="GG1178" s="224"/>
      <c r="GH1178" s="224"/>
      <c r="GI1178" s="224"/>
      <c r="GJ1178" s="224"/>
      <c r="GK1178" s="224"/>
      <c r="GL1178" s="224"/>
      <c r="GM1178" s="224"/>
      <c r="GN1178" s="224"/>
      <c r="GO1178" s="224"/>
      <c r="GP1178" s="224"/>
      <c r="GQ1178" s="224"/>
      <c r="GR1178" s="224"/>
      <c r="GS1178" s="224"/>
      <c r="GT1178" s="224"/>
      <c r="GU1178" s="224"/>
      <c r="GV1178" s="224"/>
      <c r="GW1178" s="224"/>
      <c r="GX1178" s="224"/>
      <c r="GY1178" s="224"/>
      <c r="GZ1178" s="224"/>
      <c r="HA1178" s="224"/>
      <c r="HB1178" s="224"/>
      <c r="HC1178" s="224"/>
      <c r="HD1178" s="224"/>
      <c r="HE1178" s="224"/>
      <c r="HF1178" s="224"/>
      <c r="HG1178" s="224"/>
      <c r="HH1178" s="224"/>
      <c r="HI1178" s="224"/>
      <c r="HJ1178" s="224"/>
      <c r="HK1178" s="224"/>
      <c r="HL1178" s="224"/>
      <c r="HM1178" s="224"/>
      <c r="HN1178" s="224"/>
      <c r="HO1178" s="224"/>
      <c r="HP1178" s="224"/>
      <c r="HQ1178" s="224"/>
      <c r="HR1178" s="224"/>
      <c r="HS1178" s="224"/>
      <c r="HT1178" s="224"/>
      <c r="HU1178" s="224"/>
      <c r="HV1178" s="224"/>
      <c r="HW1178" s="224"/>
      <c r="HX1178" s="224"/>
      <c r="HY1178" s="224"/>
      <c r="HZ1178" s="224"/>
      <c r="IA1178" s="224"/>
      <c r="IB1178" s="224"/>
      <c r="IC1178" s="224"/>
      <c r="ID1178" s="224"/>
      <c r="IE1178" s="224"/>
      <c r="IF1178" s="224"/>
      <c r="IG1178" s="224"/>
      <c r="IH1178" s="224"/>
      <c r="II1178" s="224"/>
      <c r="IJ1178" s="224"/>
      <c r="IK1178" s="224"/>
      <c r="IL1178" s="224"/>
      <c r="IM1178" s="224"/>
      <c r="IN1178" s="224"/>
      <c r="IO1178" s="224"/>
      <c r="IP1178" s="224"/>
      <c r="IQ1178" s="224"/>
      <c r="IR1178" s="224"/>
      <c r="IS1178" s="224"/>
      <c r="IT1178" s="224"/>
      <c r="IU1178" s="224"/>
      <c r="IV1178" s="224"/>
      <c r="IW1178" s="224"/>
    </row>
    <row r="1179" spans="1:257" s="258" customFormat="1" ht="39" hidden="1" customHeight="1" x14ac:dyDescent="0.25">
      <c r="A1179" s="224"/>
      <c r="B1179" s="224"/>
      <c r="C1179" s="224"/>
      <c r="D1179" s="209"/>
      <c r="E1179" s="57"/>
      <c r="F1179" s="57"/>
      <c r="G1179" s="210"/>
      <c r="H1179" s="210"/>
      <c r="I1179" s="210"/>
      <c r="J1179" s="224"/>
      <c r="K1179" s="251"/>
      <c r="L1179" s="251"/>
      <c r="M1179" s="251"/>
      <c r="N1179" s="251"/>
      <c r="O1179" s="251"/>
      <c r="P1179" s="251"/>
      <c r="Q1179" s="251"/>
      <c r="R1179" s="251"/>
      <c r="S1179" s="251"/>
      <c r="T1179" s="251"/>
      <c r="U1179" s="251"/>
      <c r="V1179" s="251"/>
      <c r="W1179" s="251"/>
      <c r="X1179" s="251"/>
      <c r="Y1179" s="251"/>
      <c r="Z1179" s="251"/>
      <c r="AA1179" s="251"/>
      <c r="AB1179" s="251"/>
      <c r="AC1179" s="211"/>
      <c r="AD1179" s="252"/>
      <c r="AE1179" s="252"/>
      <c r="AF1179" s="253"/>
      <c r="AG1179" s="253"/>
      <c r="AH1179" s="254"/>
      <c r="AI1179" s="254"/>
      <c r="AJ1179" s="255"/>
      <c r="AK1179" s="255"/>
      <c r="AL1179" s="126"/>
      <c r="AM1179" s="224"/>
      <c r="AN1179" s="224"/>
      <c r="AO1179" s="224"/>
      <c r="AP1179" s="224"/>
      <c r="AQ1179" s="224"/>
      <c r="AR1179" s="224"/>
      <c r="AS1179" s="224"/>
      <c r="AT1179" s="224"/>
      <c r="AU1179" s="224"/>
      <c r="AV1179" s="224"/>
      <c r="AW1179" s="224"/>
      <c r="AX1179" s="224"/>
      <c r="AY1179" s="224"/>
      <c r="AZ1179" s="224"/>
      <c r="BA1179" s="224"/>
      <c r="BB1179" s="224"/>
      <c r="BC1179" s="224"/>
      <c r="BD1179" s="224"/>
      <c r="BE1179" s="224"/>
      <c r="BF1179" s="224"/>
      <c r="BG1179" s="224"/>
      <c r="BH1179" s="224"/>
      <c r="BI1179" s="224"/>
      <c r="BJ1179" s="224"/>
      <c r="BK1179" s="224"/>
      <c r="BL1179" s="224"/>
      <c r="BM1179" s="224"/>
      <c r="BN1179" s="224"/>
      <c r="BO1179" s="224"/>
      <c r="BP1179" s="224"/>
      <c r="BQ1179" s="224"/>
      <c r="BR1179" s="224"/>
      <c r="BS1179" s="224"/>
      <c r="BT1179" s="224"/>
      <c r="BU1179" s="224"/>
      <c r="BV1179" s="224"/>
      <c r="BW1179" s="224"/>
      <c r="BX1179" s="224"/>
      <c r="BY1179" s="224"/>
      <c r="BZ1179" s="224"/>
      <c r="CA1179" s="224"/>
      <c r="CB1179" s="224"/>
      <c r="CC1179" s="224"/>
      <c r="CD1179" s="224"/>
      <c r="CE1179" s="224"/>
      <c r="CF1179" s="224"/>
      <c r="CG1179" s="224"/>
      <c r="CH1179" s="224"/>
      <c r="CI1179" s="224"/>
      <c r="CJ1179" s="224"/>
      <c r="CK1179" s="224"/>
      <c r="CL1179" s="224"/>
      <c r="CM1179" s="224"/>
      <c r="CN1179" s="224"/>
      <c r="CO1179" s="224"/>
      <c r="CP1179" s="224"/>
      <c r="CQ1179" s="224"/>
      <c r="CR1179" s="224"/>
      <c r="CS1179" s="224"/>
      <c r="CT1179" s="224"/>
      <c r="CU1179" s="224"/>
      <c r="CV1179" s="224"/>
      <c r="CW1179" s="224"/>
      <c r="CX1179" s="224"/>
      <c r="CY1179" s="224"/>
      <c r="CZ1179" s="224"/>
      <c r="DA1179" s="224"/>
      <c r="DB1179" s="224"/>
      <c r="DC1179" s="224"/>
      <c r="DD1179" s="224"/>
      <c r="DE1179" s="224"/>
      <c r="DF1179" s="224"/>
      <c r="DG1179" s="224"/>
      <c r="DH1179" s="224"/>
      <c r="DI1179" s="224"/>
      <c r="DJ1179" s="224"/>
      <c r="DK1179" s="224"/>
      <c r="DL1179" s="224"/>
      <c r="DM1179" s="224"/>
      <c r="DN1179" s="224"/>
      <c r="DO1179" s="224"/>
      <c r="DP1179" s="224"/>
      <c r="DQ1179" s="224"/>
      <c r="DR1179" s="224"/>
      <c r="DS1179" s="224"/>
      <c r="DT1179" s="224"/>
      <c r="DU1179" s="224"/>
      <c r="DV1179" s="224"/>
      <c r="DW1179" s="224"/>
      <c r="DX1179" s="224"/>
      <c r="DY1179" s="224"/>
      <c r="DZ1179" s="224"/>
      <c r="EA1179" s="224"/>
      <c r="EB1179" s="224"/>
      <c r="EC1179" s="224"/>
      <c r="ED1179" s="224"/>
      <c r="EE1179" s="224"/>
      <c r="EF1179" s="224"/>
      <c r="EG1179" s="224"/>
      <c r="EH1179" s="224"/>
      <c r="EI1179" s="224"/>
      <c r="EJ1179" s="224"/>
      <c r="EK1179" s="224"/>
      <c r="EL1179" s="224"/>
      <c r="EM1179" s="224"/>
      <c r="EN1179" s="224"/>
      <c r="EO1179" s="224"/>
      <c r="EP1179" s="224"/>
      <c r="EQ1179" s="224"/>
      <c r="ER1179" s="224"/>
      <c r="ES1179" s="224"/>
      <c r="ET1179" s="224"/>
      <c r="EU1179" s="224"/>
      <c r="EV1179" s="224"/>
      <c r="EW1179" s="224"/>
      <c r="EX1179" s="224"/>
      <c r="EY1179" s="224"/>
      <c r="EZ1179" s="224"/>
      <c r="FA1179" s="224"/>
      <c r="FB1179" s="224"/>
      <c r="FC1179" s="224"/>
      <c r="FD1179" s="224"/>
      <c r="FE1179" s="224"/>
      <c r="FF1179" s="224"/>
      <c r="FG1179" s="224"/>
      <c r="FH1179" s="224"/>
      <c r="FI1179" s="224"/>
      <c r="FJ1179" s="224"/>
      <c r="FK1179" s="224"/>
      <c r="FL1179" s="224"/>
      <c r="FM1179" s="224"/>
      <c r="FN1179" s="224"/>
      <c r="FO1179" s="224"/>
      <c r="FP1179" s="224"/>
      <c r="FQ1179" s="224"/>
      <c r="FR1179" s="224"/>
      <c r="FS1179" s="224"/>
      <c r="FT1179" s="224"/>
      <c r="FU1179" s="224"/>
      <c r="FV1179" s="224"/>
      <c r="FW1179" s="224"/>
      <c r="FX1179" s="224"/>
      <c r="FY1179" s="224"/>
      <c r="FZ1179" s="224"/>
      <c r="GA1179" s="224"/>
      <c r="GB1179" s="224"/>
      <c r="GC1179" s="224"/>
      <c r="GD1179" s="224"/>
      <c r="GE1179" s="224"/>
      <c r="GF1179" s="224"/>
      <c r="GG1179" s="224"/>
      <c r="GH1179" s="224"/>
      <c r="GI1179" s="224"/>
      <c r="GJ1179" s="224"/>
      <c r="GK1179" s="224"/>
      <c r="GL1179" s="224"/>
      <c r="GM1179" s="224"/>
      <c r="GN1179" s="224"/>
      <c r="GO1179" s="224"/>
      <c r="GP1179" s="224"/>
      <c r="GQ1179" s="224"/>
      <c r="GR1179" s="224"/>
      <c r="GS1179" s="224"/>
      <c r="GT1179" s="224"/>
      <c r="GU1179" s="224"/>
      <c r="GV1179" s="224"/>
      <c r="GW1179" s="224"/>
      <c r="GX1179" s="224"/>
      <c r="GY1179" s="224"/>
      <c r="GZ1179" s="224"/>
      <c r="HA1179" s="224"/>
      <c r="HB1179" s="224"/>
      <c r="HC1179" s="224"/>
      <c r="HD1179" s="224"/>
      <c r="HE1179" s="224"/>
      <c r="HF1179" s="224"/>
      <c r="HG1179" s="224"/>
      <c r="HH1179" s="224"/>
      <c r="HI1179" s="224"/>
      <c r="HJ1179" s="224"/>
      <c r="HK1179" s="224"/>
      <c r="HL1179" s="224"/>
      <c r="HM1179" s="224"/>
      <c r="HN1179" s="224"/>
      <c r="HO1179" s="224"/>
      <c r="HP1179" s="224"/>
      <c r="HQ1179" s="224"/>
      <c r="HR1179" s="224"/>
      <c r="HS1179" s="224"/>
      <c r="HT1179" s="224"/>
      <c r="HU1179" s="224"/>
      <c r="HV1179" s="224"/>
      <c r="HW1179" s="224"/>
      <c r="HX1179" s="224"/>
      <c r="HY1179" s="224"/>
      <c r="HZ1179" s="224"/>
      <c r="IA1179" s="224"/>
      <c r="IB1179" s="224"/>
      <c r="IC1179" s="224"/>
      <c r="ID1179" s="224"/>
      <c r="IE1179" s="224"/>
      <c r="IF1179" s="224"/>
      <c r="IG1179" s="224"/>
      <c r="IH1179" s="224"/>
      <c r="II1179" s="224"/>
      <c r="IJ1179" s="224"/>
      <c r="IK1179" s="224"/>
      <c r="IL1179" s="224"/>
      <c r="IM1179" s="224"/>
      <c r="IN1179" s="224"/>
      <c r="IO1179" s="224"/>
      <c r="IP1179" s="224"/>
      <c r="IQ1179" s="224"/>
      <c r="IR1179" s="224"/>
      <c r="IS1179" s="224"/>
      <c r="IT1179" s="224"/>
      <c r="IU1179" s="224"/>
      <c r="IV1179" s="224"/>
      <c r="IW1179" s="224"/>
    </row>
    <row r="1180" spans="1:257" s="258" customFormat="1" ht="39" hidden="1" customHeight="1" x14ac:dyDescent="0.25">
      <c r="A1180" s="224"/>
      <c r="B1180" s="224"/>
      <c r="C1180" s="224"/>
      <c r="D1180" s="209"/>
      <c r="E1180" s="57"/>
      <c r="F1180" s="57"/>
      <c r="G1180" s="210"/>
      <c r="H1180" s="210"/>
      <c r="I1180" s="210"/>
      <c r="J1180" s="224"/>
      <c r="K1180" s="251"/>
      <c r="L1180" s="251"/>
      <c r="M1180" s="251"/>
      <c r="N1180" s="251"/>
      <c r="O1180" s="251"/>
      <c r="P1180" s="251"/>
      <c r="Q1180" s="251"/>
      <c r="R1180" s="251"/>
      <c r="S1180" s="251"/>
      <c r="T1180" s="251"/>
      <c r="U1180" s="251"/>
      <c r="V1180" s="251"/>
      <c r="W1180" s="251"/>
      <c r="X1180" s="251"/>
      <c r="Y1180" s="251"/>
      <c r="Z1180" s="251"/>
      <c r="AA1180" s="251"/>
      <c r="AB1180" s="251"/>
      <c r="AC1180" s="211"/>
      <c r="AD1180" s="252"/>
      <c r="AE1180" s="252"/>
      <c r="AF1180" s="253"/>
      <c r="AG1180" s="253"/>
      <c r="AH1180" s="254"/>
      <c r="AI1180" s="254"/>
      <c r="AJ1180" s="255"/>
      <c r="AK1180" s="255"/>
      <c r="AL1180" s="126"/>
      <c r="AM1180" s="224"/>
      <c r="AN1180" s="224"/>
      <c r="AO1180" s="224"/>
      <c r="AP1180" s="224"/>
      <c r="AQ1180" s="224"/>
      <c r="AR1180" s="224"/>
      <c r="AS1180" s="224"/>
      <c r="AT1180" s="224"/>
      <c r="AU1180" s="224"/>
      <c r="AV1180" s="224"/>
      <c r="AW1180" s="224"/>
      <c r="AX1180" s="224"/>
      <c r="AY1180" s="224"/>
      <c r="AZ1180" s="224"/>
      <c r="BA1180" s="224"/>
      <c r="BB1180" s="224"/>
      <c r="BC1180" s="224"/>
      <c r="BD1180" s="224"/>
      <c r="BE1180" s="224"/>
      <c r="BF1180" s="224"/>
      <c r="BG1180" s="224"/>
      <c r="BH1180" s="224"/>
      <c r="BI1180" s="224"/>
      <c r="BJ1180" s="224"/>
      <c r="BK1180" s="224"/>
      <c r="BL1180" s="224"/>
      <c r="BM1180" s="224"/>
      <c r="BN1180" s="224"/>
      <c r="BO1180" s="224"/>
      <c r="BP1180" s="224"/>
      <c r="BQ1180" s="224"/>
      <c r="BR1180" s="224"/>
      <c r="BS1180" s="224"/>
      <c r="BT1180" s="224"/>
      <c r="BU1180" s="224"/>
      <c r="BV1180" s="224"/>
      <c r="BW1180" s="224"/>
      <c r="BX1180" s="224"/>
      <c r="BY1180" s="224"/>
      <c r="BZ1180" s="224"/>
      <c r="CA1180" s="224"/>
      <c r="CB1180" s="224"/>
      <c r="CC1180" s="224"/>
      <c r="CD1180" s="224"/>
      <c r="CE1180" s="224"/>
      <c r="CF1180" s="224"/>
      <c r="CG1180" s="224"/>
      <c r="CH1180" s="224"/>
      <c r="CI1180" s="224"/>
      <c r="CJ1180" s="224"/>
      <c r="CK1180" s="224"/>
      <c r="CL1180" s="224"/>
      <c r="CM1180" s="224"/>
      <c r="CN1180" s="224"/>
      <c r="CO1180" s="224"/>
      <c r="CP1180" s="224"/>
      <c r="CQ1180" s="224"/>
      <c r="CR1180" s="224"/>
      <c r="CS1180" s="224"/>
      <c r="CT1180" s="224"/>
      <c r="CU1180" s="224"/>
      <c r="CV1180" s="224"/>
      <c r="CW1180" s="224"/>
      <c r="CX1180" s="224"/>
      <c r="CY1180" s="224"/>
      <c r="CZ1180" s="224"/>
      <c r="DA1180" s="224"/>
      <c r="DB1180" s="224"/>
      <c r="DC1180" s="224"/>
      <c r="DD1180" s="224"/>
      <c r="DE1180" s="224"/>
      <c r="DF1180" s="224"/>
      <c r="DG1180" s="224"/>
      <c r="DH1180" s="224"/>
      <c r="DI1180" s="224"/>
      <c r="DJ1180" s="224"/>
      <c r="DK1180" s="224"/>
      <c r="DL1180" s="224"/>
      <c r="DM1180" s="224"/>
      <c r="DN1180" s="224"/>
      <c r="DO1180" s="224"/>
      <c r="DP1180" s="224"/>
      <c r="DQ1180" s="224"/>
      <c r="DR1180" s="224"/>
      <c r="DS1180" s="224"/>
      <c r="DT1180" s="224"/>
      <c r="DU1180" s="224"/>
      <c r="DV1180" s="224"/>
      <c r="DW1180" s="224"/>
      <c r="DX1180" s="224"/>
      <c r="DY1180" s="224"/>
      <c r="DZ1180" s="224"/>
      <c r="EA1180" s="224"/>
      <c r="EB1180" s="224"/>
      <c r="EC1180" s="224"/>
      <c r="ED1180" s="224"/>
      <c r="EE1180" s="224"/>
      <c r="EF1180" s="224"/>
      <c r="EG1180" s="224"/>
      <c r="EH1180" s="224"/>
      <c r="EI1180" s="224"/>
      <c r="EJ1180" s="224"/>
      <c r="EK1180" s="224"/>
      <c r="EL1180" s="224"/>
      <c r="EM1180" s="224"/>
      <c r="EN1180" s="224"/>
      <c r="EO1180" s="224"/>
      <c r="EP1180" s="224"/>
      <c r="EQ1180" s="224"/>
      <c r="ER1180" s="224"/>
      <c r="ES1180" s="224"/>
      <c r="ET1180" s="224"/>
      <c r="EU1180" s="224"/>
      <c r="EV1180" s="224"/>
      <c r="EW1180" s="224"/>
      <c r="EX1180" s="224"/>
      <c r="EY1180" s="224"/>
      <c r="EZ1180" s="224"/>
      <c r="FA1180" s="224"/>
      <c r="FB1180" s="224"/>
      <c r="FC1180" s="224"/>
      <c r="FD1180" s="224"/>
      <c r="FE1180" s="224"/>
      <c r="FF1180" s="224"/>
      <c r="FG1180" s="224"/>
      <c r="FH1180" s="224"/>
      <c r="FI1180" s="224"/>
      <c r="FJ1180" s="224"/>
      <c r="FK1180" s="224"/>
      <c r="FL1180" s="224"/>
      <c r="FM1180" s="224"/>
      <c r="FN1180" s="224"/>
      <c r="FO1180" s="224"/>
      <c r="FP1180" s="224"/>
      <c r="FQ1180" s="224"/>
      <c r="FR1180" s="224"/>
      <c r="FS1180" s="224"/>
      <c r="FT1180" s="224"/>
      <c r="FU1180" s="224"/>
      <c r="FV1180" s="224"/>
      <c r="FW1180" s="224"/>
      <c r="FX1180" s="224"/>
      <c r="FY1180" s="224"/>
      <c r="FZ1180" s="224"/>
      <c r="GA1180" s="224"/>
      <c r="GB1180" s="224"/>
      <c r="GC1180" s="224"/>
      <c r="GD1180" s="224"/>
      <c r="GE1180" s="224"/>
      <c r="GF1180" s="224"/>
      <c r="GG1180" s="224"/>
      <c r="GH1180" s="224"/>
      <c r="GI1180" s="224"/>
      <c r="GJ1180" s="224"/>
      <c r="GK1180" s="224"/>
      <c r="GL1180" s="224"/>
      <c r="GM1180" s="224"/>
      <c r="GN1180" s="224"/>
      <c r="GO1180" s="224"/>
      <c r="GP1180" s="224"/>
      <c r="GQ1180" s="224"/>
      <c r="GR1180" s="224"/>
      <c r="GS1180" s="224"/>
      <c r="GT1180" s="224"/>
      <c r="GU1180" s="224"/>
      <c r="GV1180" s="224"/>
      <c r="GW1180" s="224"/>
      <c r="GX1180" s="224"/>
      <c r="GY1180" s="224"/>
      <c r="GZ1180" s="224"/>
      <c r="HA1180" s="224"/>
      <c r="HB1180" s="224"/>
      <c r="HC1180" s="224"/>
      <c r="HD1180" s="224"/>
      <c r="HE1180" s="224"/>
      <c r="HF1180" s="224"/>
      <c r="HG1180" s="224"/>
      <c r="HH1180" s="224"/>
      <c r="HI1180" s="224"/>
      <c r="HJ1180" s="224"/>
      <c r="HK1180" s="224"/>
      <c r="HL1180" s="224"/>
      <c r="HM1180" s="224"/>
      <c r="HN1180" s="224"/>
      <c r="HO1180" s="224"/>
      <c r="HP1180" s="224"/>
      <c r="HQ1180" s="224"/>
      <c r="HR1180" s="224"/>
      <c r="HS1180" s="224"/>
      <c r="HT1180" s="224"/>
      <c r="HU1180" s="224"/>
      <c r="HV1180" s="224"/>
      <c r="HW1180" s="224"/>
      <c r="HX1180" s="224"/>
      <c r="HY1180" s="224"/>
      <c r="HZ1180" s="224"/>
      <c r="IA1180" s="224"/>
      <c r="IB1180" s="224"/>
      <c r="IC1180" s="224"/>
      <c r="ID1180" s="224"/>
      <c r="IE1180" s="224"/>
      <c r="IF1180" s="224"/>
      <c r="IG1180" s="224"/>
      <c r="IH1180" s="224"/>
      <c r="II1180" s="224"/>
      <c r="IJ1180" s="224"/>
      <c r="IK1180" s="224"/>
      <c r="IL1180" s="224"/>
      <c r="IM1180" s="224"/>
      <c r="IN1180" s="224"/>
      <c r="IO1180" s="224"/>
      <c r="IP1180" s="224"/>
      <c r="IQ1180" s="224"/>
      <c r="IR1180" s="224"/>
      <c r="IS1180" s="224"/>
      <c r="IT1180" s="224"/>
      <c r="IU1180" s="224"/>
      <c r="IV1180" s="224"/>
      <c r="IW1180" s="224"/>
    </row>
    <row r="1181" spans="1:257" s="258" customFormat="1" ht="39" hidden="1" customHeight="1" x14ac:dyDescent="0.25">
      <c r="A1181" s="224"/>
      <c r="B1181" s="224"/>
      <c r="C1181" s="224"/>
      <c r="D1181" s="209"/>
      <c r="E1181" s="57"/>
      <c r="F1181" s="57"/>
      <c r="G1181" s="210"/>
      <c r="H1181" s="210"/>
      <c r="I1181" s="210"/>
      <c r="J1181" s="224"/>
      <c r="K1181" s="251"/>
      <c r="L1181" s="251"/>
      <c r="M1181" s="251"/>
      <c r="N1181" s="251"/>
      <c r="O1181" s="251"/>
      <c r="P1181" s="251"/>
      <c r="Q1181" s="251"/>
      <c r="R1181" s="251"/>
      <c r="S1181" s="251"/>
      <c r="T1181" s="251"/>
      <c r="U1181" s="251"/>
      <c r="V1181" s="251"/>
      <c r="W1181" s="251"/>
      <c r="X1181" s="251"/>
      <c r="Y1181" s="251"/>
      <c r="Z1181" s="251"/>
      <c r="AA1181" s="251"/>
      <c r="AB1181" s="251"/>
      <c r="AC1181" s="211"/>
      <c r="AD1181" s="252"/>
      <c r="AE1181" s="252"/>
      <c r="AF1181" s="253"/>
      <c r="AG1181" s="253"/>
      <c r="AH1181" s="254"/>
      <c r="AI1181" s="254"/>
      <c r="AJ1181" s="255"/>
      <c r="AK1181" s="255"/>
      <c r="AL1181" s="126"/>
      <c r="AM1181" s="224"/>
      <c r="AN1181" s="224"/>
      <c r="AO1181" s="224"/>
      <c r="AP1181" s="224"/>
      <c r="AQ1181" s="224"/>
      <c r="AR1181" s="224"/>
      <c r="AS1181" s="224"/>
      <c r="AT1181" s="224"/>
      <c r="AU1181" s="224"/>
      <c r="AV1181" s="224"/>
      <c r="AW1181" s="224"/>
      <c r="AX1181" s="224"/>
      <c r="AY1181" s="224"/>
      <c r="AZ1181" s="224"/>
      <c r="BA1181" s="224"/>
      <c r="BB1181" s="224"/>
      <c r="BC1181" s="224"/>
      <c r="BD1181" s="224"/>
      <c r="BE1181" s="224"/>
      <c r="BF1181" s="224"/>
      <c r="BG1181" s="224"/>
      <c r="BH1181" s="224"/>
      <c r="BI1181" s="224"/>
      <c r="BJ1181" s="224"/>
      <c r="BK1181" s="224"/>
      <c r="BL1181" s="224"/>
      <c r="BM1181" s="224"/>
      <c r="BN1181" s="224"/>
      <c r="BO1181" s="224"/>
      <c r="BP1181" s="224"/>
      <c r="BQ1181" s="224"/>
      <c r="BR1181" s="224"/>
      <c r="BS1181" s="224"/>
      <c r="BT1181" s="224"/>
      <c r="BU1181" s="224"/>
      <c r="BV1181" s="224"/>
      <c r="BW1181" s="224"/>
      <c r="BX1181" s="224"/>
      <c r="BY1181" s="224"/>
      <c r="BZ1181" s="224"/>
      <c r="CA1181" s="224"/>
      <c r="CB1181" s="224"/>
      <c r="CC1181" s="224"/>
      <c r="CD1181" s="224"/>
      <c r="CE1181" s="224"/>
      <c r="CF1181" s="224"/>
      <c r="CG1181" s="224"/>
      <c r="CH1181" s="224"/>
      <c r="CI1181" s="224"/>
      <c r="CJ1181" s="224"/>
      <c r="CK1181" s="224"/>
      <c r="CL1181" s="224"/>
      <c r="CM1181" s="224"/>
      <c r="CN1181" s="224"/>
      <c r="CO1181" s="224"/>
      <c r="CP1181" s="224"/>
      <c r="CQ1181" s="224"/>
      <c r="CR1181" s="224"/>
      <c r="CS1181" s="224"/>
      <c r="CT1181" s="224"/>
      <c r="CU1181" s="224"/>
      <c r="CV1181" s="224"/>
      <c r="CW1181" s="224"/>
      <c r="CX1181" s="224"/>
      <c r="CY1181" s="224"/>
      <c r="CZ1181" s="224"/>
      <c r="DA1181" s="224"/>
      <c r="DB1181" s="224"/>
      <c r="DC1181" s="224"/>
      <c r="DD1181" s="224"/>
      <c r="DE1181" s="224"/>
      <c r="DF1181" s="224"/>
      <c r="DG1181" s="224"/>
      <c r="DH1181" s="224"/>
      <c r="DI1181" s="224"/>
      <c r="DJ1181" s="224"/>
      <c r="DK1181" s="224"/>
      <c r="DL1181" s="224"/>
      <c r="DM1181" s="224"/>
      <c r="DN1181" s="224"/>
      <c r="DO1181" s="224"/>
      <c r="DP1181" s="224"/>
      <c r="DQ1181" s="224"/>
      <c r="DR1181" s="224"/>
      <c r="DS1181" s="224"/>
      <c r="DT1181" s="224"/>
      <c r="DU1181" s="224"/>
      <c r="DV1181" s="224"/>
      <c r="DW1181" s="224"/>
      <c r="DX1181" s="224"/>
      <c r="DY1181" s="224"/>
      <c r="DZ1181" s="224"/>
      <c r="EA1181" s="224"/>
      <c r="EB1181" s="224"/>
      <c r="EC1181" s="224"/>
      <c r="ED1181" s="224"/>
      <c r="EE1181" s="224"/>
      <c r="EF1181" s="224"/>
      <c r="EG1181" s="224"/>
      <c r="EH1181" s="224"/>
      <c r="EI1181" s="224"/>
      <c r="EJ1181" s="224"/>
      <c r="EK1181" s="224"/>
      <c r="EL1181" s="224"/>
      <c r="EM1181" s="224"/>
      <c r="EN1181" s="224"/>
      <c r="EO1181" s="224"/>
      <c r="EP1181" s="224"/>
      <c r="EQ1181" s="224"/>
      <c r="ER1181" s="224"/>
      <c r="ES1181" s="224"/>
      <c r="ET1181" s="224"/>
      <c r="EU1181" s="224"/>
      <c r="EV1181" s="224"/>
      <c r="EW1181" s="224"/>
      <c r="EX1181" s="224"/>
      <c r="EY1181" s="224"/>
      <c r="EZ1181" s="224"/>
      <c r="FA1181" s="224"/>
      <c r="FB1181" s="224"/>
      <c r="FC1181" s="224"/>
      <c r="FD1181" s="224"/>
      <c r="FE1181" s="224"/>
      <c r="FF1181" s="224"/>
      <c r="FG1181" s="224"/>
      <c r="FH1181" s="224"/>
      <c r="FI1181" s="224"/>
      <c r="FJ1181" s="224"/>
      <c r="FK1181" s="224"/>
      <c r="FL1181" s="224"/>
      <c r="FM1181" s="224"/>
      <c r="FN1181" s="224"/>
      <c r="FO1181" s="224"/>
      <c r="FP1181" s="224"/>
      <c r="FQ1181" s="224"/>
      <c r="FR1181" s="224"/>
      <c r="FS1181" s="224"/>
      <c r="FT1181" s="224"/>
      <c r="FU1181" s="224"/>
      <c r="FV1181" s="224"/>
      <c r="FW1181" s="224"/>
      <c r="FX1181" s="224"/>
      <c r="FY1181" s="224"/>
      <c r="FZ1181" s="224"/>
      <c r="GA1181" s="224"/>
      <c r="GB1181" s="224"/>
      <c r="GC1181" s="224"/>
      <c r="GD1181" s="224"/>
      <c r="GE1181" s="224"/>
      <c r="GF1181" s="224"/>
      <c r="GG1181" s="224"/>
      <c r="GH1181" s="224"/>
      <c r="GI1181" s="224"/>
      <c r="GJ1181" s="224"/>
      <c r="GK1181" s="224"/>
      <c r="GL1181" s="224"/>
      <c r="GM1181" s="224"/>
      <c r="GN1181" s="224"/>
      <c r="GO1181" s="224"/>
      <c r="GP1181" s="224"/>
      <c r="GQ1181" s="224"/>
      <c r="GR1181" s="224"/>
      <c r="GS1181" s="224"/>
      <c r="GT1181" s="224"/>
      <c r="GU1181" s="224"/>
      <c r="GV1181" s="224"/>
      <c r="GW1181" s="224"/>
      <c r="GX1181" s="224"/>
      <c r="GY1181" s="224"/>
      <c r="GZ1181" s="224"/>
      <c r="HA1181" s="224"/>
      <c r="HB1181" s="224"/>
      <c r="HC1181" s="224"/>
      <c r="HD1181" s="224"/>
      <c r="HE1181" s="224"/>
      <c r="HF1181" s="224"/>
      <c r="HG1181" s="224"/>
      <c r="HH1181" s="224"/>
      <c r="HI1181" s="224"/>
      <c r="HJ1181" s="224"/>
      <c r="HK1181" s="224"/>
      <c r="HL1181" s="224"/>
      <c r="HM1181" s="224"/>
      <c r="HN1181" s="224"/>
      <c r="HO1181" s="224"/>
      <c r="HP1181" s="224"/>
      <c r="HQ1181" s="224"/>
      <c r="HR1181" s="224"/>
      <c r="HS1181" s="224"/>
      <c r="HT1181" s="224"/>
      <c r="HU1181" s="224"/>
      <c r="HV1181" s="224"/>
      <c r="HW1181" s="224"/>
      <c r="HX1181" s="224"/>
      <c r="HY1181" s="224"/>
      <c r="HZ1181" s="224"/>
      <c r="IA1181" s="224"/>
      <c r="IB1181" s="224"/>
      <c r="IC1181" s="224"/>
      <c r="ID1181" s="224"/>
      <c r="IE1181" s="224"/>
      <c r="IF1181" s="224"/>
      <c r="IG1181" s="224"/>
      <c r="IH1181" s="224"/>
      <c r="II1181" s="224"/>
      <c r="IJ1181" s="224"/>
      <c r="IK1181" s="224"/>
      <c r="IL1181" s="224"/>
      <c r="IM1181" s="224"/>
      <c r="IN1181" s="224"/>
      <c r="IO1181" s="224"/>
      <c r="IP1181" s="224"/>
      <c r="IQ1181" s="224"/>
      <c r="IR1181" s="224"/>
      <c r="IS1181" s="224"/>
      <c r="IT1181" s="224"/>
      <c r="IU1181" s="224"/>
      <c r="IV1181" s="224"/>
      <c r="IW1181" s="224"/>
    </row>
    <row r="1182" spans="1:257" s="258" customFormat="1" ht="39" hidden="1" customHeight="1" x14ac:dyDescent="0.25">
      <c r="A1182" s="224"/>
      <c r="B1182" s="224"/>
      <c r="C1182" s="224"/>
      <c r="D1182" s="209"/>
      <c r="E1182" s="57"/>
      <c r="F1182" s="57"/>
      <c r="G1182" s="210"/>
      <c r="H1182" s="210"/>
      <c r="I1182" s="210"/>
      <c r="J1182" s="224"/>
      <c r="K1182" s="251"/>
      <c r="L1182" s="251"/>
      <c r="M1182" s="251"/>
      <c r="N1182" s="251"/>
      <c r="O1182" s="251"/>
      <c r="P1182" s="251"/>
      <c r="Q1182" s="251"/>
      <c r="R1182" s="251"/>
      <c r="S1182" s="251"/>
      <c r="T1182" s="251"/>
      <c r="U1182" s="251"/>
      <c r="V1182" s="251"/>
      <c r="W1182" s="251"/>
      <c r="X1182" s="251"/>
      <c r="Y1182" s="251"/>
      <c r="Z1182" s="251"/>
      <c r="AA1182" s="251"/>
      <c r="AB1182" s="251"/>
      <c r="AC1182" s="211"/>
      <c r="AD1182" s="252"/>
      <c r="AE1182" s="252"/>
      <c r="AF1182" s="253"/>
      <c r="AG1182" s="253"/>
      <c r="AH1182" s="254"/>
      <c r="AI1182" s="254"/>
      <c r="AJ1182" s="255"/>
      <c r="AK1182" s="255"/>
      <c r="AL1182" s="126"/>
      <c r="AM1182" s="224"/>
      <c r="AN1182" s="224"/>
      <c r="AO1182" s="224"/>
      <c r="AP1182" s="224"/>
      <c r="AQ1182" s="224"/>
      <c r="AR1182" s="224"/>
      <c r="AS1182" s="224"/>
      <c r="AT1182" s="224"/>
      <c r="AU1182" s="224"/>
      <c r="AV1182" s="224"/>
      <c r="AW1182" s="224"/>
      <c r="AX1182" s="224"/>
      <c r="AY1182" s="224"/>
      <c r="AZ1182" s="224"/>
      <c r="BA1182" s="224"/>
      <c r="BB1182" s="224"/>
      <c r="BC1182" s="224"/>
      <c r="BD1182" s="224"/>
      <c r="BE1182" s="224"/>
      <c r="BF1182" s="224"/>
      <c r="BG1182" s="224"/>
      <c r="BH1182" s="224"/>
      <c r="BI1182" s="224"/>
      <c r="BJ1182" s="224"/>
      <c r="BK1182" s="224"/>
      <c r="BL1182" s="224"/>
      <c r="BM1182" s="224"/>
      <c r="BN1182" s="224"/>
      <c r="BO1182" s="224"/>
      <c r="BP1182" s="224"/>
      <c r="BQ1182" s="224"/>
      <c r="BR1182" s="224"/>
      <c r="BS1182" s="224"/>
      <c r="BT1182" s="224"/>
      <c r="BU1182" s="224"/>
      <c r="BV1182" s="224"/>
      <c r="BW1182" s="224"/>
      <c r="BX1182" s="224"/>
      <c r="BY1182" s="224"/>
      <c r="BZ1182" s="224"/>
      <c r="CA1182" s="224"/>
      <c r="CB1182" s="224"/>
      <c r="CC1182" s="224"/>
      <c r="CD1182" s="224"/>
      <c r="CE1182" s="224"/>
      <c r="CF1182" s="224"/>
      <c r="CG1182" s="224"/>
      <c r="CH1182" s="224"/>
      <c r="CI1182" s="224"/>
      <c r="CJ1182" s="224"/>
      <c r="CK1182" s="224"/>
      <c r="CL1182" s="224"/>
      <c r="CM1182" s="224"/>
      <c r="CN1182" s="224"/>
      <c r="CO1182" s="224"/>
      <c r="CP1182" s="224"/>
      <c r="CQ1182" s="224"/>
      <c r="CR1182" s="224"/>
      <c r="CS1182" s="224"/>
      <c r="CT1182" s="224"/>
      <c r="CU1182" s="224"/>
      <c r="CV1182" s="224"/>
      <c r="CW1182" s="224"/>
      <c r="CX1182" s="224"/>
      <c r="CY1182" s="224"/>
      <c r="CZ1182" s="224"/>
      <c r="DA1182" s="224"/>
      <c r="DB1182" s="224"/>
      <c r="DC1182" s="224"/>
      <c r="DD1182" s="224"/>
      <c r="DE1182" s="224"/>
      <c r="DF1182" s="224"/>
      <c r="DG1182" s="224"/>
      <c r="DH1182" s="224"/>
      <c r="DI1182" s="224"/>
      <c r="DJ1182" s="224"/>
      <c r="DK1182" s="224"/>
      <c r="DL1182" s="224"/>
      <c r="DM1182" s="224"/>
      <c r="DN1182" s="224"/>
      <c r="DO1182" s="224"/>
      <c r="DP1182" s="224"/>
      <c r="DQ1182" s="224"/>
      <c r="DR1182" s="224"/>
      <c r="DS1182" s="224"/>
      <c r="DT1182" s="224"/>
      <c r="DU1182" s="224"/>
      <c r="DV1182" s="224"/>
      <c r="DW1182" s="224"/>
      <c r="DX1182" s="224"/>
      <c r="DY1182" s="224"/>
      <c r="DZ1182" s="224"/>
      <c r="EA1182" s="224"/>
      <c r="EB1182" s="224"/>
      <c r="EC1182" s="224"/>
      <c r="ED1182" s="224"/>
      <c r="EE1182" s="224"/>
      <c r="EF1182" s="224"/>
      <c r="EG1182" s="224"/>
      <c r="EH1182" s="224"/>
      <c r="EI1182" s="224"/>
      <c r="EJ1182" s="224"/>
      <c r="EK1182" s="224"/>
      <c r="EL1182" s="224"/>
      <c r="EM1182" s="224"/>
      <c r="EN1182" s="224"/>
      <c r="EO1182" s="224"/>
      <c r="EP1182" s="224"/>
      <c r="EQ1182" s="224"/>
      <c r="ER1182" s="224"/>
      <c r="ES1182" s="224"/>
      <c r="ET1182" s="224"/>
      <c r="EU1182" s="224"/>
      <c r="EV1182" s="224"/>
      <c r="EW1182" s="224"/>
      <c r="EX1182" s="224"/>
      <c r="EY1182" s="224"/>
      <c r="EZ1182" s="224"/>
      <c r="FA1182" s="224"/>
      <c r="FB1182" s="224"/>
      <c r="FC1182" s="224"/>
      <c r="FD1182" s="224"/>
      <c r="FE1182" s="224"/>
      <c r="FF1182" s="224"/>
      <c r="FG1182" s="224"/>
      <c r="FH1182" s="224"/>
      <c r="FI1182" s="224"/>
      <c r="FJ1182" s="224"/>
      <c r="FK1182" s="224"/>
      <c r="FL1182" s="224"/>
      <c r="FM1182" s="224"/>
      <c r="FN1182" s="224"/>
      <c r="FO1182" s="224"/>
      <c r="FP1182" s="224"/>
      <c r="FQ1182" s="224"/>
      <c r="FR1182" s="224"/>
      <c r="FS1182" s="224"/>
      <c r="FT1182" s="224"/>
      <c r="FU1182" s="224"/>
      <c r="FV1182" s="224"/>
      <c r="FW1182" s="224"/>
      <c r="FX1182" s="224"/>
      <c r="FY1182" s="224"/>
      <c r="FZ1182" s="224"/>
      <c r="GA1182" s="224"/>
      <c r="GB1182" s="224"/>
      <c r="GC1182" s="224"/>
      <c r="GD1182" s="224"/>
      <c r="GE1182" s="224"/>
      <c r="GF1182" s="224"/>
      <c r="GG1182" s="224"/>
      <c r="GH1182" s="224"/>
      <c r="GI1182" s="224"/>
      <c r="GJ1182" s="224"/>
      <c r="GK1182" s="224"/>
      <c r="GL1182" s="224"/>
      <c r="GM1182" s="224"/>
      <c r="GN1182" s="224"/>
      <c r="GO1182" s="224"/>
      <c r="GP1182" s="224"/>
      <c r="GQ1182" s="224"/>
      <c r="GR1182" s="224"/>
      <c r="GS1182" s="224"/>
      <c r="GT1182" s="224"/>
      <c r="GU1182" s="224"/>
      <c r="GV1182" s="224"/>
      <c r="GW1182" s="224"/>
      <c r="GX1182" s="224"/>
      <c r="GY1182" s="224"/>
      <c r="GZ1182" s="224"/>
      <c r="HA1182" s="224"/>
      <c r="HB1182" s="224"/>
      <c r="HC1182" s="224"/>
      <c r="HD1182" s="224"/>
      <c r="HE1182" s="224"/>
      <c r="HF1182" s="224"/>
      <c r="HG1182" s="224"/>
      <c r="HH1182" s="224"/>
      <c r="HI1182" s="224"/>
      <c r="HJ1182" s="224"/>
      <c r="HK1182" s="224"/>
      <c r="HL1182" s="224"/>
      <c r="HM1182" s="224"/>
      <c r="HN1182" s="224"/>
      <c r="HO1182" s="224"/>
      <c r="HP1182" s="224"/>
      <c r="HQ1182" s="224"/>
      <c r="HR1182" s="224"/>
      <c r="HS1182" s="224"/>
      <c r="HT1182" s="224"/>
      <c r="HU1182" s="224"/>
      <c r="HV1182" s="224"/>
      <c r="HW1182" s="224"/>
      <c r="HX1182" s="224"/>
      <c r="HY1182" s="224"/>
      <c r="HZ1182" s="224"/>
      <c r="IA1182" s="224"/>
      <c r="IB1182" s="224"/>
      <c r="IC1182" s="224"/>
      <c r="ID1182" s="224"/>
      <c r="IE1182" s="224"/>
      <c r="IF1182" s="224"/>
      <c r="IG1182" s="224"/>
      <c r="IH1182" s="224"/>
      <c r="II1182" s="224"/>
      <c r="IJ1182" s="224"/>
      <c r="IK1182" s="224"/>
      <c r="IL1182" s="224"/>
      <c r="IM1182" s="224"/>
      <c r="IN1182" s="224"/>
      <c r="IO1182" s="224"/>
      <c r="IP1182" s="224"/>
      <c r="IQ1182" s="224"/>
      <c r="IR1182" s="224"/>
      <c r="IS1182" s="224"/>
      <c r="IT1182" s="224"/>
      <c r="IU1182" s="224"/>
      <c r="IV1182" s="224"/>
      <c r="IW1182" s="224"/>
    </row>
    <row r="1183" spans="1:257" s="258" customFormat="1" ht="39" hidden="1" customHeight="1" x14ac:dyDescent="0.25">
      <c r="A1183" s="224"/>
      <c r="B1183" s="224"/>
      <c r="C1183" s="224"/>
      <c r="D1183" s="209"/>
      <c r="E1183" s="57"/>
      <c r="F1183" s="57"/>
      <c r="G1183" s="210"/>
      <c r="H1183" s="210"/>
      <c r="I1183" s="210"/>
      <c r="J1183" s="224"/>
      <c r="K1183" s="251"/>
      <c r="L1183" s="251"/>
      <c r="M1183" s="251"/>
      <c r="N1183" s="251"/>
      <c r="O1183" s="251"/>
      <c r="P1183" s="251"/>
      <c r="Q1183" s="251"/>
      <c r="R1183" s="251"/>
      <c r="S1183" s="251"/>
      <c r="T1183" s="251"/>
      <c r="U1183" s="251"/>
      <c r="V1183" s="251"/>
      <c r="W1183" s="251"/>
      <c r="X1183" s="251"/>
      <c r="Y1183" s="251"/>
      <c r="Z1183" s="251"/>
      <c r="AA1183" s="251"/>
      <c r="AB1183" s="251"/>
      <c r="AC1183" s="211"/>
      <c r="AD1183" s="252"/>
      <c r="AE1183" s="252"/>
      <c r="AF1183" s="253"/>
      <c r="AG1183" s="253"/>
      <c r="AH1183" s="254"/>
      <c r="AI1183" s="254"/>
      <c r="AJ1183" s="255"/>
      <c r="AK1183" s="255"/>
      <c r="AL1183" s="126"/>
      <c r="AM1183" s="224"/>
      <c r="AN1183" s="224"/>
      <c r="AO1183" s="224"/>
      <c r="AP1183" s="224"/>
      <c r="AQ1183" s="224"/>
      <c r="AR1183" s="224"/>
      <c r="AS1183" s="224"/>
      <c r="AT1183" s="224"/>
      <c r="AU1183" s="224"/>
      <c r="AV1183" s="224"/>
      <c r="AW1183" s="224"/>
      <c r="AX1183" s="224"/>
      <c r="AY1183" s="224"/>
      <c r="AZ1183" s="224"/>
      <c r="BA1183" s="224"/>
      <c r="BB1183" s="224"/>
      <c r="BC1183" s="224"/>
      <c r="BD1183" s="224"/>
      <c r="BE1183" s="224"/>
      <c r="BF1183" s="224"/>
      <c r="BG1183" s="224"/>
      <c r="BH1183" s="224"/>
      <c r="BI1183" s="224"/>
      <c r="BJ1183" s="224"/>
      <c r="BK1183" s="224"/>
      <c r="BL1183" s="224"/>
      <c r="BM1183" s="224"/>
      <c r="BN1183" s="224"/>
      <c r="BO1183" s="224"/>
      <c r="BP1183" s="224"/>
      <c r="BQ1183" s="224"/>
      <c r="BR1183" s="224"/>
      <c r="BS1183" s="224"/>
      <c r="BT1183" s="224"/>
      <c r="BU1183" s="224"/>
      <c r="BV1183" s="224"/>
      <c r="BW1183" s="224"/>
      <c r="BX1183" s="224"/>
      <c r="BY1183" s="224"/>
      <c r="BZ1183" s="224"/>
      <c r="CA1183" s="224"/>
      <c r="CB1183" s="224"/>
      <c r="CC1183" s="224"/>
      <c r="CD1183" s="224"/>
      <c r="CE1183" s="224"/>
      <c r="CF1183" s="224"/>
      <c r="CG1183" s="224"/>
      <c r="CH1183" s="224"/>
      <c r="CI1183" s="224"/>
      <c r="CJ1183" s="224"/>
      <c r="CK1183" s="224"/>
      <c r="CL1183" s="224"/>
      <c r="CM1183" s="224"/>
      <c r="CN1183" s="224"/>
      <c r="CO1183" s="224"/>
      <c r="CP1183" s="224"/>
      <c r="CQ1183" s="224"/>
      <c r="CR1183" s="224"/>
      <c r="CS1183" s="224"/>
      <c r="CT1183" s="224"/>
      <c r="CU1183" s="224"/>
      <c r="CV1183" s="224"/>
      <c r="CW1183" s="224"/>
      <c r="CX1183" s="224"/>
      <c r="CY1183" s="224"/>
      <c r="CZ1183" s="224"/>
      <c r="DA1183" s="224"/>
      <c r="DB1183" s="224"/>
      <c r="DC1183" s="224"/>
      <c r="DD1183" s="224"/>
      <c r="DE1183" s="224"/>
      <c r="DF1183" s="224"/>
      <c r="DG1183" s="224"/>
      <c r="DH1183" s="224"/>
      <c r="DI1183" s="224"/>
      <c r="DJ1183" s="224"/>
      <c r="DK1183" s="224"/>
      <c r="DL1183" s="224"/>
      <c r="DM1183" s="224"/>
      <c r="DN1183" s="224"/>
      <c r="DO1183" s="224"/>
      <c r="DP1183" s="224"/>
      <c r="DQ1183" s="224"/>
      <c r="DR1183" s="224"/>
      <c r="DS1183" s="224"/>
      <c r="DT1183" s="224"/>
      <c r="DU1183" s="224"/>
      <c r="DV1183" s="224"/>
      <c r="DW1183" s="224"/>
      <c r="DX1183" s="224"/>
      <c r="DY1183" s="224"/>
      <c r="DZ1183" s="224"/>
      <c r="EA1183" s="224"/>
      <c r="EB1183" s="224"/>
      <c r="EC1183" s="224"/>
      <c r="ED1183" s="224"/>
      <c r="EE1183" s="224"/>
      <c r="EF1183" s="224"/>
      <c r="EG1183" s="224"/>
      <c r="EH1183" s="224"/>
      <c r="EI1183" s="224"/>
      <c r="EJ1183" s="224"/>
      <c r="EK1183" s="224"/>
      <c r="EL1183" s="224"/>
      <c r="EM1183" s="224"/>
      <c r="EN1183" s="224"/>
      <c r="EO1183" s="224"/>
      <c r="EP1183" s="224"/>
      <c r="EQ1183" s="224"/>
      <c r="ER1183" s="224"/>
      <c r="ES1183" s="224"/>
      <c r="ET1183" s="224"/>
      <c r="EU1183" s="224"/>
      <c r="EV1183" s="224"/>
      <c r="EW1183" s="224"/>
      <c r="EX1183" s="224"/>
      <c r="EY1183" s="224"/>
      <c r="EZ1183" s="224"/>
      <c r="FA1183" s="224"/>
      <c r="FB1183" s="224"/>
      <c r="FC1183" s="224"/>
      <c r="FD1183" s="224"/>
      <c r="FE1183" s="224"/>
      <c r="FF1183" s="224"/>
      <c r="FG1183" s="224"/>
      <c r="FH1183" s="224"/>
      <c r="FI1183" s="224"/>
      <c r="FJ1183" s="224"/>
      <c r="FK1183" s="224"/>
      <c r="FL1183" s="224"/>
      <c r="FM1183" s="224"/>
      <c r="FN1183" s="224"/>
      <c r="FO1183" s="224"/>
      <c r="FP1183" s="224"/>
      <c r="FQ1183" s="224"/>
      <c r="FR1183" s="224"/>
      <c r="FS1183" s="224"/>
      <c r="FT1183" s="224"/>
      <c r="FU1183" s="224"/>
      <c r="FV1183" s="224"/>
      <c r="FW1183" s="224"/>
      <c r="FX1183" s="224"/>
      <c r="FY1183" s="224"/>
      <c r="FZ1183" s="224"/>
      <c r="GA1183" s="224"/>
      <c r="GB1183" s="224"/>
      <c r="GC1183" s="224"/>
      <c r="GD1183" s="224"/>
      <c r="GE1183" s="224"/>
      <c r="GF1183" s="224"/>
      <c r="GG1183" s="224"/>
      <c r="GH1183" s="224"/>
      <c r="GI1183" s="224"/>
      <c r="GJ1183" s="224"/>
      <c r="GK1183" s="224"/>
      <c r="GL1183" s="224"/>
      <c r="GM1183" s="224"/>
      <c r="GN1183" s="224"/>
      <c r="GO1183" s="224"/>
      <c r="GP1183" s="224"/>
      <c r="GQ1183" s="224"/>
      <c r="GR1183" s="224"/>
      <c r="GS1183" s="224"/>
      <c r="GT1183" s="224"/>
      <c r="GU1183" s="224"/>
      <c r="GV1183" s="224"/>
      <c r="GW1183" s="224"/>
      <c r="GX1183" s="224"/>
      <c r="GY1183" s="224"/>
      <c r="GZ1183" s="224"/>
      <c r="HA1183" s="224"/>
      <c r="HB1183" s="224"/>
      <c r="HC1183" s="224"/>
      <c r="HD1183" s="224"/>
      <c r="HE1183" s="224"/>
      <c r="HF1183" s="224"/>
      <c r="HG1183" s="224"/>
      <c r="HH1183" s="224"/>
      <c r="HI1183" s="224"/>
      <c r="HJ1183" s="224"/>
      <c r="HK1183" s="224"/>
      <c r="HL1183" s="224"/>
      <c r="HM1183" s="224"/>
      <c r="HN1183" s="224"/>
      <c r="HO1183" s="224"/>
      <c r="HP1183" s="224"/>
      <c r="HQ1183" s="224"/>
      <c r="HR1183" s="224"/>
      <c r="HS1183" s="224"/>
      <c r="HT1183" s="224"/>
      <c r="HU1183" s="224"/>
      <c r="HV1183" s="224"/>
      <c r="HW1183" s="224"/>
      <c r="HX1183" s="224"/>
      <c r="HY1183" s="224"/>
      <c r="HZ1183" s="224"/>
      <c r="IA1183" s="224"/>
      <c r="IB1183" s="224"/>
      <c r="IC1183" s="224"/>
      <c r="ID1183" s="224"/>
      <c r="IE1183" s="224"/>
      <c r="IF1183" s="224"/>
      <c r="IG1183" s="224"/>
      <c r="IH1183" s="224"/>
      <c r="II1183" s="224"/>
      <c r="IJ1183" s="224"/>
      <c r="IK1183" s="224"/>
      <c r="IL1183" s="224"/>
      <c r="IM1183" s="224"/>
      <c r="IN1183" s="224"/>
      <c r="IO1183" s="224"/>
      <c r="IP1183" s="224"/>
      <c r="IQ1183" s="224"/>
      <c r="IR1183" s="224"/>
      <c r="IS1183" s="224"/>
      <c r="IT1183" s="224"/>
      <c r="IU1183" s="224"/>
      <c r="IV1183" s="224"/>
      <c r="IW1183" s="224"/>
    </row>
    <row r="1184" spans="1:257" s="258" customFormat="1" ht="39" hidden="1" customHeight="1" x14ac:dyDescent="0.25">
      <c r="A1184" s="224"/>
      <c r="B1184" s="224"/>
      <c r="C1184" s="224"/>
      <c r="D1184" s="209"/>
      <c r="E1184" s="57"/>
      <c r="F1184" s="57"/>
      <c r="G1184" s="210"/>
      <c r="H1184" s="210"/>
      <c r="I1184" s="210"/>
      <c r="J1184" s="224"/>
      <c r="K1184" s="251"/>
      <c r="L1184" s="251"/>
      <c r="M1184" s="251"/>
      <c r="N1184" s="251"/>
      <c r="O1184" s="251"/>
      <c r="P1184" s="251"/>
      <c r="Q1184" s="251"/>
      <c r="R1184" s="251"/>
      <c r="S1184" s="251"/>
      <c r="T1184" s="251"/>
      <c r="U1184" s="251"/>
      <c r="V1184" s="251"/>
      <c r="W1184" s="251"/>
      <c r="X1184" s="251"/>
      <c r="Y1184" s="251"/>
      <c r="Z1184" s="251"/>
      <c r="AA1184" s="251"/>
      <c r="AB1184" s="251"/>
      <c r="AC1184" s="211"/>
      <c r="AD1184" s="252"/>
      <c r="AE1184" s="252"/>
      <c r="AF1184" s="253"/>
      <c r="AG1184" s="253"/>
      <c r="AH1184" s="254"/>
      <c r="AI1184" s="254"/>
      <c r="AJ1184" s="255"/>
      <c r="AK1184" s="255"/>
      <c r="AL1184" s="126"/>
      <c r="AM1184" s="224"/>
      <c r="AN1184" s="224"/>
      <c r="AO1184" s="224"/>
      <c r="AP1184" s="224"/>
      <c r="AQ1184" s="224"/>
      <c r="AR1184" s="224"/>
      <c r="AS1184" s="224"/>
      <c r="AT1184" s="224"/>
      <c r="AU1184" s="224"/>
      <c r="AV1184" s="224"/>
      <c r="AW1184" s="224"/>
      <c r="AX1184" s="224"/>
      <c r="AY1184" s="224"/>
      <c r="AZ1184" s="224"/>
      <c r="BA1184" s="224"/>
      <c r="BB1184" s="224"/>
      <c r="BC1184" s="224"/>
      <c r="BD1184" s="224"/>
      <c r="BE1184" s="224"/>
      <c r="BF1184" s="224"/>
      <c r="BG1184" s="224"/>
      <c r="BH1184" s="224"/>
      <c r="BI1184" s="224"/>
      <c r="BJ1184" s="224"/>
      <c r="BK1184" s="224"/>
      <c r="BL1184" s="224"/>
      <c r="BM1184" s="224"/>
      <c r="BN1184" s="224"/>
      <c r="BO1184" s="224"/>
      <c r="BP1184" s="224"/>
      <c r="BQ1184" s="224"/>
      <c r="BR1184" s="224"/>
      <c r="BS1184" s="224"/>
      <c r="BT1184" s="224"/>
      <c r="BU1184" s="224"/>
      <c r="BV1184" s="224"/>
      <c r="BW1184" s="224"/>
      <c r="BX1184" s="224"/>
      <c r="BY1184" s="224"/>
      <c r="BZ1184" s="224"/>
      <c r="CA1184" s="224"/>
      <c r="CB1184" s="224"/>
      <c r="CC1184" s="224"/>
      <c r="CD1184" s="224"/>
      <c r="CE1184" s="224"/>
      <c r="CF1184" s="224"/>
      <c r="CG1184" s="224"/>
      <c r="CH1184" s="224"/>
      <c r="CI1184" s="224"/>
      <c r="CJ1184" s="224"/>
      <c r="CK1184" s="224"/>
      <c r="CL1184" s="224"/>
      <c r="CM1184" s="224"/>
      <c r="CN1184" s="224"/>
      <c r="CO1184" s="224"/>
      <c r="CP1184" s="224"/>
      <c r="CQ1184" s="224"/>
      <c r="CR1184" s="224"/>
      <c r="CS1184" s="224"/>
      <c r="CT1184" s="224"/>
      <c r="CU1184" s="224"/>
      <c r="CV1184" s="224"/>
      <c r="CW1184" s="224"/>
      <c r="CX1184" s="224"/>
      <c r="CY1184" s="224"/>
      <c r="CZ1184" s="224"/>
      <c r="DA1184" s="224"/>
      <c r="DB1184" s="224"/>
      <c r="DC1184" s="224"/>
      <c r="DD1184" s="224"/>
      <c r="DE1184" s="224"/>
      <c r="DF1184" s="224"/>
      <c r="DG1184" s="224"/>
      <c r="DH1184" s="224"/>
      <c r="DI1184" s="224"/>
      <c r="DJ1184" s="224"/>
      <c r="DK1184" s="224"/>
      <c r="DL1184" s="224"/>
      <c r="DM1184" s="224"/>
      <c r="DN1184" s="224"/>
      <c r="DO1184" s="224"/>
      <c r="DP1184" s="224"/>
      <c r="DQ1184" s="224"/>
      <c r="DR1184" s="224"/>
      <c r="DS1184" s="224"/>
      <c r="DT1184" s="224"/>
      <c r="DU1184" s="224"/>
      <c r="DV1184" s="224"/>
      <c r="DW1184" s="224"/>
      <c r="DX1184" s="224"/>
      <c r="DY1184" s="224"/>
      <c r="DZ1184" s="224"/>
      <c r="EA1184" s="224"/>
      <c r="EB1184" s="224"/>
      <c r="EC1184" s="224"/>
      <c r="ED1184" s="224"/>
      <c r="EE1184" s="224"/>
      <c r="EF1184" s="224"/>
      <c r="EG1184" s="224"/>
      <c r="EH1184" s="224"/>
      <c r="EI1184" s="224"/>
      <c r="EJ1184" s="224"/>
      <c r="EK1184" s="224"/>
      <c r="EL1184" s="224"/>
      <c r="EM1184" s="224"/>
      <c r="EN1184" s="224"/>
      <c r="EO1184" s="224"/>
      <c r="EP1184" s="224"/>
      <c r="EQ1184" s="224"/>
      <c r="ER1184" s="224"/>
      <c r="ES1184" s="224"/>
      <c r="ET1184" s="224"/>
      <c r="EU1184" s="224"/>
      <c r="EV1184" s="224"/>
      <c r="EW1184" s="224"/>
      <c r="EX1184" s="224"/>
      <c r="EY1184" s="224"/>
      <c r="EZ1184" s="224"/>
      <c r="FA1184" s="224"/>
      <c r="FB1184" s="224"/>
      <c r="FC1184" s="224"/>
      <c r="FD1184" s="224"/>
      <c r="FE1184" s="224"/>
      <c r="FF1184" s="224"/>
      <c r="FG1184" s="224"/>
      <c r="FH1184" s="224"/>
      <c r="FI1184" s="224"/>
      <c r="FJ1184" s="224"/>
      <c r="FK1184" s="224"/>
      <c r="FL1184" s="224"/>
      <c r="FM1184" s="224"/>
      <c r="FN1184" s="224"/>
      <c r="FO1184" s="224"/>
      <c r="FP1184" s="224"/>
      <c r="FQ1184" s="224"/>
      <c r="FR1184" s="224"/>
      <c r="FS1184" s="224"/>
      <c r="FT1184" s="224"/>
      <c r="FU1184" s="224"/>
      <c r="FV1184" s="224"/>
      <c r="FW1184" s="224"/>
      <c r="FX1184" s="224"/>
      <c r="FY1184" s="224"/>
      <c r="FZ1184" s="224"/>
      <c r="GA1184" s="224"/>
      <c r="GB1184" s="224"/>
      <c r="GC1184" s="224"/>
      <c r="GD1184" s="224"/>
      <c r="GE1184" s="224"/>
      <c r="GF1184" s="224"/>
      <c r="GG1184" s="224"/>
      <c r="GH1184" s="224"/>
      <c r="GI1184" s="224"/>
      <c r="GJ1184" s="224"/>
      <c r="GK1184" s="224"/>
      <c r="GL1184" s="224"/>
      <c r="GM1184" s="224"/>
      <c r="GN1184" s="224"/>
      <c r="GO1184" s="224"/>
      <c r="GP1184" s="224"/>
      <c r="GQ1184" s="224"/>
      <c r="GR1184" s="224"/>
      <c r="GS1184" s="224"/>
      <c r="GT1184" s="224"/>
      <c r="GU1184" s="224"/>
      <c r="GV1184" s="224"/>
      <c r="GW1184" s="224"/>
      <c r="GX1184" s="224"/>
      <c r="GY1184" s="224"/>
      <c r="GZ1184" s="224"/>
      <c r="HA1184" s="224"/>
      <c r="HB1184" s="224"/>
      <c r="HC1184" s="224"/>
      <c r="HD1184" s="224"/>
      <c r="HE1184" s="224"/>
      <c r="HF1184" s="224"/>
      <c r="HG1184" s="224"/>
      <c r="HH1184" s="224"/>
      <c r="HI1184" s="224"/>
      <c r="HJ1184" s="224"/>
      <c r="HK1184" s="224"/>
      <c r="HL1184" s="224"/>
      <c r="HM1184" s="224"/>
      <c r="HN1184" s="224"/>
      <c r="HO1184" s="224"/>
      <c r="HP1184" s="224"/>
      <c r="HQ1184" s="224"/>
      <c r="HR1184" s="224"/>
      <c r="HS1184" s="224"/>
      <c r="HT1184" s="224"/>
      <c r="HU1184" s="224"/>
      <c r="HV1184" s="224"/>
      <c r="HW1184" s="224"/>
      <c r="HX1184" s="224"/>
      <c r="HY1184" s="224"/>
      <c r="HZ1184" s="224"/>
      <c r="IA1184" s="224"/>
      <c r="IB1184" s="224"/>
      <c r="IC1184" s="224"/>
      <c r="ID1184" s="224"/>
      <c r="IE1184" s="224"/>
      <c r="IF1184" s="224"/>
      <c r="IG1184" s="224"/>
      <c r="IH1184" s="224"/>
      <c r="II1184" s="224"/>
      <c r="IJ1184" s="224"/>
      <c r="IK1184" s="224"/>
      <c r="IL1184" s="224"/>
      <c r="IM1184" s="224"/>
      <c r="IN1184" s="224"/>
      <c r="IO1184" s="224"/>
      <c r="IP1184" s="224"/>
      <c r="IQ1184" s="224"/>
      <c r="IR1184" s="224"/>
      <c r="IS1184" s="224"/>
      <c r="IT1184" s="224"/>
      <c r="IU1184" s="224"/>
      <c r="IV1184" s="224"/>
      <c r="IW1184" s="224"/>
    </row>
    <row r="1185" spans="1:257" s="258" customFormat="1" ht="39" hidden="1" customHeight="1" x14ac:dyDescent="0.25">
      <c r="A1185" s="224"/>
      <c r="B1185" s="224"/>
      <c r="C1185" s="224"/>
      <c r="D1185" s="209"/>
      <c r="E1185" s="57"/>
      <c r="F1185" s="57"/>
      <c r="G1185" s="210"/>
      <c r="H1185" s="210"/>
      <c r="I1185" s="210"/>
      <c r="J1185" s="224"/>
      <c r="K1185" s="251"/>
      <c r="L1185" s="251"/>
      <c r="M1185" s="251"/>
      <c r="N1185" s="251"/>
      <c r="O1185" s="251"/>
      <c r="P1185" s="251"/>
      <c r="Q1185" s="251"/>
      <c r="R1185" s="251"/>
      <c r="S1185" s="251"/>
      <c r="T1185" s="251"/>
      <c r="U1185" s="251"/>
      <c r="V1185" s="251"/>
      <c r="W1185" s="251"/>
      <c r="X1185" s="251"/>
      <c r="Y1185" s="251"/>
      <c r="Z1185" s="251"/>
      <c r="AA1185" s="251"/>
      <c r="AB1185" s="251"/>
      <c r="AC1185" s="211"/>
      <c r="AD1185" s="252"/>
      <c r="AE1185" s="252"/>
      <c r="AF1185" s="253"/>
      <c r="AG1185" s="253"/>
      <c r="AH1185" s="254"/>
      <c r="AI1185" s="254"/>
      <c r="AJ1185" s="255"/>
      <c r="AK1185" s="255"/>
      <c r="AL1185" s="126"/>
      <c r="AM1185" s="224"/>
      <c r="AN1185" s="224"/>
      <c r="AO1185" s="224"/>
      <c r="AP1185" s="224"/>
      <c r="AQ1185" s="224"/>
      <c r="AR1185" s="224"/>
      <c r="AS1185" s="224"/>
      <c r="AT1185" s="224"/>
      <c r="AU1185" s="224"/>
      <c r="AV1185" s="224"/>
      <c r="AW1185" s="224"/>
      <c r="AX1185" s="224"/>
      <c r="AY1185" s="224"/>
      <c r="AZ1185" s="224"/>
      <c r="BA1185" s="224"/>
      <c r="BB1185" s="224"/>
      <c r="BC1185" s="224"/>
      <c r="BD1185" s="224"/>
      <c r="BE1185" s="224"/>
      <c r="BF1185" s="224"/>
      <c r="BG1185" s="224"/>
      <c r="BH1185" s="224"/>
      <c r="BI1185" s="224"/>
      <c r="BJ1185" s="224"/>
      <c r="BK1185" s="224"/>
      <c r="BL1185" s="224"/>
      <c r="BM1185" s="224"/>
      <c r="BN1185" s="224"/>
      <c r="BO1185" s="224"/>
      <c r="BP1185" s="224"/>
      <c r="BQ1185" s="224"/>
      <c r="BR1185" s="224"/>
      <c r="BS1185" s="224"/>
      <c r="BT1185" s="224"/>
      <c r="BU1185" s="224"/>
      <c r="BV1185" s="224"/>
      <c r="BW1185" s="224"/>
      <c r="BX1185" s="224"/>
      <c r="BY1185" s="224"/>
      <c r="BZ1185" s="224"/>
      <c r="CA1185" s="224"/>
      <c r="CB1185" s="224"/>
      <c r="CC1185" s="224"/>
      <c r="CD1185" s="224"/>
      <c r="CE1185" s="224"/>
      <c r="CF1185" s="224"/>
      <c r="CG1185" s="224"/>
      <c r="CH1185" s="224"/>
      <c r="CI1185" s="224"/>
      <c r="CJ1185" s="224"/>
      <c r="CK1185" s="224"/>
      <c r="CL1185" s="224"/>
      <c r="CM1185" s="224"/>
      <c r="CN1185" s="224"/>
      <c r="CO1185" s="224"/>
      <c r="CP1185" s="224"/>
      <c r="CQ1185" s="224"/>
      <c r="CR1185" s="224"/>
      <c r="CS1185" s="224"/>
      <c r="CT1185" s="224"/>
      <c r="CU1185" s="224"/>
      <c r="CV1185" s="224"/>
      <c r="CW1185" s="224"/>
      <c r="CX1185" s="224"/>
      <c r="CY1185" s="224"/>
      <c r="CZ1185" s="224"/>
      <c r="DA1185" s="224"/>
      <c r="DB1185" s="224"/>
      <c r="DC1185" s="224"/>
      <c r="DD1185" s="224"/>
      <c r="DE1185" s="224"/>
      <c r="DF1185" s="224"/>
      <c r="DG1185" s="224"/>
      <c r="DH1185" s="224"/>
      <c r="DI1185" s="224"/>
      <c r="DJ1185" s="224"/>
      <c r="DK1185" s="224"/>
      <c r="DL1185" s="224"/>
      <c r="DM1185" s="224"/>
      <c r="DN1185" s="224"/>
      <c r="DO1185" s="224"/>
      <c r="DP1185" s="224"/>
      <c r="DQ1185" s="224"/>
      <c r="DR1185" s="224"/>
      <c r="DS1185" s="224"/>
      <c r="DT1185" s="224"/>
      <c r="DU1185" s="224"/>
      <c r="DV1185" s="224"/>
      <c r="DW1185" s="224"/>
      <c r="DX1185" s="224"/>
      <c r="DY1185" s="224"/>
      <c r="DZ1185" s="224"/>
      <c r="EA1185" s="224"/>
      <c r="EB1185" s="224"/>
      <c r="EC1185" s="224"/>
      <c r="ED1185" s="224"/>
      <c r="EE1185" s="224"/>
      <c r="EF1185" s="224"/>
      <c r="EG1185" s="224"/>
      <c r="EH1185" s="224"/>
      <c r="EI1185" s="224"/>
      <c r="EJ1185" s="224"/>
      <c r="EK1185" s="224"/>
      <c r="EL1185" s="224"/>
      <c r="EM1185" s="224"/>
      <c r="EN1185" s="224"/>
      <c r="EO1185" s="224"/>
      <c r="EP1185" s="224"/>
      <c r="EQ1185" s="224"/>
      <c r="ER1185" s="224"/>
      <c r="ES1185" s="224"/>
      <c r="ET1185" s="224"/>
      <c r="EU1185" s="224"/>
      <c r="EV1185" s="224"/>
      <c r="EW1185" s="224"/>
      <c r="EX1185" s="224"/>
      <c r="EY1185" s="224"/>
      <c r="EZ1185" s="224"/>
      <c r="FA1185" s="224"/>
      <c r="FB1185" s="224"/>
      <c r="FC1185" s="224"/>
      <c r="FD1185" s="224"/>
      <c r="FE1185" s="224"/>
      <c r="FF1185" s="224"/>
      <c r="FG1185" s="224"/>
      <c r="FH1185" s="224"/>
      <c r="FI1185" s="224"/>
      <c r="FJ1185" s="224"/>
      <c r="FK1185" s="224"/>
      <c r="FL1185" s="224"/>
      <c r="FM1185" s="224"/>
      <c r="FN1185" s="224"/>
      <c r="FO1185" s="224"/>
      <c r="FP1185" s="224"/>
      <c r="FQ1185" s="224"/>
      <c r="FR1185" s="224"/>
      <c r="FS1185" s="224"/>
      <c r="FT1185" s="224"/>
      <c r="FU1185" s="224"/>
      <c r="FV1185" s="224"/>
      <c r="FW1185" s="224"/>
      <c r="FX1185" s="224"/>
      <c r="FY1185" s="224"/>
      <c r="FZ1185" s="224"/>
      <c r="GA1185" s="224"/>
      <c r="GB1185" s="224"/>
      <c r="GC1185" s="224"/>
      <c r="GD1185" s="224"/>
      <c r="GE1185" s="224"/>
      <c r="GF1185" s="224"/>
      <c r="GG1185" s="224"/>
      <c r="GH1185" s="224"/>
      <c r="GI1185" s="224"/>
      <c r="GJ1185" s="224"/>
      <c r="GK1185" s="224"/>
      <c r="GL1185" s="224"/>
      <c r="GM1185" s="224"/>
      <c r="GN1185" s="224"/>
      <c r="GO1185" s="224"/>
      <c r="GP1185" s="224"/>
      <c r="GQ1185" s="224"/>
      <c r="GR1185" s="224"/>
      <c r="GS1185" s="224"/>
      <c r="GT1185" s="224"/>
      <c r="GU1185" s="224"/>
      <c r="GV1185" s="224"/>
      <c r="GW1185" s="224"/>
      <c r="GX1185" s="224"/>
      <c r="GY1185" s="224"/>
      <c r="GZ1185" s="224"/>
      <c r="HA1185" s="224"/>
      <c r="HB1185" s="224"/>
      <c r="HC1185" s="224"/>
      <c r="HD1185" s="224"/>
      <c r="HE1185" s="224"/>
      <c r="HF1185" s="224"/>
      <c r="HG1185" s="224"/>
      <c r="HH1185" s="224"/>
      <c r="HI1185" s="224"/>
      <c r="HJ1185" s="224"/>
      <c r="HK1185" s="224"/>
      <c r="HL1185" s="224"/>
      <c r="HM1185" s="224"/>
      <c r="HN1185" s="224"/>
      <c r="HO1185" s="224"/>
      <c r="HP1185" s="224"/>
      <c r="HQ1185" s="224"/>
      <c r="HR1185" s="224"/>
      <c r="HS1185" s="224"/>
      <c r="HT1185" s="224"/>
      <c r="HU1185" s="224"/>
      <c r="HV1185" s="224"/>
      <c r="HW1185" s="224"/>
      <c r="HX1185" s="224"/>
      <c r="HY1185" s="224"/>
      <c r="HZ1185" s="224"/>
      <c r="IA1185" s="224"/>
      <c r="IB1185" s="224"/>
      <c r="IC1185" s="224"/>
      <c r="ID1185" s="224"/>
      <c r="IE1185" s="224"/>
      <c r="IF1185" s="224"/>
      <c r="IG1185" s="224"/>
      <c r="IH1185" s="224"/>
      <c r="II1185" s="224"/>
      <c r="IJ1185" s="224"/>
      <c r="IK1185" s="224"/>
      <c r="IL1185" s="224"/>
      <c r="IM1185" s="224"/>
      <c r="IN1185" s="224"/>
      <c r="IO1185" s="224"/>
      <c r="IP1185" s="224"/>
      <c r="IQ1185" s="224"/>
      <c r="IR1185" s="224"/>
      <c r="IS1185" s="224"/>
      <c r="IT1185" s="224"/>
      <c r="IU1185" s="224"/>
      <c r="IV1185" s="224"/>
      <c r="IW1185" s="224"/>
    </row>
    <row r="1186" spans="1:257" s="258" customFormat="1" ht="39" hidden="1" customHeight="1" x14ac:dyDescent="0.25">
      <c r="A1186" s="224"/>
      <c r="B1186" s="224"/>
      <c r="C1186" s="224"/>
      <c r="D1186" s="209"/>
      <c r="E1186" s="57"/>
      <c r="F1186" s="57"/>
      <c r="G1186" s="210"/>
      <c r="H1186" s="210"/>
      <c r="I1186" s="210"/>
      <c r="J1186" s="224"/>
      <c r="K1186" s="251"/>
      <c r="L1186" s="251"/>
      <c r="M1186" s="251"/>
      <c r="N1186" s="251"/>
      <c r="O1186" s="251"/>
      <c r="P1186" s="251"/>
      <c r="Q1186" s="251"/>
      <c r="R1186" s="251"/>
      <c r="S1186" s="251"/>
      <c r="T1186" s="251"/>
      <c r="U1186" s="251"/>
      <c r="V1186" s="251"/>
      <c r="W1186" s="251"/>
      <c r="X1186" s="251"/>
      <c r="Y1186" s="251"/>
      <c r="Z1186" s="251"/>
      <c r="AA1186" s="251"/>
      <c r="AB1186" s="251"/>
      <c r="AC1186" s="211"/>
      <c r="AD1186" s="252"/>
      <c r="AE1186" s="252"/>
      <c r="AF1186" s="253"/>
      <c r="AG1186" s="253"/>
      <c r="AH1186" s="254"/>
      <c r="AI1186" s="254"/>
      <c r="AJ1186" s="255"/>
      <c r="AK1186" s="255"/>
      <c r="AL1186" s="126"/>
      <c r="AM1186" s="224"/>
      <c r="AN1186" s="224"/>
      <c r="AO1186" s="224"/>
      <c r="AP1186" s="224"/>
      <c r="AQ1186" s="224"/>
      <c r="AR1186" s="224"/>
      <c r="AS1186" s="224"/>
      <c r="AT1186" s="224"/>
      <c r="AU1186" s="224"/>
      <c r="AV1186" s="224"/>
      <c r="AW1186" s="224"/>
      <c r="AX1186" s="224"/>
      <c r="AY1186" s="224"/>
      <c r="AZ1186" s="224"/>
      <c r="BA1186" s="224"/>
      <c r="BB1186" s="224"/>
      <c r="BC1186" s="224"/>
      <c r="BD1186" s="224"/>
      <c r="BE1186" s="224"/>
      <c r="BF1186" s="224"/>
      <c r="BG1186" s="224"/>
      <c r="BH1186" s="224"/>
      <c r="BI1186" s="224"/>
      <c r="BJ1186" s="224"/>
      <c r="BK1186" s="224"/>
      <c r="BL1186" s="224"/>
      <c r="BM1186" s="224"/>
      <c r="BN1186" s="224"/>
      <c r="BO1186" s="224"/>
      <c r="BP1186" s="224"/>
      <c r="BQ1186" s="224"/>
      <c r="BR1186" s="224"/>
      <c r="BS1186" s="224"/>
      <c r="BT1186" s="224"/>
      <c r="BU1186" s="224"/>
      <c r="BV1186" s="224"/>
      <c r="BW1186" s="224"/>
      <c r="BX1186" s="224"/>
      <c r="BY1186" s="224"/>
      <c r="BZ1186" s="224"/>
      <c r="CA1186" s="224"/>
      <c r="CB1186" s="224"/>
      <c r="CC1186" s="224"/>
      <c r="CD1186" s="224"/>
      <c r="CE1186" s="224"/>
      <c r="CF1186" s="224"/>
      <c r="CG1186" s="224"/>
      <c r="CH1186" s="224"/>
      <c r="CI1186" s="224"/>
      <c r="CJ1186" s="224"/>
      <c r="CK1186" s="224"/>
      <c r="CL1186" s="224"/>
      <c r="CM1186" s="224"/>
      <c r="CN1186" s="224"/>
      <c r="CO1186" s="224"/>
      <c r="CP1186" s="224"/>
      <c r="CQ1186" s="224"/>
      <c r="CR1186" s="224"/>
      <c r="CS1186" s="224"/>
      <c r="CT1186" s="224"/>
      <c r="CU1186" s="224"/>
      <c r="CV1186" s="224"/>
      <c r="CW1186" s="224"/>
      <c r="CX1186" s="224"/>
      <c r="CY1186" s="224"/>
      <c r="CZ1186" s="224"/>
      <c r="DA1186" s="224"/>
      <c r="DB1186" s="224"/>
      <c r="DC1186" s="224"/>
      <c r="DD1186" s="224"/>
      <c r="DE1186" s="224"/>
      <c r="DF1186" s="224"/>
      <c r="DG1186" s="224"/>
      <c r="DH1186" s="224"/>
      <c r="DI1186" s="224"/>
      <c r="DJ1186" s="224"/>
      <c r="DK1186" s="224"/>
      <c r="DL1186" s="224"/>
      <c r="DM1186" s="224"/>
      <c r="DN1186" s="224"/>
      <c r="DO1186" s="224"/>
      <c r="DP1186" s="224"/>
      <c r="DQ1186" s="224"/>
      <c r="DR1186" s="224"/>
      <c r="DS1186" s="224"/>
      <c r="DT1186" s="224"/>
      <c r="DU1186" s="224"/>
      <c r="DV1186" s="224"/>
      <c r="DW1186" s="224"/>
      <c r="DX1186" s="224"/>
      <c r="DY1186" s="224"/>
      <c r="DZ1186" s="224"/>
      <c r="EA1186" s="224"/>
      <c r="EB1186" s="224"/>
      <c r="EC1186" s="224"/>
      <c r="ED1186" s="224"/>
      <c r="EE1186" s="224"/>
      <c r="EF1186" s="224"/>
      <c r="EG1186" s="224"/>
      <c r="EH1186" s="224"/>
      <c r="EI1186" s="224"/>
      <c r="EJ1186" s="224"/>
      <c r="EK1186" s="224"/>
      <c r="EL1186" s="224"/>
      <c r="EM1186" s="224"/>
      <c r="EN1186" s="224"/>
      <c r="EO1186" s="224"/>
      <c r="EP1186" s="224"/>
      <c r="EQ1186" s="224"/>
      <c r="ER1186" s="224"/>
      <c r="ES1186" s="224"/>
      <c r="ET1186" s="224"/>
      <c r="EU1186" s="224"/>
      <c r="EV1186" s="224"/>
      <c r="EW1186" s="224"/>
      <c r="EX1186" s="224"/>
      <c r="EY1186" s="224"/>
      <c r="EZ1186" s="224"/>
      <c r="FA1186" s="224"/>
      <c r="FB1186" s="224"/>
      <c r="FC1186" s="224"/>
      <c r="FD1186" s="224"/>
      <c r="FE1186" s="224"/>
      <c r="FF1186" s="224"/>
      <c r="FG1186" s="224"/>
      <c r="FH1186" s="224"/>
      <c r="FI1186" s="224"/>
      <c r="FJ1186" s="224"/>
      <c r="FK1186" s="224"/>
      <c r="FL1186" s="224"/>
      <c r="FM1186" s="224"/>
      <c r="FN1186" s="224"/>
      <c r="FO1186" s="224"/>
      <c r="FP1186" s="224"/>
      <c r="FQ1186" s="224"/>
      <c r="FR1186" s="224"/>
      <c r="FS1186" s="224"/>
      <c r="FT1186" s="224"/>
      <c r="FU1186" s="224"/>
      <c r="FV1186" s="224"/>
      <c r="FW1186" s="224"/>
      <c r="FX1186" s="224"/>
      <c r="FY1186" s="224"/>
      <c r="FZ1186" s="224"/>
      <c r="GA1186" s="224"/>
      <c r="GB1186" s="224"/>
      <c r="GC1186" s="224"/>
      <c r="GD1186" s="224"/>
      <c r="GE1186" s="224"/>
      <c r="GF1186" s="224"/>
      <c r="GG1186" s="224"/>
      <c r="GH1186" s="224"/>
      <c r="GI1186" s="224"/>
      <c r="GJ1186" s="224"/>
      <c r="GK1186" s="224"/>
      <c r="GL1186" s="224"/>
      <c r="GM1186" s="224"/>
      <c r="GN1186" s="224"/>
      <c r="GO1186" s="224"/>
      <c r="GP1186" s="224"/>
      <c r="GQ1186" s="224"/>
      <c r="GR1186" s="224"/>
      <c r="GS1186" s="224"/>
      <c r="GT1186" s="224"/>
      <c r="GU1186" s="224"/>
      <c r="GV1186" s="224"/>
      <c r="GW1186" s="224"/>
      <c r="GX1186" s="224"/>
      <c r="GY1186" s="224"/>
      <c r="GZ1186" s="224"/>
      <c r="HA1186" s="224"/>
      <c r="HB1186" s="224"/>
      <c r="HC1186" s="224"/>
      <c r="HD1186" s="224"/>
      <c r="HE1186" s="224"/>
      <c r="HF1186" s="224"/>
      <c r="HG1186" s="224"/>
      <c r="HH1186" s="224"/>
      <c r="HI1186" s="224"/>
      <c r="HJ1186" s="224"/>
      <c r="HK1186" s="224"/>
      <c r="HL1186" s="224"/>
      <c r="HM1186" s="224"/>
      <c r="HN1186" s="224"/>
      <c r="HO1186" s="224"/>
      <c r="HP1186" s="224"/>
      <c r="HQ1186" s="224"/>
      <c r="HR1186" s="224"/>
      <c r="HS1186" s="224"/>
      <c r="HT1186" s="224"/>
      <c r="HU1186" s="224"/>
      <c r="HV1186" s="224"/>
      <c r="HW1186" s="224"/>
      <c r="HX1186" s="224"/>
      <c r="HY1186" s="224"/>
      <c r="HZ1186" s="224"/>
      <c r="IA1186" s="224"/>
      <c r="IB1186" s="224"/>
      <c r="IC1186" s="224"/>
      <c r="ID1186" s="224"/>
      <c r="IE1186" s="224"/>
      <c r="IF1186" s="224"/>
      <c r="IG1186" s="224"/>
      <c r="IH1186" s="224"/>
      <c r="II1186" s="224"/>
      <c r="IJ1186" s="224"/>
      <c r="IK1186" s="224"/>
      <c r="IL1186" s="224"/>
      <c r="IM1186" s="224"/>
      <c r="IN1186" s="224"/>
      <c r="IO1186" s="224"/>
      <c r="IP1186" s="224"/>
      <c r="IQ1186" s="224"/>
      <c r="IR1186" s="224"/>
      <c r="IS1186" s="224"/>
      <c r="IT1186" s="224"/>
      <c r="IU1186" s="224"/>
      <c r="IV1186" s="224"/>
      <c r="IW1186" s="224"/>
    </row>
    <row r="1187" spans="1:257" s="258" customFormat="1" ht="39" hidden="1" customHeight="1" x14ac:dyDescent="0.25">
      <c r="A1187" s="224"/>
      <c r="B1187" s="224"/>
      <c r="C1187" s="224"/>
      <c r="D1187" s="209"/>
      <c r="E1187" s="57"/>
      <c r="F1187" s="57"/>
      <c r="G1187" s="210"/>
      <c r="H1187" s="210"/>
      <c r="I1187" s="210"/>
      <c r="J1187" s="224"/>
      <c r="K1187" s="251"/>
      <c r="L1187" s="251"/>
      <c r="M1187" s="251"/>
      <c r="N1187" s="251"/>
      <c r="O1187" s="251"/>
      <c r="P1187" s="251"/>
      <c r="Q1187" s="251"/>
      <c r="R1187" s="251"/>
      <c r="S1187" s="251"/>
      <c r="T1187" s="251"/>
      <c r="U1187" s="251"/>
      <c r="V1187" s="251"/>
      <c r="W1187" s="251"/>
      <c r="X1187" s="251"/>
      <c r="Y1187" s="251"/>
      <c r="Z1187" s="251"/>
      <c r="AA1187" s="251"/>
      <c r="AB1187" s="251"/>
      <c r="AC1187" s="211"/>
      <c r="AD1187" s="252"/>
      <c r="AE1187" s="252"/>
      <c r="AF1187" s="253"/>
      <c r="AG1187" s="253"/>
      <c r="AH1187" s="254"/>
      <c r="AI1187" s="254"/>
      <c r="AJ1187" s="255"/>
      <c r="AK1187" s="255"/>
      <c r="AL1187" s="126"/>
      <c r="AM1187" s="224"/>
      <c r="AN1187" s="224"/>
      <c r="AO1187" s="224"/>
      <c r="AP1187" s="224"/>
      <c r="AQ1187" s="224"/>
      <c r="AR1187" s="224"/>
      <c r="AS1187" s="224"/>
      <c r="AT1187" s="224"/>
      <c r="AU1187" s="224"/>
      <c r="AV1187" s="224"/>
      <c r="AW1187" s="224"/>
      <c r="AX1187" s="224"/>
      <c r="AY1187" s="224"/>
      <c r="AZ1187" s="224"/>
      <c r="BA1187" s="224"/>
      <c r="BB1187" s="224"/>
      <c r="BC1187" s="224"/>
      <c r="BD1187" s="224"/>
      <c r="BE1187" s="224"/>
      <c r="BF1187" s="224"/>
      <c r="BG1187" s="224"/>
      <c r="BH1187" s="224"/>
      <c r="BI1187" s="224"/>
      <c r="BJ1187" s="224"/>
      <c r="BK1187" s="224"/>
      <c r="BL1187" s="224"/>
      <c r="BM1187" s="224"/>
      <c r="BN1187" s="224"/>
      <c r="BO1187" s="224"/>
      <c r="BP1187" s="224"/>
      <c r="BQ1187" s="224"/>
      <c r="BR1187" s="224"/>
      <c r="BS1187" s="224"/>
      <c r="BT1187" s="224"/>
      <c r="BU1187" s="224"/>
      <c r="BV1187" s="224"/>
      <c r="BW1187" s="224"/>
      <c r="BX1187" s="224"/>
      <c r="BY1187" s="224"/>
      <c r="BZ1187" s="224"/>
      <c r="CA1187" s="224"/>
      <c r="CB1187" s="224"/>
      <c r="CC1187" s="224"/>
      <c r="CD1187" s="224"/>
      <c r="CE1187" s="224"/>
      <c r="CF1187" s="224"/>
      <c r="CG1187" s="224"/>
      <c r="CH1187" s="224"/>
      <c r="CI1187" s="224"/>
      <c r="CJ1187" s="224"/>
      <c r="CK1187" s="224"/>
      <c r="CL1187" s="224"/>
      <c r="CM1187" s="224"/>
      <c r="CN1187" s="224"/>
      <c r="CO1187" s="224"/>
      <c r="CP1187" s="224"/>
      <c r="CQ1187" s="224"/>
      <c r="CR1187" s="224"/>
      <c r="CS1187" s="224"/>
      <c r="CT1187" s="224"/>
      <c r="CU1187" s="224"/>
      <c r="CV1187" s="224"/>
      <c r="CW1187" s="224"/>
      <c r="CX1187" s="224"/>
      <c r="CY1187" s="224"/>
      <c r="CZ1187" s="224"/>
      <c r="DA1187" s="224"/>
      <c r="DB1187" s="224"/>
      <c r="DC1187" s="224"/>
      <c r="DD1187" s="224"/>
      <c r="DE1187" s="224"/>
      <c r="DF1187" s="224"/>
      <c r="DG1187" s="224"/>
      <c r="DH1187" s="224"/>
      <c r="DI1187" s="224"/>
      <c r="DJ1187" s="224"/>
      <c r="DK1187" s="224"/>
      <c r="DL1187" s="224"/>
      <c r="DM1187" s="224"/>
      <c r="DN1187" s="224"/>
      <c r="DO1187" s="224"/>
      <c r="DP1187" s="224"/>
      <c r="DQ1187" s="224"/>
      <c r="DR1187" s="224"/>
      <c r="DS1187" s="224"/>
      <c r="DT1187" s="224"/>
      <c r="DU1187" s="224"/>
      <c r="DV1187" s="224"/>
      <c r="DW1187" s="224"/>
      <c r="DX1187" s="224"/>
      <c r="DY1187" s="224"/>
      <c r="DZ1187" s="224"/>
      <c r="EA1187" s="224"/>
      <c r="EB1187" s="224"/>
      <c r="EC1187" s="224"/>
      <c r="ED1187" s="224"/>
      <c r="EE1187" s="224"/>
      <c r="EF1187" s="224"/>
      <c r="EG1187" s="224"/>
      <c r="EH1187" s="224"/>
      <c r="EI1187" s="224"/>
      <c r="EJ1187" s="224"/>
      <c r="EK1187" s="224"/>
      <c r="EL1187" s="224"/>
      <c r="EM1187" s="224"/>
      <c r="EN1187" s="224"/>
      <c r="EO1187" s="224"/>
      <c r="EP1187" s="224"/>
      <c r="EQ1187" s="224"/>
      <c r="ER1187" s="224"/>
      <c r="ES1187" s="224"/>
      <c r="ET1187" s="224"/>
      <c r="EU1187" s="224"/>
      <c r="EV1187" s="224"/>
      <c r="EW1187" s="224"/>
      <c r="EX1187" s="224"/>
      <c r="EY1187" s="224"/>
      <c r="EZ1187" s="224"/>
      <c r="FA1187" s="224"/>
      <c r="FB1187" s="224"/>
      <c r="FC1187" s="224"/>
      <c r="FD1187" s="224"/>
      <c r="FE1187" s="224"/>
      <c r="FF1187" s="224"/>
      <c r="FG1187" s="224"/>
      <c r="FH1187" s="224"/>
      <c r="FI1187" s="224"/>
      <c r="FJ1187" s="224"/>
      <c r="FK1187" s="224"/>
      <c r="FL1187" s="224"/>
      <c r="FM1187" s="224"/>
      <c r="FN1187" s="224"/>
      <c r="FO1187" s="224"/>
      <c r="FP1187" s="224"/>
      <c r="FQ1187" s="224"/>
      <c r="FR1187" s="224"/>
      <c r="FS1187" s="224"/>
      <c r="FT1187" s="224"/>
      <c r="FU1187" s="224"/>
      <c r="FV1187" s="224"/>
      <c r="FW1187" s="224"/>
      <c r="FX1187" s="224"/>
      <c r="FY1187" s="224"/>
      <c r="FZ1187" s="224"/>
      <c r="GA1187" s="224"/>
      <c r="GB1187" s="224"/>
      <c r="GC1187" s="224"/>
      <c r="GD1187" s="224"/>
      <c r="GE1187" s="224"/>
      <c r="GF1187" s="224"/>
      <c r="GG1187" s="224"/>
      <c r="GH1187" s="224"/>
      <c r="GI1187" s="224"/>
      <c r="GJ1187" s="224"/>
      <c r="GK1187" s="224"/>
      <c r="GL1187" s="224"/>
      <c r="GM1187" s="224"/>
      <c r="GN1187" s="224"/>
      <c r="GO1187" s="224"/>
      <c r="GP1187" s="224"/>
      <c r="GQ1187" s="224"/>
      <c r="GR1187" s="224"/>
      <c r="GS1187" s="224"/>
      <c r="GT1187" s="224"/>
      <c r="GU1187" s="224"/>
      <c r="GV1187" s="224"/>
      <c r="GW1187" s="224"/>
      <c r="GX1187" s="224"/>
      <c r="GY1187" s="224"/>
      <c r="GZ1187" s="224"/>
      <c r="HA1187" s="224"/>
      <c r="HB1187" s="224"/>
      <c r="HC1187" s="224"/>
      <c r="HD1187" s="224"/>
      <c r="HE1187" s="224"/>
      <c r="HF1187" s="224"/>
      <c r="HG1187" s="224"/>
      <c r="HH1187" s="224"/>
      <c r="HI1187" s="224"/>
      <c r="HJ1187" s="224"/>
      <c r="HK1187" s="224"/>
      <c r="HL1187" s="224"/>
      <c r="HM1187" s="224"/>
      <c r="HN1187" s="224"/>
      <c r="HO1187" s="224"/>
      <c r="HP1187" s="224"/>
      <c r="HQ1187" s="224"/>
      <c r="HR1187" s="224"/>
      <c r="HS1187" s="224"/>
      <c r="HT1187" s="224"/>
      <c r="HU1187" s="224"/>
      <c r="HV1187" s="224"/>
      <c r="HW1187" s="224"/>
      <c r="HX1187" s="224"/>
      <c r="HY1187" s="224"/>
      <c r="HZ1187" s="224"/>
      <c r="IA1187" s="224"/>
      <c r="IB1187" s="224"/>
      <c r="IC1187" s="224"/>
      <c r="ID1187" s="224"/>
      <c r="IE1187" s="224"/>
      <c r="IF1187" s="224"/>
      <c r="IG1187" s="224"/>
      <c r="IH1187" s="224"/>
      <c r="II1187" s="224"/>
      <c r="IJ1187" s="224"/>
      <c r="IK1187" s="224"/>
      <c r="IL1187" s="224"/>
      <c r="IM1187" s="224"/>
      <c r="IN1187" s="224"/>
      <c r="IO1187" s="224"/>
      <c r="IP1187" s="224"/>
      <c r="IQ1187" s="224"/>
      <c r="IR1187" s="224"/>
      <c r="IS1187" s="224"/>
      <c r="IT1187" s="224"/>
      <c r="IU1187" s="224"/>
      <c r="IV1187" s="224"/>
      <c r="IW1187" s="224"/>
    </row>
    <row r="1188" spans="1:257" s="258" customFormat="1" ht="39" hidden="1" customHeight="1" x14ac:dyDescent="0.25">
      <c r="A1188" s="224"/>
      <c r="B1188" s="224"/>
      <c r="C1188" s="224"/>
      <c r="D1188" s="209"/>
      <c r="E1188" s="57"/>
      <c r="F1188" s="57"/>
      <c r="G1188" s="210"/>
      <c r="H1188" s="210"/>
      <c r="I1188" s="210"/>
      <c r="J1188" s="224"/>
      <c r="K1188" s="251"/>
      <c r="L1188" s="251"/>
      <c r="M1188" s="251"/>
      <c r="N1188" s="251"/>
      <c r="O1188" s="251"/>
      <c r="P1188" s="251"/>
      <c r="Q1188" s="251"/>
      <c r="R1188" s="251"/>
      <c r="S1188" s="251"/>
      <c r="T1188" s="251"/>
      <c r="U1188" s="251"/>
      <c r="V1188" s="251"/>
      <c r="W1188" s="251"/>
      <c r="X1188" s="251"/>
      <c r="Y1188" s="251"/>
      <c r="Z1188" s="251"/>
      <c r="AA1188" s="251"/>
      <c r="AB1188" s="251"/>
      <c r="AC1188" s="211"/>
      <c r="AD1188" s="252"/>
      <c r="AE1188" s="252"/>
      <c r="AF1188" s="253"/>
      <c r="AG1188" s="253"/>
      <c r="AH1188" s="254"/>
      <c r="AI1188" s="254"/>
      <c r="AJ1188" s="255"/>
      <c r="AK1188" s="255"/>
      <c r="AL1188" s="126"/>
      <c r="AM1188" s="224"/>
      <c r="AN1188" s="224"/>
      <c r="AO1188" s="224"/>
      <c r="AP1188" s="224"/>
      <c r="AQ1188" s="224"/>
      <c r="AR1188" s="224"/>
      <c r="AS1188" s="224"/>
      <c r="AT1188" s="224"/>
      <c r="AU1188" s="224"/>
      <c r="AV1188" s="224"/>
      <c r="AW1188" s="224"/>
      <c r="AX1188" s="224"/>
      <c r="AY1188" s="224"/>
      <c r="AZ1188" s="224"/>
      <c r="BA1188" s="224"/>
      <c r="BB1188" s="224"/>
      <c r="BC1188" s="224"/>
      <c r="BD1188" s="224"/>
      <c r="BE1188" s="224"/>
      <c r="BF1188" s="224"/>
      <c r="BG1188" s="224"/>
      <c r="BH1188" s="224"/>
      <c r="BI1188" s="224"/>
      <c r="BJ1188" s="224"/>
      <c r="BK1188" s="224"/>
      <c r="BL1188" s="224"/>
      <c r="BM1188" s="224"/>
      <c r="BN1188" s="224"/>
      <c r="BO1188" s="224"/>
      <c r="BP1188" s="224"/>
      <c r="BQ1188" s="224"/>
      <c r="BR1188" s="224"/>
      <c r="BS1188" s="224"/>
      <c r="BT1188" s="224"/>
      <c r="BU1188" s="224"/>
      <c r="BV1188" s="224"/>
      <c r="BW1188" s="224"/>
      <c r="BX1188" s="224"/>
      <c r="BY1188" s="224"/>
      <c r="BZ1188" s="224"/>
      <c r="CA1188" s="224"/>
      <c r="CB1188" s="224"/>
      <c r="CC1188" s="224"/>
      <c r="CD1188" s="224"/>
      <c r="CE1188" s="224"/>
      <c r="CF1188" s="224"/>
      <c r="CG1188" s="224"/>
      <c r="CH1188" s="224"/>
      <c r="CI1188" s="224"/>
      <c r="CJ1188" s="224"/>
      <c r="CK1188" s="224"/>
      <c r="CL1188" s="224"/>
      <c r="CM1188" s="224"/>
      <c r="CN1188" s="224"/>
      <c r="CO1188" s="224"/>
      <c r="CP1188" s="224"/>
      <c r="CQ1188" s="224"/>
      <c r="CR1188" s="224"/>
      <c r="CS1188" s="224"/>
      <c r="CT1188" s="224"/>
      <c r="CU1188" s="224"/>
      <c r="CV1188" s="224"/>
      <c r="CW1188" s="224"/>
      <c r="CX1188" s="224"/>
      <c r="CY1188" s="224"/>
      <c r="CZ1188" s="224"/>
      <c r="DA1188" s="224"/>
      <c r="DB1188" s="224"/>
      <c r="DC1188" s="224"/>
      <c r="DD1188" s="224"/>
      <c r="DE1188" s="224"/>
      <c r="DF1188" s="224"/>
      <c r="DG1188" s="224"/>
      <c r="DH1188" s="224"/>
      <c r="DI1188" s="224"/>
      <c r="DJ1188" s="224"/>
      <c r="DK1188" s="224"/>
      <c r="DL1188" s="224"/>
      <c r="DM1188" s="224"/>
      <c r="DN1188" s="224"/>
      <c r="DO1188" s="224"/>
      <c r="DP1188" s="224"/>
      <c r="DQ1188" s="224"/>
      <c r="DR1188" s="224"/>
      <c r="DS1188" s="224"/>
      <c r="DT1188" s="224"/>
      <c r="DU1188" s="224"/>
      <c r="DV1188" s="224"/>
      <c r="DW1188" s="224"/>
      <c r="DX1188" s="224"/>
      <c r="DY1188" s="224"/>
      <c r="DZ1188" s="224"/>
      <c r="EA1188" s="224"/>
      <c r="EB1188" s="224"/>
      <c r="EC1188" s="224"/>
      <c r="ED1188" s="224"/>
      <c r="EE1188" s="224"/>
      <c r="EF1188" s="224"/>
      <c r="EG1188" s="224"/>
      <c r="EH1188" s="224"/>
      <c r="EI1188" s="224"/>
      <c r="EJ1188" s="224"/>
      <c r="EK1188" s="224"/>
      <c r="EL1188" s="224"/>
      <c r="EM1188" s="224"/>
      <c r="EN1188" s="224"/>
      <c r="EO1188" s="224"/>
      <c r="EP1188" s="224"/>
      <c r="EQ1188" s="224"/>
      <c r="ER1188" s="224"/>
      <c r="ES1188" s="224"/>
      <c r="ET1188" s="224"/>
      <c r="EU1188" s="224"/>
      <c r="EV1188" s="224"/>
      <c r="EW1188" s="224"/>
      <c r="EX1188" s="224"/>
      <c r="EY1188" s="224"/>
      <c r="EZ1188" s="224"/>
      <c r="FA1188" s="224"/>
      <c r="FB1188" s="224"/>
      <c r="FC1188" s="224"/>
      <c r="FD1188" s="224"/>
      <c r="FE1188" s="224"/>
      <c r="FF1188" s="224"/>
      <c r="FG1188" s="224"/>
      <c r="FH1188" s="224"/>
      <c r="FI1188" s="224"/>
      <c r="FJ1188" s="224"/>
      <c r="FK1188" s="224"/>
      <c r="FL1188" s="224"/>
      <c r="FM1188" s="224"/>
      <c r="FN1188" s="224"/>
      <c r="FO1188" s="224"/>
      <c r="FP1188" s="224"/>
      <c r="FQ1188" s="224"/>
      <c r="FR1188" s="224"/>
      <c r="FS1188" s="224"/>
      <c r="FT1188" s="224"/>
      <c r="FU1188" s="224"/>
      <c r="FV1188" s="224"/>
      <c r="FW1188" s="224"/>
      <c r="FX1188" s="224"/>
      <c r="FY1188" s="224"/>
      <c r="FZ1188" s="224"/>
      <c r="GA1188" s="224"/>
      <c r="GB1188" s="224"/>
      <c r="GC1188" s="224"/>
      <c r="GD1188" s="224"/>
      <c r="GE1188" s="224"/>
      <c r="GF1188" s="224"/>
      <c r="GG1188" s="224"/>
      <c r="GH1188" s="224"/>
      <c r="GI1188" s="224"/>
      <c r="GJ1188" s="224"/>
      <c r="GK1188" s="224"/>
      <c r="GL1188" s="224"/>
      <c r="GM1188" s="224"/>
      <c r="GN1188" s="224"/>
      <c r="GO1188" s="224"/>
      <c r="GP1188" s="224"/>
      <c r="GQ1188" s="224"/>
      <c r="GR1188" s="224"/>
      <c r="GS1188" s="224"/>
      <c r="GT1188" s="224"/>
      <c r="GU1188" s="224"/>
      <c r="GV1188" s="224"/>
      <c r="GW1188" s="224"/>
      <c r="GX1188" s="224"/>
      <c r="GY1188" s="224"/>
      <c r="GZ1188" s="224"/>
      <c r="HA1188" s="224"/>
      <c r="HB1188" s="224"/>
      <c r="HC1188" s="224"/>
      <c r="HD1188" s="224"/>
      <c r="HE1188" s="224"/>
      <c r="HF1188" s="224"/>
      <c r="HG1188" s="224"/>
      <c r="HH1188" s="224"/>
      <c r="HI1188" s="224"/>
      <c r="HJ1188" s="224"/>
      <c r="HK1188" s="224"/>
      <c r="HL1188" s="224"/>
      <c r="HM1188" s="224"/>
      <c r="HN1188" s="224"/>
      <c r="HO1188" s="224"/>
      <c r="HP1188" s="224"/>
      <c r="HQ1188" s="224"/>
      <c r="HR1188" s="224"/>
      <c r="HS1188" s="224"/>
      <c r="HT1188" s="224"/>
      <c r="HU1188" s="224"/>
      <c r="HV1188" s="224"/>
      <c r="HW1188" s="224"/>
      <c r="HX1188" s="224"/>
      <c r="HY1188" s="224"/>
      <c r="HZ1188" s="224"/>
      <c r="IA1188" s="224"/>
      <c r="IB1188" s="224"/>
      <c r="IC1188" s="224"/>
      <c r="ID1188" s="224"/>
      <c r="IE1188" s="224"/>
      <c r="IF1188" s="224"/>
      <c r="IG1188" s="224"/>
      <c r="IH1188" s="224"/>
      <c r="II1188" s="224"/>
      <c r="IJ1188" s="224"/>
      <c r="IK1188" s="224"/>
      <c r="IL1188" s="224"/>
      <c r="IM1188" s="224"/>
      <c r="IN1188" s="224"/>
      <c r="IO1188" s="224"/>
      <c r="IP1188" s="224"/>
      <c r="IQ1188" s="224"/>
      <c r="IR1188" s="224"/>
      <c r="IS1188" s="224"/>
      <c r="IT1188" s="224"/>
      <c r="IU1188" s="224"/>
      <c r="IV1188" s="224"/>
      <c r="IW1188" s="224"/>
    </row>
    <row r="1189" spans="1:257" s="258" customFormat="1" ht="39" hidden="1" customHeight="1" x14ac:dyDescent="0.25">
      <c r="A1189" s="224"/>
      <c r="B1189" s="224"/>
      <c r="C1189" s="224"/>
      <c r="D1189" s="209"/>
      <c r="E1189" s="57"/>
      <c r="F1189" s="57"/>
      <c r="G1189" s="210"/>
      <c r="H1189" s="210"/>
      <c r="I1189" s="210"/>
      <c r="J1189" s="224"/>
      <c r="K1189" s="251"/>
      <c r="L1189" s="251"/>
      <c r="M1189" s="251"/>
      <c r="N1189" s="251"/>
      <c r="O1189" s="251"/>
      <c r="P1189" s="251"/>
      <c r="Q1189" s="251"/>
      <c r="R1189" s="251"/>
      <c r="S1189" s="251"/>
      <c r="T1189" s="251"/>
      <c r="U1189" s="251"/>
      <c r="V1189" s="251"/>
      <c r="W1189" s="251"/>
      <c r="X1189" s="251"/>
      <c r="Y1189" s="251"/>
      <c r="Z1189" s="251"/>
      <c r="AA1189" s="251"/>
      <c r="AB1189" s="251"/>
      <c r="AC1189" s="211"/>
      <c r="AD1189" s="252"/>
      <c r="AE1189" s="252"/>
      <c r="AF1189" s="253"/>
      <c r="AG1189" s="253"/>
      <c r="AH1189" s="254"/>
      <c r="AI1189" s="254"/>
      <c r="AJ1189" s="255"/>
      <c r="AK1189" s="255"/>
      <c r="AL1189" s="126"/>
      <c r="AM1189" s="224"/>
      <c r="AN1189" s="224"/>
      <c r="AO1189" s="224"/>
      <c r="AP1189" s="224"/>
      <c r="AQ1189" s="224"/>
      <c r="AR1189" s="224"/>
      <c r="AS1189" s="224"/>
      <c r="AT1189" s="224"/>
      <c r="AU1189" s="224"/>
      <c r="AV1189" s="224"/>
      <c r="AW1189" s="224"/>
      <c r="AX1189" s="224"/>
      <c r="AY1189" s="224"/>
      <c r="AZ1189" s="224"/>
      <c r="BA1189" s="224"/>
      <c r="BB1189" s="224"/>
      <c r="BC1189" s="224"/>
      <c r="BD1189" s="224"/>
      <c r="BE1189" s="224"/>
      <c r="BF1189" s="224"/>
      <c r="BG1189" s="224"/>
      <c r="BH1189" s="224"/>
      <c r="BI1189" s="224"/>
      <c r="BJ1189" s="224"/>
      <c r="BK1189" s="224"/>
      <c r="BL1189" s="224"/>
      <c r="BM1189" s="224"/>
      <c r="BN1189" s="224"/>
      <c r="BO1189" s="224"/>
      <c r="BP1189" s="224"/>
      <c r="BQ1189" s="224"/>
      <c r="BR1189" s="224"/>
      <c r="BS1189" s="224"/>
      <c r="BT1189" s="224"/>
      <c r="BU1189" s="224"/>
      <c r="BV1189" s="224"/>
      <c r="BW1189" s="224"/>
      <c r="BX1189" s="224"/>
      <c r="BY1189" s="224"/>
      <c r="BZ1189" s="224"/>
      <c r="CA1189" s="224"/>
      <c r="CB1189" s="224"/>
      <c r="CC1189" s="224"/>
      <c r="CD1189" s="224"/>
      <c r="CE1189" s="224"/>
      <c r="CF1189" s="224"/>
      <c r="CG1189" s="224"/>
      <c r="CH1189" s="224"/>
      <c r="CI1189" s="224"/>
      <c r="CJ1189" s="224"/>
      <c r="CK1189" s="224"/>
      <c r="CL1189" s="224"/>
      <c r="CM1189" s="224"/>
      <c r="CN1189" s="224"/>
      <c r="CO1189" s="224"/>
      <c r="CP1189" s="224"/>
      <c r="CQ1189" s="224"/>
      <c r="CR1189" s="224"/>
      <c r="CS1189" s="224"/>
      <c r="CT1189" s="224"/>
      <c r="CU1189" s="224"/>
      <c r="CV1189" s="224"/>
      <c r="CW1189" s="224"/>
      <c r="CX1189" s="224"/>
      <c r="CY1189" s="224"/>
      <c r="CZ1189" s="224"/>
      <c r="DA1189" s="224"/>
      <c r="DB1189" s="224"/>
      <c r="DC1189" s="224"/>
      <c r="DD1189" s="224"/>
      <c r="DE1189" s="224"/>
      <c r="DF1189" s="224"/>
      <c r="DG1189" s="224"/>
      <c r="DH1189" s="224"/>
      <c r="DI1189" s="224"/>
      <c r="DJ1189" s="224"/>
      <c r="DK1189" s="224"/>
      <c r="DL1189" s="224"/>
      <c r="DM1189" s="224"/>
      <c r="DN1189" s="224"/>
      <c r="DO1189" s="224"/>
      <c r="DP1189" s="224"/>
      <c r="DQ1189" s="224"/>
      <c r="DR1189" s="224"/>
      <c r="DS1189" s="224"/>
      <c r="DT1189" s="224"/>
      <c r="DU1189" s="224"/>
      <c r="DV1189" s="224"/>
      <c r="DW1189" s="224"/>
      <c r="DX1189" s="224"/>
      <c r="DY1189" s="224"/>
      <c r="DZ1189" s="224"/>
      <c r="EA1189" s="224"/>
      <c r="EB1189" s="224"/>
      <c r="EC1189" s="224"/>
      <c r="ED1189" s="224"/>
      <c r="EE1189" s="224"/>
      <c r="EF1189" s="224"/>
      <c r="EG1189" s="224"/>
      <c r="EH1189" s="224"/>
      <c r="EI1189" s="224"/>
      <c r="EJ1189" s="224"/>
      <c r="EK1189" s="224"/>
      <c r="EL1189" s="224"/>
      <c r="EM1189" s="224"/>
      <c r="EN1189" s="224"/>
      <c r="EO1189" s="224"/>
      <c r="EP1189" s="224"/>
      <c r="EQ1189" s="224"/>
      <c r="ER1189" s="224"/>
      <c r="ES1189" s="224"/>
      <c r="ET1189" s="224"/>
      <c r="EU1189" s="224"/>
      <c r="EV1189" s="224"/>
      <c r="EW1189" s="224"/>
      <c r="EX1189" s="224"/>
      <c r="EY1189" s="224"/>
      <c r="EZ1189" s="224"/>
      <c r="FA1189" s="224"/>
      <c r="FB1189" s="224"/>
      <c r="FC1189" s="224"/>
      <c r="FD1189" s="224"/>
      <c r="FE1189" s="224"/>
      <c r="FF1189" s="224"/>
      <c r="FG1189" s="224"/>
      <c r="FH1189" s="224"/>
      <c r="FI1189" s="224"/>
      <c r="FJ1189" s="224"/>
      <c r="FK1189" s="224"/>
      <c r="FL1189" s="224"/>
      <c r="FM1189" s="224"/>
      <c r="FN1189" s="224"/>
      <c r="FO1189" s="224"/>
      <c r="FP1189" s="224"/>
      <c r="FQ1189" s="224"/>
      <c r="FR1189" s="224"/>
      <c r="FS1189" s="224"/>
      <c r="FT1189" s="224"/>
      <c r="FU1189" s="224"/>
      <c r="FV1189" s="224"/>
      <c r="FW1189" s="224"/>
      <c r="FX1189" s="224"/>
      <c r="FY1189" s="224"/>
      <c r="FZ1189" s="224"/>
      <c r="GA1189" s="224"/>
      <c r="GB1189" s="224"/>
      <c r="GC1189" s="224"/>
      <c r="GD1189" s="224"/>
      <c r="GE1189" s="224"/>
      <c r="GF1189" s="224"/>
      <c r="GG1189" s="224"/>
      <c r="GH1189" s="224"/>
      <c r="GI1189" s="224"/>
      <c r="GJ1189" s="224"/>
      <c r="GK1189" s="224"/>
      <c r="GL1189" s="224"/>
      <c r="GM1189" s="224"/>
      <c r="GN1189" s="224"/>
      <c r="GO1189" s="224"/>
      <c r="GP1189" s="224"/>
      <c r="GQ1189" s="224"/>
      <c r="GR1189" s="224"/>
      <c r="GS1189" s="224"/>
      <c r="GT1189" s="224"/>
      <c r="GU1189" s="224"/>
      <c r="GV1189" s="224"/>
      <c r="GW1189" s="224"/>
      <c r="GX1189" s="224"/>
      <c r="GY1189" s="224"/>
      <c r="GZ1189" s="224"/>
      <c r="HA1189" s="224"/>
      <c r="HB1189" s="224"/>
      <c r="HC1189" s="224"/>
      <c r="HD1189" s="224"/>
      <c r="HE1189" s="224"/>
      <c r="HF1189" s="224"/>
      <c r="HG1189" s="224"/>
      <c r="HH1189" s="224"/>
      <c r="HI1189" s="224"/>
      <c r="HJ1189" s="224"/>
      <c r="HK1189" s="224"/>
      <c r="HL1189" s="224"/>
      <c r="HM1189" s="224"/>
      <c r="HN1189" s="224"/>
      <c r="HO1189" s="224"/>
      <c r="HP1189" s="224"/>
      <c r="HQ1189" s="224"/>
      <c r="HR1189" s="224"/>
      <c r="HS1189" s="224"/>
      <c r="HT1189" s="224"/>
      <c r="HU1189" s="224"/>
      <c r="HV1189" s="224"/>
      <c r="HW1189" s="224"/>
      <c r="HX1189" s="224"/>
      <c r="HY1189" s="224"/>
      <c r="HZ1189" s="224"/>
      <c r="IA1189" s="224"/>
      <c r="IB1189" s="224"/>
      <c r="IC1189" s="224"/>
      <c r="ID1189" s="224"/>
      <c r="IE1189" s="224"/>
      <c r="IF1189" s="224"/>
      <c r="IG1189" s="224"/>
      <c r="IH1189" s="224"/>
      <c r="II1189" s="224"/>
      <c r="IJ1189" s="224"/>
      <c r="IK1189" s="224"/>
      <c r="IL1189" s="224"/>
      <c r="IM1189" s="224"/>
      <c r="IN1189" s="224"/>
      <c r="IO1189" s="224"/>
      <c r="IP1189" s="224"/>
      <c r="IQ1189" s="224"/>
      <c r="IR1189" s="224"/>
      <c r="IS1189" s="224"/>
      <c r="IT1189" s="224"/>
      <c r="IU1189" s="224"/>
      <c r="IV1189" s="224"/>
      <c r="IW1189" s="224"/>
    </row>
    <row r="1190" spans="1:257" s="258" customFormat="1" ht="39" hidden="1" customHeight="1" x14ac:dyDescent="0.25">
      <c r="A1190" s="224"/>
      <c r="B1190" s="224"/>
      <c r="C1190" s="224"/>
      <c r="D1190" s="209"/>
      <c r="E1190" s="57"/>
      <c r="F1190" s="57"/>
      <c r="G1190" s="210"/>
      <c r="H1190" s="210"/>
      <c r="I1190" s="210"/>
      <c r="J1190" s="224"/>
      <c r="K1190" s="251"/>
      <c r="L1190" s="251"/>
      <c r="M1190" s="251"/>
      <c r="N1190" s="251"/>
      <c r="O1190" s="251"/>
      <c r="P1190" s="251"/>
      <c r="Q1190" s="251"/>
      <c r="R1190" s="251"/>
      <c r="S1190" s="251"/>
      <c r="T1190" s="251"/>
      <c r="U1190" s="251"/>
      <c r="V1190" s="251"/>
      <c r="W1190" s="251"/>
      <c r="X1190" s="251"/>
      <c r="Y1190" s="251"/>
      <c r="Z1190" s="251"/>
      <c r="AA1190" s="251"/>
      <c r="AB1190" s="251"/>
      <c r="AC1190" s="211"/>
      <c r="AD1190" s="252"/>
      <c r="AE1190" s="252"/>
      <c r="AF1190" s="253"/>
      <c r="AG1190" s="253"/>
      <c r="AH1190" s="254"/>
      <c r="AI1190" s="254"/>
      <c r="AJ1190" s="255"/>
      <c r="AK1190" s="255"/>
      <c r="AL1190" s="126"/>
      <c r="AM1190" s="224"/>
      <c r="AN1190" s="224"/>
      <c r="AO1190" s="224"/>
      <c r="AP1190" s="224"/>
      <c r="AQ1190" s="224"/>
      <c r="AR1190" s="224"/>
      <c r="AS1190" s="224"/>
      <c r="AT1190" s="224"/>
      <c r="AU1190" s="224"/>
      <c r="AV1190" s="224"/>
      <c r="AW1190" s="224"/>
      <c r="AX1190" s="224"/>
      <c r="AY1190" s="224"/>
      <c r="AZ1190" s="224"/>
      <c r="BA1190" s="224"/>
      <c r="BB1190" s="224"/>
      <c r="BC1190" s="224"/>
      <c r="BD1190" s="224"/>
      <c r="BE1190" s="224"/>
      <c r="BF1190" s="224"/>
      <c r="BG1190" s="224"/>
      <c r="BH1190" s="224"/>
      <c r="BI1190" s="224"/>
      <c r="BJ1190" s="224"/>
      <c r="BK1190" s="224"/>
      <c r="BL1190" s="224"/>
      <c r="BM1190" s="224"/>
      <c r="BN1190" s="224"/>
      <c r="BO1190" s="224"/>
      <c r="BP1190" s="224"/>
      <c r="BQ1190" s="224"/>
      <c r="BR1190" s="224"/>
      <c r="BS1190" s="224"/>
      <c r="BT1190" s="224"/>
      <c r="BU1190" s="224"/>
      <c r="BV1190" s="224"/>
      <c r="BW1190" s="224"/>
      <c r="BX1190" s="224"/>
      <c r="BY1190" s="224"/>
      <c r="BZ1190" s="224"/>
      <c r="CA1190" s="224"/>
      <c r="CB1190" s="224"/>
      <c r="CC1190" s="224"/>
      <c r="CD1190" s="224"/>
      <c r="CE1190" s="224"/>
      <c r="CF1190" s="224"/>
      <c r="CG1190" s="224"/>
      <c r="CH1190" s="224"/>
      <c r="CI1190" s="224"/>
      <c r="CJ1190" s="224"/>
      <c r="CK1190" s="224"/>
      <c r="CL1190" s="224"/>
      <c r="CM1190" s="224"/>
      <c r="CN1190" s="224"/>
      <c r="CO1190" s="224"/>
      <c r="CP1190" s="224"/>
      <c r="CQ1190" s="224"/>
      <c r="CR1190" s="224"/>
      <c r="CS1190" s="224"/>
      <c r="CT1190" s="224"/>
      <c r="CU1190" s="224"/>
      <c r="CV1190" s="224"/>
      <c r="CW1190" s="224"/>
      <c r="CX1190" s="224"/>
      <c r="CY1190" s="224"/>
      <c r="CZ1190" s="224"/>
      <c r="DA1190" s="224"/>
      <c r="DB1190" s="224"/>
      <c r="DC1190" s="224"/>
      <c r="DD1190" s="224"/>
      <c r="DE1190" s="224"/>
      <c r="DF1190" s="224"/>
      <c r="DG1190" s="224"/>
      <c r="DH1190" s="224"/>
      <c r="DI1190" s="224"/>
      <c r="DJ1190" s="224"/>
      <c r="DK1190" s="224"/>
      <c r="DL1190" s="224"/>
      <c r="DM1190" s="224"/>
      <c r="DN1190" s="224"/>
      <c r="DO1190" s="224"/>
      <c r="DP1190" s="224"/>
      <c r="DQ1190" s="224"/>
      <c r="DR1190" s="224"/>
      <c r="DS1190" s="224"/>
      <c r="DT1190" s="224"/>
      <c r="DU1190" s="224"/>
      <c r="DV1190" s="224"/>
      <c r="DW1190" s="224"/>
      <c r="DX1190" s="224"/>
      <c r="DY1190" s="224"/>
      <c r="DZ1190" s="224"/>
      <c r="EA1190" s="224"/>
      <c r="EB1190" s="224"/>
      <c r="EC1190" s="224"/>
      <c r="ED1190" s="224"/>
      <c r="EE1190" s="224"/>
      <c r="EF1190" s="224"/>
      <c r="EG1190" s="224"/>
      <c r="EH1190" s="224"/>
      <c r="EI1190" s="224"/>
      <c r="EJ1190" s="224"/>
      <c r="EK1190" s="224"/>
      <c r="EL1190" s="224"/>
      <c r="EM1190" s="224"/>
      <c r="EN1190" s="224"/>
      <c r="EO1190" s="224"/>
      <c r="EP1190" s="224"/>
      <c r="EQ1190" s="224"/>
      <c r="ER1190" s="224"/>
      <c r="ES1190" s="224"/>
      <c r="ET1190" s="224"/>
      <c r="EU1190" s="224"/>
      <c r="EV1190" s="224"/>
      <c r="EW1190" s="224"/>
      <c r="EX1190" s="224"/>
      <c r="EY1190" s="224"/>
      <c r="EZ1190" s="224"/>
      <c r="FA1190" s="224"/>
      <c r="FB1190" s="224"/>
      <c r="FC1190" s="224"/>
      <c r="FD1190" s="224"/>
      <c r="FE1190" s="224"/>
      <c r="FF1190" s="224"/>
      <c r="FG1190" s="224"/>
      <c r="FH1190" s="224"/>
      <c r="FI1190" s="224"/>
      <c r="FJ1190" s="224"/>
      <c r="FK1190" s="224"/>
      <c r="FL1190" s="224"/>
      <c r="FM1190" s="224"/>
      <c r="FN1190" s="224"/>
      <c r="FO1190" s="224"/>
      <c r="FP1190" s="224"/>
      <c r="FQ1190" s="224"/>
      <c r="FR1190" s="224"/>
      <c r="FS1190" s="224"/>
      <c r="FT1190" s="224"/>
      <c r="FU1190" s="224"/>
      <c r="FV1190" s="224"/>
      <c r="FW1190" s="224"/>
      <c r="FX1190" s="224"/>
      <c r="FY1190" s="224"/>
      <c r="FZ1190" s="224"/>
      <c r="GA1190" s="224"/>
      <c r="GB1190" s="224"/>
      <c r="GC1190" s="224"/>
      <c r="GD1190" s="224"/>
      <c r="GE1190" s="224"/>
      <c r="GF1190" s="224"/>
      <c r="GG1190" s="224"/>
      <c r="GH1190" s="224"/>
      <c r="GI1190" s="224"/>
      <c r="GJ1190" s="224"/>
      <c r="GK1190" s="224"/>
      <c r="GL1190" s="224"/>
      <c r="GM1190" s="224"/>
      <c r="GN1190" s="224"/>
      <c r="GO1190" s="224"/>
      <c r="GP1190" s="224"/>
      <c r="GQ1190" s="224"/>
      <c r="GR1190" s="224"/>
      <c r="GS1190" s="224"/>
      <c r="GT1190" s="224"/>
      <c r="GU1190" s="224"/>
      <c r="GV1190" s="224"/>
      <c r="GW1190" s="224"/>
      <c r="GX1190" s="224"/>
      <c r="GY1190" s="224"/>
      <c r="GZ1190" s="224"/>
      <c r="HA1190" s="224"/>
      <c r="HB1190" s="224"/>
      <c r="HC1190" s="224"/>
      <c r="HD1190" s="224"/>
      <c r="HE1190" s="224"/>
      <c r="HF1190" s="224"/>
      <c r="HG1190" s="224"/>
      <c r="HH1190" s="224"/>
      <c r="HI1190" s="224"/>
      <c r="HJ1190" s="224"/>
      <c r="HK1190" s="224"/>
      <c r="HL1190" s="224"/>
      <c r="HM1190" s="224"/>
      <c r="HN1190" s="224"/>
      <c r="HO1190" s="224"/>
      <c r="HP1190" s="224"/>
      <c r="HQ1190" s="224"/>
      <c r="HR1190" s="224"/>
      <c r="HS1190" s="224"/>
      <c r="HT1190" s="224"/>
      <c r="HU1190" s="224"/>
      <c r="HV1190" s="224"/>
      <c r="HW1190" s="224"/>
      <c r="HX1190" s="224"/>
      <c r="HY1190" s="224"/>
      <c r="HZ1190" s="224"/>
      <c r="IA1190" s="224"/>
      <c r="IB1190" s="224"/>
      <c r="IC1190" s="224"/>
      <c r="ID1190" s="224"/>
      <c r="IE1190" s="224"/>
      <c r="IF1190" s="224"/>
      <c r="IG1190" s="224"/>
      <c r="IH1190" s="224"/>
      <c r="II1190" s="224"/>
      <c r="IJ1190" s="224"/>
      <c r="IK1190" s="224"/>
      <c r="IL1190" s="224"/>
      <c r="IM1190" s="224"/>
      <c r="IN1190" s="224"/>
      <c r="IO1190" s="224"/>
      <c r="IP1190" s="224"/>
      <c r="IQ1190" s="224"/>
      <c r="IR1190" s="224"/>
      <c r="IS1190" s="224"/>
      <c r="IT1190" s="224"/>
      <c r="IU1190" s="224"/>
      <c r="IV1190" s="224"/>
      <c r="IW1190" s="224"/>
    </row>
    <row r="1191" spans="1:257" s="258" customFormat="1" ht="39" hidden="1" customHeight="1" x14ac:dyDescent="0.25">
      <c r="A1191" s="224"/>
      <c r="B1191" s="224"/>
      <c r="C1191" s="224"/>
      <c r="D1191" s="209"/>
      <c r="E1191" s="57"/>
      <c r="F1191" s="57"/>
      <c r="G1191" s="210"/>
      <c r="H1191" s="210"/>
      <c r="I1191" s="210"/>
      <c r="J1191" s="224"/>
      <c r="K1191" s="251"/>
      <c r="L1191" s="251"/>
      <c r="M1191" s="251"/>
      <c r="N1191" s="251"/>
      <c r="O1191" s="251"/>
      <c r="P1191" s="251"/>
      <c r="Q1191" s="251"/>
      <c r="R1191" s="251"/>
      <c r="S1191" s="251"/>
      <c r="T1191" s="251"/>
      <c r="U1191" s="251"/>
      <c r="V1191" s="251"/>
      <c r="W1191" s="251"/>
      <c r="X1191" s="251"/>
      <c r="Y1191" s="251"/>
      <c r="Z1191" s="251"/>
      <c r="AA1191" s="251"/>
      <c r="AB1191" s="251"/>
      <c r="AC1191" s="211"/>
      <c r="AD1191" s="252"/>
      <c r="AE1191" s="252"/>
      <c r="AF1191" s="253"/>
      <c r="AG1191" s="253"/>
      <c r="AH1191" s="254"/>
      <c r="AI1191" s="254"/>
      <c r="AJ1191" s="255"/>
      <c r="AK1191" s="255"/>
      <c r="AL1191" s="126"/>
      <c r="AM1191" s="224"/>
      <c r="AN1191" s="224"/>
      <c r="AO1191" s="224"/>
      <c r="AP1191" s="224"/>
      <c r="AQ1191" s="224"/>
      <c r="AR1191" s="224"/>
      <c r="AS1191" s="224"/>
      <c r="AT1191" s="224"/>
      <c r="AU1191" s="224"/>
      <c r="AV1191" s="224"/>
      <c r="AW1191" s="224"/>
      <c r="AX1191" s="224"/>
      <c r="AY1191" s="224"/>
      <c r="AZ1191" s="224"/>
      <c r="BA1191" s="224"/>
      <c r="BB1191" s="224"/>
      <c r="BC1191" s="224"/>
      <c r="BD1191" s="224"/>
      <c r="BE1191" s="224"/>
      <c r="BF1191" s="224"/>
      <c r="BG1191" s="224"/>
      <c r="BH1191" s="224"/>
      <c r="BI1191" s="224"/>
      <c r="BJ1191" s="224"/>
      <c r="BK1191" s="224"/>
      <c r="BL1191" s="224"/>
      <c r="BM1191" s="224"/>
      <c r="BN1191" s="224"/>
      <c r="BO1191" s="224"/>
      <c r="BP1191" s="224"/>
      <c r="BQ1191" s="224"/>
      <c r="BR1191" s="224"/>
      <c r="BS1191" s="224"/>
      <c r="BT1191" s="224"/>
      <c r="BU1191" s="224"/>
      <c r="BV1191" s="224"/>
      <c r="BW1191" s="224"/>
      <c r="BX1191" s="224"/>
      <c r="BY1191" s="224"/>
      <c r="BZ1191" s="224"/>
      <c r="CA1191" s="224"/>
      <c r="CB1191" s="224"/>
      <c r="CC1191" s="224"/>
      <c r="CD1191" s="224"/>
      <c r="CE1191" s="224"/>
      <c r="CF1191" s="224"/>
      <c r="CG1191" s="224"/>
      <c r="CH1191" s="224"/>
      <c r="CI1191" s="224"/>
      <c r="CJ1191" s="224"/>
      <c r="CK1191" s="224"/>
      <c r="CL1191" s="224"/>
      <c r="CM1191" s="224"/>
      <c r="CN1191" s="224"/>
      <c r="CO1191" s="224"/>
      <c r="CP1191" s="224"/>
      <c r="CQ1191" s="224"/>
      <c r="CR1191" s="224"/>
      <c r="CS1191" s="224"/>
      <c r="CT1191" s="224"/>
      <c r="CU1191" s="224"/>
      <c r="CV1191" s="224"/>
      <c r="CW1191" s="224"/>
      <c r="CX1191" s="224"/>
      <c r="CY1191" s="224"/>
      <c r="CZ1191" s="224"/>
      <c r="DA1191" s="224"/>
      <c r="DB1191" s="224"/>
      <c r="DC1191" s="224"/>
      <c r="DD1191" s="224"/>
      <c r="DE1191" s="224"/>
      <c r="DF1191" s="224"/>
      <c r="DG1191" s="224"/>
      <c r="DH1191" s="224"/>
      <c r="DI1191" s="224"/>
      <c r="DJ1191" s="224"/>
      <c r="DK1191" s="224"/>
      <c r="DL1191" s="224"/>
      <c r="DM1191" s="224"/>
      <c r="DN1191" s="224"/>
      <c r="DO1191" s="224"/>
      <c r="DP1191" s="224"/>
      <c r="DQ1191" s="224"/>
      <c r="DR1191" s="224"/>
      <c r="DS1191" s="224"/>
      <c r="DT1191" s="224"/>
      <c r="DU1191" s="224"/>
      <c r="DV1191" s="224"/>
      <c r="DW1191" s="224"/>
      <c r="DX1191" s="224"/>
      <c r="DY1191" s="224"/>
      <c r="DZ1191" s="224"/>
      <c r="EA1191" s="224"/>
      <c r="EB1191" s="224"/>
      <c r="EC1191" s="224"/>
      <c r="ED1191" s="224"/>
      <c r="EE1191" s="224"/>
      <c r="EF1191" s="224"/>
      <c r="EG1191" s="224"/>
      <c r="EH1191" s="224"/>
      <c r="EI1191" s="224"/>
      <c r="EJ1191" s="224"/>
      <c r="EK1191" s="224"/>
      <c r="EL1191" s="224"/>
      <c r="EM1191" s="224"/>
      <c r="EN1191" s="224"/>
      <c r="EO1191" s="224"/>
      <c r="EP1191" s="224"/>
      <c r="EQ1191" s="224"/>
      <c r="ER1191" s="224"/>
      <c r="ES1191" s="224"/>
      <c r="ET1191" s="224"/>
      <c r="EU1191" s="224"/>
      <c r="EV1191" s="224"/>
      <c r="EW1191" s="224"/>
      <c r="EX1191" s="224"/>
      <c r="EY1191" s="224"/>
      <c r="EZ1191" s="224"/>
      <c r="FA1191" s="224"/>
      <c r="FB1191" s="224"/>
      <c r="FC1191" s="224"/>
      <c r="FD1191" s="224"/>
      <c r="FE1191" s="224"/>
      <c r="FF1191" s="224"/>
      <c r="FG1191" s="224"/>
      <c r="FH1191" s="224"/>
      <c r="FI1191" s="224"/>
      <c r="FJ1191" s="224"/>
      <c r="FK1191" s="224"/>
      <c r="FL1191" s="224"/>
      <c r="FM1191" s="224"/>
      <c r="FN1191" s="224"/>
      <c r="FO1191" s="224"/>
      <c r="FP1191" s="224"/>
      <c r="FQ1191" s="224"/>
      <c r="FR1191" s="224"/>
      <c r="FS1191" s="224"/>
      <c r="FT1191" s="224"/>
      <c r="FU1191" s="224"/>
      <c r="FV1191" s="224"/>
      <c r="FW1191" s="224"/>
      <c r="FX1191" s="224"/>
      <c r="FY1191" s="224"/>
      <c r="FZ1191" s="224"/>
      <c r="GA1191" s="224"/>
      <c r="GB1191" s="224"/>
      <c r="GC1191" s="224"/>
      <c r="GD1191" s="224"/>
      <c r="GE1191" s="224"/>
      <c r="GF1191" s="224"/>
      <c r="GG1191" s="224"/>
      <c r="GH1191" s="224"/>
      <c r="GI1191" s="224"/>
      <c r="GJ1191" s="224"/>
      <c r="GK1191" s="224"/>
      <c r="GL1191" s="224"/>
      <c r="GM1191" s="224"/>
      <c r="GN1191" s="224"/>
      <c r="GO1191" s="224"/>
      <c r="GP1191" s="224"/>
      <c r="GQ1191" s="224"/>
      <c r="GR1191" s="224"/>
      <c r="GS1191" s="224"/>
      <c r="GT1191" s="224"/>
      <c r="GU1191" s="224"/>
      <c r="GV1191" s="224"/>
      <c r="GW1191" s="224"/>
      <c r="GX1191" s="224"/>
      <c r="GY1191" s="224"/>
      <c r="GZ1191" s="224"/>
      <c r="HA1191" s="224"/>
      <c r="HB1191" s="224"/>
      <c r="HC1191" s="224"/>
      <c r="HD1191" s="224"/>
      <c r="HE1191" s="224"/>
      <c r="HF1191" s="224"/>
      <c r="HG1191" s="224"/>
      <c r="HH1191" s="224"/>
      <c r="HI1191" s="224"/>
      <c r="HJ1191" s="224"/>
      <c r="HK1191" s="224"/>
      <c r="HL1191" s="224"/>
      <c r="HM1191" s="224"/>
      <c r="HN1191" s="224"/>
      <c r="HO1191" s="224"/>
      <c r="HP1191" s="224"/>
      <c r="HQ1191" s="224"/>
      <c r="HR1191" s="224"/>
      <c r="HS1191" s="224"/>
      <c r="HT1191" s="224"/>
      <c r="HU1191" s="224"/>
      <c r="HV1191" s="224"/>
      <c r="HW1191" s="224"/>
      <c r="HX1191" s="224"/>
      <c r="HY1191" s="224"/>
      <c r="HZ1191" s="224"/>
      <c r="IA1191" s="224"/>
      <c r="IB1191" s="224"/>
      <c r="IC1191" s="224"/>
      <c r="ID1191" s="224"/>
      <c r="IE1191" s="224"/>
      <c r="IF1191" s="224"/>
      <c r="IG1191" s="224"/>
      <c r="IH1191" s="224"/>
      <c r="II1191" s="224"/>
      <c r="IJ1191" s="224"/>
      <c r="IK1191" s="224"/>
      <c r="IL1191" s="224"/>
      <c r="IM1191" s="224"/>
      <c r="IN1191" s="224"/>
      <c r="IO1191" s="224"/>
      <c r="IP1191" s="224"/>
      <c r="IQ1191" s="224"/>
      <c r="IR1191" s="224"/>
      <c r="IS1191" s="224"/>
      <c r="IT1191" s="224"/>
      <c r="IU1191" s="224"/>
      <c r="IV1191" s="224"/>
      <c r="IW1191" s="224"/>
    </row>
    <row r="1192" spans="1:257" s="258" customFormat="1" ht="39" hidden="1" customHeight="1" x14ac:dyDescent="0.25">
      <c r="A1192" s="224"/>
      <c r="B1192" s="224"/>
      <c r="C1192" s="224"/>
      <c r="D1192" s="209"/>
      <c r="E1192" s="57"/>
      <c r="F1192" s="57"/>
      <c r="G1192" s="210"/>
      <c r="H1192" s="210"/>
      <c r="I1192" s="210"/>
      <c r="J1192" s="224"/>
      <c r="K1192" s="251"/>
      <c r="L1192" s="251"/>
      <c r="M1192" s="251"/>
      <c r="N1192" s="251"/>
      <c r="O1192" s="251"/>
      <c r="P1192" s="251"/>
      <c r="Q1192" s="251"/>
      <c r="R1192" s="251"/>
      <c r="S1192" s="251"/>
      <c r="T1192" s="251"/>
      <c r="U1192" s="251"/>
      <c r="V1192" s="251"/>
      <c r="W1192" s="251"/>
      <c r="X1192" s="251"/>
      <c r="Y1192" s="251"/>
      <c r="Z1192" s="251"/>
      <c r="AA1192" s="251"/>
      <c r="AB1192" s="251"/>
      <c r="AC1192" s="211"/>
      <c r="AD1192" s="252"/>
      <c r="AE1192" s="252"/>
      <c r="AF1192" s="253"/>
      <c r="AG1192" s="253"/>
      <c r="AH1192" s="254"/>
      <c r="AI1192" s="254"/>
      <c r="AJ1192" s="255"/>
      <c r="AK1192" s="255"/>
      <c r="AL1192" s="126"/>
      <c r="AM1192" s="224"/>
      <c r="AN1192" s="224"/>
      <c r="AO1192" s="224"/>
      <c r="AP1192" s="224"/>
      <c r="AQ1192" s="224"/>
      <c r="AR1192" s="224"/>
      <c r="AS1192" s="224"/>
      <c r="AT1192" s="224"/>
      <c r="AU1192" s="224"/>
      <c r="AV1192" s="224"/>
      <c r="AW1192" s="224"/>
      <c r="AX1192" s="224"/>
      <c r="AY1192" s="224"/>
      <c r="AZ1192" s="224"/>
      <c r="BA1192" s="224"/>
      <c r="BB1192" s="224"/>
      <c r="BC1192" s="224"/>
      <c r="BD1192" s="224"/>
      <c r="BE1192" s="224"/>
      <c r="BF1192" s="224"/>
      <c r="BG1192" s="224"/>
      <c r="BH1192" s="224"/>
      <c r="BI1192" s="224"/>
      <c r="BJ1192" s="224"/>
      <c r="BK1192" s="224"/>
      <c r="BL1192" s="224"/>
      <c r="BM1192" s="224"/>
      <c r="BN1192" s="224"/>
      <c r="BO1192" s="224"/>
      <c r="BP1192" s="224"/>
      <c r="BQ1192" s="224"/>
      <c r="BR1192" s="224"/>
      <c r="BS1192" s="224"/>
      <c r="BT1192" s="224"/>
      <c r="BU1192" s="224"/>
      <c r="BV1192" s="224"/>
      <c r="BW1192" s="224"/>
      <c r="BX1192" s="224"/>
      <c r="BY1192" s="224"/>
      <c r="BZ1192" s="224"/>
      <c r="CA1192" s="224"/>
      <c r="CB1192" s="224"/>
      <c r="CC1192" s="224"/>
      <c r="CD1192" s="224"/>
      <c r="CE1192" s="224"/>
      <c r="CF1192" s="224"/>
      <c r="CG1192" s="224"/>
      <c r="CH1192" s="224"/>
      <c r="CI1192" s="224"/>
      <c r="CJ1192" s="224"/>
      <c r="CK1192" s="224"/>
      <c r="CL1192" s="224"/>
      <c r="CM1192" s="224"/>
      <c r="CN1192" s="224"/>
      <c r="CO1192" s="224"/>
      <c r="CP1192" s="224"/>
      <c r="CQ1192" s="224"/>
      <c r="CR1192" s="224"/>
      <c r="CS1192" s="224"/>
      <c r="CT1192" s="224"/>
      <c r="CU1192" s="224"/>
      <c r="CV1192" s="224"/>
      <c r="CW1192" s="224"/>
      <c r="CX1192" s="224"/>
      <c r="CY1192" s="224"/>
      <c r="CZ1192" s="224"/>
      <c r="DA1192" s="224"/>
      <c r="DB1192" s="224"/>
      <c r="DC1192" s="224"/>
      <c r="DD1192" s="224"/>
      <c r="DE1192" s="224"/>
      <c r="DF1192" s="224"/>
      <c r="DG1192" s="224"/>
      <c r="DH1192" s="224"/>
      <c r="DI1192" s="224"/>
      <c r="DJ1192" s="224"/>
      <c r="DK1192" s="224"/>
      <c r="DL1192" s="224"/>
      <c r="DM1192" s="224"/>
      <c r="DN1192" s="224"/>
      <c r="DO1192" s="224"/>
      <c r="DP1192" s="224"/>
      <c r="DQ1192" s="224"/>
      <c r="DR1192" s="224"/>
      <c r="DS1192" s="224"/>
      <c r="DT1192" s="224"/>
      <c r="DU1192" s="224"/>
      <c r="DV1192" s="224"/>
      <c r="DW1192" s="224"/>
      <c r="DX1192" s="224"/>
      <c r="DY1192" s="224"/>
      <c r="DZ1192" s="224"/>
      <c r="EA1192" s="224"/>
      <c r="EB1192" s="224"/>
      <c r="EC1192" s="224"/>
      <c r="ED1192" s="224"/>
      <c r="EE1192" s="224"/>
      <c r="EF1192" s="224"/>
      <c r="EG1192" s="224"/>
      <c r="EH1192" s="224"/>
      <c r="EI1192" s="224"/>
      <c r="EJ1192" s="224"/>
      <c r="EK1192" s="224"/>
      <c r="EL1192" s="224"/>
      <c r="EM1192" s="224"/>
      <c r="EN1192" s="224"/>
      <c r="EO1192" s="224"/>
      <c r="EP1192" s="224"/>
      <c r="EQ1192" s="224"/>
      <c r="ER1192" s="224"/>
      <c r="ES1192" s="224"/>
      <c r="ET1192" s="224"/>
      <c r="EU1192" s="224"/>
      <c r="EV1192" s="224"/>
      <c r="EW1192" s="224"/>
      <c r="EX1192" s="224"/>
      <c r="EY1192" s="224"/>
      <c r="EZ1192" s="224"/>
      <c r="FA1192" s="224"/>
      <c r="FB1192" s="224"/>
      <c r="FC1192" s="224"/>
      <c r="FD1192" s="224"/>
      <c r="FE1192" s="224"/>
      <c r="FF1192" s="224"/>
      <c r="FG1192" s="224"/>
      <c r="FH1192" s="224"/>
      <c r="FI1192" s="224"/>
      <c r="FJ1192" s="224"/>
      <c r="FK1192" s="224"/>
      <c r="FL1192" s="224"/>
      <c r="FM1192" s="224"/>
      <c r="FN1192" s="224"/>
      <c r="FO1192" s="224"/>
      <c r="FP1192" s="224"/>
      <c r="FQ1192" s="224"/>
      <c r="FR1192" s="224"/>
      <c r="FS1192" s="224"/>
      <c r="FT1192" s="224"/>
      <c r="FU1192" s="224"/>
      <c r="FV1192" s="224"/>
      <c r="FW1192" s="224"/>
      <c r="FX1192" s="224"/>
      <c r="FY1192" s="224"/>
      <c r="FZ1192" s="224"/>
      <c r="GA1192" s="224"/>
      <c r="GB1192" s="224"/>
      <c r="GC1192" s="224"/>
      <c r="GD1192" s="224"/>
      <c r="GE1192" s="224"/>
      <c r="GF1192" s="224"/>
      <c r="GG1192" s="224"/>
      <c r="GH1192" s="224"/>
      <c r="GI1192" s="224"/>
      <c r="GJ1192" s="224"/>
      <c r="GK1192" s="224"/>
      <c r="GL1192" s="224"/>
      <c r="GM1192" s="224"/>
      <c r="GN1192" s="224"/>
      <c r="GO1192" s="224"/>
      <c r="GP1192" s="224"/>
      <c r="GQ1192" s="224"/>
      <c r="GR1192" s="224"/>
      <c r="GS1192" s="224"/>
      <c r="GT1192" s="224"/>
      <c r="GU1192" s="224"/>
      <c r="GV1192" s="224"/>
      <c r="GW1192" s="224"/>
      <c r="GX1192" s="224"/>
      <c r="GY1192" s="224"/>
      <c r="GZ1192" s="224"/>
      <c r="HA1192" s="224"/>
      <c r="HB1192" s="224"/>
      <c r="HC1192" s="224"/>
      <c r="HD1192" s="224"/>
      <c r="HE1192" s="224"/>
      <c r="HF1192" s="224"/>
      <c r="HG1192" s="224"/>
      <c r="HH1192" s="224"/>
      <c r="HI1192" s="224"/>
      <c r="HJ1192" s="224"/>
      <c r="HK1192" s="224"/>
      <c r="HL1192" s="224"/>
      <c r="HM1192" s="224"/>
      <c r="HN1192" s="224"/>
      <c r="HO1192" s="224"/>
      <c r="HP1192" s="224"/>
      <c r="HQ1192" s="224"/>
      <c r="HR1192" s="224"/>
      <c r="HS1192" s="224"/>
      <c r="HT1192" s="224"/>
      <c r="HU1192" s="224"/>
      <c r="HV1192" s="224"/>
      <c r="HW1192" s="224"/>
      <c r="HX1192" s="224"/>
      <c r="HY1192" s="224"/>
      <c r="HZ1192" s="224"/>
      <c r="IA1192" s="224"/>
      <c r="IB1192" s="224"/>
      <c r="IC1192" s="224"/>
      <c r="ID1192" s="224"/>
      <c r="IE1192" s="224"/>
      <c r="IF1192" s="224"/>
      <c r="IG1192" s="224"/>
      <c r="IH1192" s="224"/>
      <c r="II1192" s="224"/>
      <c r="IJ1192" s="224"/>
      <c r="IK1192" s="224"/>
      <c r="IL1192" s="224"/>
      <c r="IM1192" s="224"/>
      <c r="IN1192" s="224"/>
      <c r="IO1192" s="224"/>
      <c r="IP1192" s="224"/>
      <c r="IQ1192" s="224"/>
      <c r="IR1192" s="224"/>
      <c r="IS1192" s="224"/>
      <c r="IT1192" s="224"/>
      <c r="IU1192" s="224"/>
      <c r="IV1192" s="224"/>
      <c r="IW1192" s="224"/>
    </row>
    <row r="1193" spans="1:257" s="258" customFormat="1" ht="39" hidden="1" customHeight="1" x14ac:dyDescent="0.25">
      <c r="A1193" s="224"/>
      <c r="B1193" s="224"/>
      <c r="C1193" s="224"/>
      <c r="D1193" s="209"/>
      <c r="E1193" s="57"/>
      <c r="F1193" s="57"/>
      <c r="G1193" s="210"/>
      <c r="H1193" s="210"/>
      <c r="I1193" s="210"/>
      <c r="J1193" s="224"/>
      <c r="K1193" s="251"/>
      <c r="L1193" s="251"/>
      <c r="M1193" s="251"/>
      <c r="N1193" s="251"/>
      <c r="O1193" s="251"/>
      <c r="P1193" s="251"/>
      <c r="Q1193" s="251"/>
      <c r="R1193" s="251"/>
      <c r="S1193" s="251"/>
      <c r="T1193" s="251"/>
      <c r="U1193" s="251"/>
      <c r="V1193" s="251"/>
      <c r="W1193" s="251"/>
      <c r="X1193" s="251"/>
      <c r="Y1193" s="251"/>
      <c r="Z1193" s="251"/>
      <c r="AA1193" s="251"/>
      <c r="AB1193" s="251"/>
      <c r="AC1193" s="211"/>
      <c r="AD1193" s="252"/>
      <c r="AE1193" s="252"/>
      <c r="AF1193" s="253"/>
      <c r="AG1193" s="253"/>
      <c r="AH1193" s="254"/>
      <c r="AI1193" s="254"/>
      <c r="AJ1193" s="255"/>
      <c r="AK1193" s="255"/>
      <c r="AL1193" s="126"/>
      <c r="AM1193" s="224"/>
      <c r="AN1193" s="224"/>
      <c r="AO1193" s="224"/>
      <c r="AP1193" s="224"/>
      <c r="AQ1193" s="224"/>
      <c r="AR1193" s="224"/>
      <c r="AS1193" s="224"/>
      <c r="AT1193" s="224"/>
      <c r="AU1193" s="224"/>
      <c r="AV1193" s="224"/>
      <c r="AW1193" s="224"/>
      <c r="AX1193" s="224"/>
      <c r="AY1193" s="224"/>
      <c r="AZ1193" s="224"/>
      <c r="BA1193" s="224"/>
      <c r="BB1193" s="224"/>
      <c r="BC1193" s="224"/>
      <c r="BD1193" s="224"/>
      <c r="BE1193" s="224"/>
      <c r="BF1193" s="224"/>
      <c r="BG1193" s="224"/>
      <c r="BH1193" s="224"/>
      <c r="BI1193" s="224"/>
      <c r="BJ1193" s="224"/>
      <c r="BK1193" s="224"/>
      <c r="BL1193" s="224"/>
      <c r="BM1193" s="224"/>
      <c r="BN1193" s="224"/>
      <c r="BO1193" s="224"/>
      <c r="BP1193" s="224"/>
      <c r="BQ1193" s="224"/>
      <c r="BR1193" s="224"/>
      <c r="BS1193" s="224"/>
      <c r="BT1193" s="224"/>
      <c r="BU1193" s="224"/>
      <c r="BV1193" s="224"/>
      <c r="BW1193" s="224"/>
      <c r="BX1193" s="224"/>
      <c r="BY1193" s="224"/>
      <c r="BZ1193" s="224"/>
      <c r="CA1193" s="224"/>
      <c r="CB1193" s="224"/>
      <c r="CC1193" s="224"/>
      <c r="CD1193" s="224"/>
      <c r="CE1193" s="224"/>
      <c r="CF1193" s="224"/>
      <c r="CG1193" s="224"/>
      <c r="CH1193" s="224"/>
      <c r="CI1193" s="224"/>
      <c r="CJ1193" s="224"/>
      <c r="CK1193" s="224"/>
      <c r="CL1193" s="224"/>
      <c r="CM1193" s="224"/>
      <c r="CN1193" s="224"/>
      <c r="CO1193" s="224"/>
      <c r="CP1193" s="224"/>
      <c r="CQ1193" s="224"/>
      <c r="CR1193" s="224"/>
      <c r="CS1193" s="224"/>
      <c r="CT1193" s="224"/>
      <c r="CU1193" s="224"/>
      <c r="CV1193" s="224"/>
      <c r="CW1193" s="224"/>
      <c r="CX1193" s="224"/>
      <c r="CY1193" s="224"/>
      <c r="CZ1193" s="224"/>
      <c r="DA1193" s="224"/>
      <c r="DB1193" s="224"/>
      <c r="DC1193" s="224"/>
      <c r="DD1193" s="224"/>
      <c r="DE1193" s="224"/>
      <c r="DF1193" s="224"/>
      <c r="DG1193" s="224"/>
      <c r="DH1193" s="224"/>
      <c r="DI1193" s="224"/>
      <c r="DJ1193" s="224"/>
      <c r="DK1193" s="224"/>
      <c r="DL1193" s="224"/>
      <c r="DM1193" s="224"/>
      <c r="DN1193" s="224"/>
      <c r="DO1193" s="224"/>
      <c r="DP1193" s="224"/>
      <c r="DQ1193" s="224"/>
      <c r="DR1193" s="224"/>
      <c r="DS1193" s="224"/>
      <c r="DT1193" s="224"/>
      <c r="DU1193" s="224"/>
      <c r="DV1193" s="224"/>
      <c r="DW1193" s="224"/>
      <c r="DX1193" s="224"/>
      <c r="DY1193" s="224"/>
      <c r="DZ1193" s="224"/>
      <c r="EA1193" s="224"/>
      <c r="EB1193" s="224"/>
      <c r="EC1193" s="224"/>
      <c r="ED1193" s="224"/>
      <c r="EE1193" s="224"/>
      <c r="EF1193" s="224"/>
      <c r="EG1193" s="224"/>
      <c r="EH1193" s="224"/>
      <c r="EI1193" s="224"/>
      <c r="EJ1193" s="224"/>
      <c r="EK1193" s="224"/>
      <c r="EL1193" s="224"/>
      <c r="EM1193" s="224"/>
      <c r="EN1193" s="224"/>
      <c r="EO1193" s="224"/>
      <c r="EP1193" s="224"/>
      <c r="EQ1193" s="224"/>
      <c r="ER1193" s="224"/>
      <c r="ES1193" s="224"/>
      <c r="ET1193" s="224"/>
      <c r="EU1193" s="224"/>
      <c r="EV1193" s="224"/>
      <c r="EW1193" s="224"/>
      <c r="EX1193" s="224"/>
      <c r="EY1193" s="224"/>
      <c r="EZ1193" s="224"/>
      <c r="FA1193" s="224"/>
      <c r="FB1193" s="224"/>
      <c r="FC1193" s="224"/>
      <c r="FD1193" s="224"/>
      <c r="FE1193" s="224"/>
      <c r="FF1193" s="224"/>
      <c r="FG1193" s="224"/>
      <c r="FH1193" s="224"/>
      <c r="FI1193" s="224"/>
      <c r="FJ1193" s="224"/>
      <c r="FK1193" s="224"/>
      <c r="FL1193" s="224"/>
      <c r="FM1193" s="224"/>
      <c r="FN1193" s="224"/>
      <c r="FO1193" s="224"/>
      <c r="FP1193" s="224"/>
      <c r="FQ1193" s="224"/>
      <c r="FR1193" s="224"/>
      <c r="FS1193" s="224"/>
      <c r="FT1193" s="224"/>
      <c r="FU1193" s="224"/>
      <c r="FV1193" s="224"/>
      <c r="FW1193" s="224"/>
      <c r="FX1193" s="224"/>
      <c r="FY1193" s="224"/>
      <c r="FZ1193" s="224"/>
      <c r="GA1193" s="224"/>
      <c r="GB1193" s="224"/>
      <c r="GC1193" s="224"/>
      <c r="GD1193" s="224"/>
      <c r="GE1193" s="224"/>
      <c r="GF1193" s="224"/>
      <c r="GG1193" s="224"/>
      <c r="GH1193" s="224"/>
      <c r="GI1193" s="224"/>
      <c r="GJ1193" s="224"/>
      <c r="GK1193" s="224"/>
      <c r="GL1193" s="224"/>
      <c r="GM1193" s="224"/>
      <c r="GN1193" s="224"/>
      <c r="GO1193" s="224"/>
      <c r="GP1193" s="224"/>
      <c r="GQ1193" s="224"/>
      <c r="GR1193" s="224"/>
      <c r="GS1193" s="224"/>
      <c r="GT1193" s="224"/>
      <c r="GU1193" s="224"/>
      <c r="GV1193" s="224"/>
      <c r="GW1193" s="224"/>
      <c r="GX1193" s="224"/>
      <c r="GY1193" s="224"/>
      <c r="GZ1193" s="224"/>
      <c r="HA1193" s="224"/>
      <c r="HB1193" s="224"/>
      <c r="HC1193" s="224"/>
      <c r="HD1193" s="224"/>
      <c r="HE1193" s="224"/>
      <c r="HF1193" s="224"/>
      <c r="HG1193" s="224"/>
      <c r="HH1193" s="224"/>
      <c r="HI1193" s="224"/>
      <c r="HJ1193" s="224"/>
      <c r="HK1193" s="224"/>
      <c r="HL1193" s="224"/>
      <c r="HM1193" s="224"/>
      <c r="HN1193" s="224"/>
      <c r="HO1193" s="224"/>
      <c r="HP1193" s="224"/>
      <c r="HQ1193" s="224"/>
      <c r="HR1193" s="224"/>
      <c r="HS1193" s="224"/>
      <c r="HT1193" s="224"/>
      <c r="HU1193" s="224"/>
      <c r="HV1193" s="224"/>
      <c r="HW1193" s="224"/>
      <c r="HX1193" s="224"/>
      <c r="HY1193" s="224"/>
      <c r="HZ1193" s="224"/>
      <c r="IA1193" s="224"/>
      <c r="IB1193" s="224"/>
      <c r="IC1193" s="224"/>
      <c r="ID1193" s="224"/>
      <c r="IE1193" s="224"/>
      <c r="IF1193" s="224"/>
      <c r="IG1193" s="224"/>
      <c r="IH1193" s="224"/>
      <c r="II1193" s="224"/>
      <c r="IJ1193" s="224"/>
      <c r="IK1193" s="224"/>
      <c r="IL1193" s="224"/>
      <c r="IM1193" s="224"/>
      <c r="IN1193" s="224"/>
      <c r="IO1193" s="224"/>
      <c r="IP1193" s="224"/>
      <c r="IQ1193" s="224"/>
      <c r="IR1193" s="224"/>
      <c r="IS1193" s="224"/>
      <c r="IT1193" s="224"/>
      <c r="IU1193" s="224"/>
      <c r="IV1193" s="224"/>
      <c r="IW1193" s="224"/>
    </row>
    <row r="1194" spans="1:257" s="258" customFormat="1" ht="39" hidden="1" customHeight="1" x14ac:dyDescent="0.25">
      <c r="A1194" s="224"/>
      <c r="B1194" s="224"/>
      <c r="C1194" s="224"/>
      <c r="D1194" s="209"/>
      <c r="E1194" s="57"/>
      <c r="F1194" s="57"/>
      <c r="G1194" s="210"/>
      <c r="H1194" s="210"/>
      <c r="I1194" s="210"/>
      <c r="J1194" s="224"/>
      <c r="K1194" s="251"/>
      <c r="L1194" s="251"/>
      <c r="M1194" s="251"/>
      <c r="N1194" s="251"/>
      <c r="O1194" s="251"/>
      <c r="P1194" s="251"/>
      <c r="Q1194" s="251"/>
      <c r="R1194" s="251"/>
      <c r="S1194" s="251"/>
      <c r="T1194" s="251"/>
      <c r="U1194" s="251"/>
      <c r="V1194" s="251"/>
      <c r="W1194" s="251"/>
      <c r="X1194" s="251"/>
      <c r="Y1194" s="251"/>
      <c r="Z1194" s="251"/>
      <c r="AA1194" s="251"/>
      <c r="AB1194" s="251"/>
      <c r="AC1194" s="211"/>
      <c r="AD1194" s="252"/>
      <c r="AE1194" s="252"/>
      <c r="AF1194" s="253"/>
      <c r="AG1194" s="253"/>
      <c r="AH1194" s="254"/>
      <c r="AI1194" s="254"/>
      <c r="AJ1194" s="255"/>
      <c r="AK1194" s="255"/>
      <c r="AL1194" s="126"/>
      <c r="AM1194" s="224"/>
      <c r="AN1194" s="224"/>
      <c r="AO1194" s="224"/>
      <c r="AP1194" s="224"/>
      <c r="AQ1194" s="224"/>
      <c r="AR1194" s="224"/>
      <c r="AS1194" s="224"/>
      <c r="AT1194" s="224"/>
      <c r="AU1194" s="224"/>
      <c r="AV1194" s="224"/>
      <c r="AW1194" s="224"/>
      <c r="AX1194" s="224"/>
      <c r="AY1194" s="224"/>
      <c r="AZ1194" s="224"/>
      <c r="BA1194" s="224"/>
      <c r="BB1194" s="224"/>
      <c r="BC1194" s="224"/>
      <c r="BD1194" s="224"/>
      <c r="BE1194" s="224"/>
      <c r="BF1194" s="224"/>
      <c r="BG1194" s="224"/>
      <c r="BH1194" s="224"/>
      <c r="BI1194" s="224"/>
      <c r="BJ1194" s="224"/>
      <c r="BK1194" s="224"/>
      <c r="BL1194" s="224"/>
      <c r="BM1194" s="224"/>
      <c r="BN1194" s="224"/>
      <c r="BO1194" s="224"/>
      <c r="BP1194" s="224"/>
      <c r="BQ1194" s="224"/>
      <c r="BR1194" s="224"/>
      <c r="BS1194" s="224"/>
      <c r="BT1194" s="224"/>
      <c r="BU1194" s="224"/>
      <c r="BV1194" s="224"/>
      <c r="BW1194" s="224"/>
      <c r="BX1194" s="224"/>
      <c r="BY1194" s="224"/>
      <c r="BZ1194" s="224"/>
      <c r="CA1194" s="224"/>
      <c r="CB1194" s="224"/>
      <c r="CC1194" s="224"/>
      <c r="CD1194" s="224"/>
      <c r="CE1194" s="224"/>
      <c r="CF1194" s="224"/>
      <c r="CG1194" s="224"/>
      <c r="CH1194" s="224"/>
      <c r="CI1194" s="224"/>
      <c r="CJ1194" s="224"/>
      <c r="CK1194" s="224"/>
      <c r="CL1194" s="224"/>
      <c r="CM1194" s="224"/>
      <c r="CN1194" s="224"/>
      <c r="CO1194" s="224"/>
      <c r="CP1194" s="224"/>
      <c r="CQ1194" s="224"/>
      <c r="CR1194" s="224"/>
      <c r="CS1194" s="224"/>
      <c r="CT1194" s="224"/>
      <c r="CU1194" s="224"/>
      <c r="CV1194" s="224"/>
      <c r="CW1194" s="224"/>
      <c r="CX1194" s="224"/>
      <c r="CY1194" s="224"/>
      <c r="CZ1194" s="224"/>
      <c r="DA1194" s="224"/>
      <c r="DB1194" s="224"/>
      <c r="DC1194" s="224"/>
      <c r="DD1194" s="224"/>
      <c r="DE1194" s="224"/>
      <c r="DF1194" s="224"/>
      <c r="DG1194" s="224"/>
      <c r="DH1194" s="224"/>
      <c r="DI1194" s="224"/>
      <c r="DJ1194" s="224"/>
      <c r="DK1194" s="224"/>
      <c r="DL1194" s="224"/>
      <c r="DM1194" s="224"/>
      <c r="DN1194" s="224"/>
      <c r="DO1194" s="224"/>
      <c r="DP1194" s="224"/>
      <c r="DQ1194" s="224"/>
      <c r="DR1194" s="224"/>
      <c r="DS1194" s="224"/>
      <c r="DT1194" s="224"/>
      <c r="DU1194" s="224"/>
      <c r="DV1194" s="224"/>
      <c r="DW1194" s="224"/>
      <c r="DX1194" s="224"/>
      <c r="DY1194" s="224"/>
      <c r="DZ1194" s="224"/>
      <c r="EA1194" s="224"/>
      <c r="EB1194" s="224"/>
      <c r="EC1194" s="224"/>
      <c r="ED1194" s="224"/>
      <c r="EE1194" s="224"/>
      <c r="EF1194" s="224"/>
      <c r="EG1194" s="224"/>
      <c r="EH1194" s="224"/>
      <c r="EI1194" s="224"/>
      <c r="EJ1194" s="224"/>
      <c r="EK1194" s="224"/>
      <c r="EL1194" s="224"/>
      <c r="EM1194" s="224"/>
      <c r="EN1194" s="224"/>
      <c r="EO1194" s="224"/>
      <c r="EP1194" s="224"/>
      <c r="EQ1194" s="224"/>
      <c r="ER1194" s="224"/>
      <c r="ES1194" s="224"/>
      <c r="ET1194" s="224"/>
      <c r="EU1194" s="224"/>
      <c r="EV1194" s="224"/>
      <c r="EW1194" s="224"/>
      <c r="EX1194" s="224"/>
      <c r="EY1194" s="224"/>
      <c r="EZ1194" s="224"/>
      <c r="FA1194" s="224"/>
      <c r="FB1194" s="224"/>
      <c r="FC1194" s="224"/>
      <c r="FD1194" s="224"/>
      <c r="FE1194" s="224"/>
      <c r="FF1194" s="224"/>
      <c r="FG1194" s="224"/>
      <c r="FH1194" s="224"/>
      <c r="FI1194" s="224"/>
      <c r="FJ1194" s="224"/>
      <c r="FK1194" s="224"/>
      <c r="FL1194" s="224"/>
      <c r="FM1194" s="224"/>
      <c r="FN1194" s="224"/>
      <c r="FO1194" s="224"/>
      <c r="FP1194" s="224"/>
      <c r="FQ1194" s="224"/>
      <c r="FR1194" s="224"/>
      <c r="FS1194" s="224"/>
      <c r="FT1194" s="224"/>
      <c r="FU1194" s="224"/>
      <c r="FV1194" s="224"/>
      <c r="FW1194" s="224"/>
      <c r="FX1194" s="224"/>
      <c r="FY1194" s="224"/>
      <c r="FZ1194" s="224"/>
      <c r="GA1194" s="224"/>
      <c r="GB1194" s="224"/>
      <c r="GC1194" s="224"/>
      <c r="GD1194" s="224"/>
      <c r="GE1194" s="224"/>
      <c r="GF1194" s="224"/>
      <c r="GG1194" s="224"/>
      <c r="GH1194" s="224"/>
      <c r="GI1194" s="224"/>
      <c r="GJ1194" s="224"/>
      <c r="GK1194" s="224"/>
      <c r="GL1194" s="224"/>
      <c r="GM1194" s="224"/>
      <c r="GN1194" s="224"/>
      <c r="GO1194" s="224"/>
      <c r="GP1194" s="224"/>
      <c r="GQ1194" s="224"/>
      <c r="GR1194" s="224"/>
      <c r="GS1194" s="224"/>
      <c r="GT1194" s="224"/>
      <c r="GU1194" s="224"/>
      <c r="GV1194" s="224"/>
      <c r="GW1194" s="224"/>
      <c r="GX1194" s="224"/>
      <c r="GY1194" s="224"/>
      <c r="GZ1194" s="224"/>
      <c r="HA1194" s="224"/>
      <c r="HB1194" s="224"/>
      <c r="HC1194" s="224"/>
      <c r="HD1194" s="224"/>
      <c r="HE1194" s="224"/>
      <c r="HF1194" s="224"/>
      <c r="HG1194" s="224"/>
      <c r="HH1194" s="224"/>
      <c r="HI1194" s="224"/>
      <c r="HJ1194" s="224"/>
      <c r="HK1194" s="224"/>
      <c r="HL1194" s="224"/>
      <c r="HM1194" s="224"/>
      <c r="HN1194" s="224"/>
      <c r="HO1194" s="224"/>
      <c r="HP1194" s="224"/>
      <c r="HQ1194" s="224"/>
      <c r="HR1194" s="224"/>
      <c r="HS1194" s="224"/>
      <c r="HT1194" s="224"/>
      <c r="HU1194" s="224"/>
      <c r="HV1194" s="224"/>
      <c r="HW1194" s="224"/>
      <c r="HX1194" s="224"/>
      <c r="HY1194" s="224"/>
      <c r="HZ1194" s="224"/>
      <c r="IA1194" s="224"/>
      <c r="IB1194" s="224"/>
      <c r="IC1194" s="224"/>
      <c r="ID1194" s="224"/>
      <c r="IE1194" s="224"/>
      <c r="IF1194" s="224"/>
      <c r="IG1194" s="224"/>
      <c r="IH1194" s="224"/>
      <c r="II1194" s="224"/>
      <c r="IJ1194" s="224"/>
      <c r="IK1194" s="224"/>
      <c r="IL1194" s="224"/>
      <c r="IM1194" s="224"/>
      <c r="IN1194" s="224"/>
      <c r="IO1194" s="224"/>
      <c r="IP1194" s="224"/>
      <c r="IQ1194" s="224"/>
      <c r="IR1194" s="224"/>
      <c r="IS1194" s="224"/>
      <c r="IT1194" s="224"/>
      <c r="IU1194" s="224"/>
      <c r="IV1194" s="224"/>
      <c r="IW1194" s="224"/>
    </row>
    <row r="1195" spans="1:257" s="258" customFormat="1" ht="39" hidden="1" customHeight="1" x14ac:dyDescent="0.25">
      <c r="A1195" s="224"/>
      <c r="B1195" s="224"/>
      <c r="C1195" s="224"/>
      <c r="D1195" s="209"/>
      <c r="E1195" s="57"/>
      <c r="F1195" s="57"/>
      <c r="G1195" s="210"/>
      <c r="H1195" s="210"/>
      <c r="I1195" s="210"/>
      <c r="J1195" s="224"/>
      <c r="K1195" s="251"/>
      <c r="L1195" s="251"/>
      <c r="M1195" s="251"/>
      <c r="N1195" s="251"/>
      <c r="O1195" s="251"/>
      <c r="P1195" s="251"/>
      <c r="Q1195" s="251"/>
      <c r="R1195" s="251"/>
      <c r="S1195" s="251"/>
      <c r="T1195" s="251"/>
      <c r="U1195" s="251"/>
      <c r="V1195" s="251"/>
      <c r="W1195" s="251"/>
      <c r="X1195" s="251"/>
      <c r="Y1195" s="251"/>
      <c r="Z1195" s="251"/>
      <c r="AA1195" s="251"/>
      <c r="AB1195" s="251"/>
      <c r="AC1195" s="211"/>
      <c r="AD1195" s="252"/>
      <c r="AE1195" s="252"/>
      <c r="AF1195" s="253"/>
      <c r="AG1195" s="253"/>
      <c r="AH1195" s="254"/>
      <c r="AI1195" s="254"/>
      <c r="AJ1195" s="255"/>
      <c r="AK1195" s="255"/>
      <c r="AL1195" s="126"/>
      <c r="AM1195" s="224"/>
      <c r="AN1195" s="224"/>
      <c r="AO1195" s="224"/>
      <c r="AP1195" s="224"/>
      <c r="AQ1195" s="224"/>
      <c r="AR1195" s="224"/>
      <c r="AS1195" s="224"/>
      <c r="AT1195" s="224"/>
      <c r="AU1195" s="224"/>
      <c r="AV1195" s="224"/>
      <c r="AW1195" s="224"/>
      <c r="AX1195" s="224"/>
      <c r="AY1195" s="224"/>
      <c r="AZ1195" s="224"/>
      <c r="BA1195" s="224"/>
      <c r="BB1195" s="224"/>
      <c r="BC1195" s="224"/>
      <c r="BD1195" s="224"/>
      <c r="BE1195" s="224"/>
      <c r="BF1195" s="224"/>
      <c r="BG1195" s="224"/>
      <c r="BH1195" s="224"/>
      <c r="BI1195" s="224"/>
      <c r="BJ1195" s="224"/>
      <c r="BK1195" s="224"/>
      <c r="BL1195" s="224"/>
      <c r="BM1195" s="224"/>
      <c r="BN1195" s="224"/>
      <c r="BO1195" s="224"/>
      <c r="BP1195" s="224"/>
      <c r="BQ1195" s="224"/>
      <c r="BR1195" s="224"/>
      <c r="BS1195" s="224"/>
      <c r="BT1195" s="224"/>
      <c r="BU1195" s="224"/>
      <c r="BV1195" s="224"/>
      <c r="BW1195" s="224"/>
      <c r="BX1195" s="224"/>
      <c r="BY1195" s="224"/>
      <c r="BZ1195" s="224"/>
      <c r="CA1195" s="224"/>
      <c r="CB1195" s="224"/>
      <c r="CC1195" s="224"/>
      <c r="CD1195" s="224"/>
      <c r="CE1195" s="224"/>
      <c r="CF1195" s="224"/>
      <c r="CG1195" s="224"/>
      <c r="CH1195" s="224"/>
      <c r="CI1195" s="224"/>
      <c r="CJ1195" s="224"/>
      <c r="CK1195" s="224"/>
      <c r="CL1195" s="224"/>
      <c r="CM1195" s="224"/>
      <c r="CN1195" s="224"/>
      <c r="CO1195" s="224"/>
      <c r="CP1195" s="224"/>
      <c r="CQ1195" s="224"/>
      <c r="CR1195" s="224"/>
      <c r="CS1195" s="224"/>
      <c r="CT1195" s="224"/>
      <c r="CU1195" s="224"/>
      <c r="CV1195" s="224"/>
      <c r="CW1195" s="224"/>
      <c r="CX1195" s="224"/>
      <c r="CY1195" s="224"/>
      <c r="CZ1195" s="224"/>
      <c r="DA1195" s="224"/>
      <c r="DB1195" s="224"/>
      <c r="DC1195" s="224"/>
      <c r="DD1195" s="224"/>
      <c r="DE1195" s="224"/>
      <c r="DF1195" s="224"/>
      <c r="DG1195" s="224"/>
      <c r="DH1195" s="224"/>
      <c r="DI1195" s="224"/>
      <c r="DJ1195" s="224"/>
      <c r="DK1195" s="224"/>
      <c r="DL1195" s="224"/>
      <c r="DM1195" s="224"/>
      <c r="DN1195" s="224"/>
      <c r="DO1195" s="224"/>
      <c r="DP1195" s="224"/>
      <c r="DQ1195" s="224"/>
      <c r="DR1195" s="224"/>
      <c r="DS1195" s="224"/>
      <c r="DT1195" s="224"/>
      <c r="DU1195" s="224"/>
      <c r="DV1195" s="224"/>
      <c r="DW1195" s="224"/>
      <c r="DX1195" s="224"/>
      <c r="DY1195" s="224"/>
      <c r="DZ1195" s="224"/>
      <c r="EA1195" s="224"/>
      <c r="EB1195" s="224"/>
      <c r="EC1195" s="224"/>
      <c r="ED1195" s="224"/>
      <c r="EE1195" s="224"/>
      <c r="EF1195" s="224"/>
      <c r="EG1195" s="224"/>
      <c r="EH1195" s="224"/>
      <c r="EI1195" s="224"/>
      <c r="EJ1195" s="224"/>
      <c r="EK1195" s="224"/>
      <c r="EL1195" s="224"/>
      <c r="EM1195" s="224"/>
      <c r="EN1195" s="224"/>
      <c r="EO1195" s="224"/>
      <c r="EP1195" s="224"/>
      <c r="EQ1195" s="224"/>
      <c r="ER1195" s="224"/>
      <c r="ES1195" s="224"/>
      <c r="ET1195" s="224"/>
      <c r="EU1195" s="224"/>
      <c r="EV1195" s="224"/>
      <c r="EW1195" s="224"/>
      <c r="EX1195" s="224"/>
      <c r="EY1195" s="224"/>
      <c r="EZ1195" s="224"/>
      <c r="FA1195" s="224"/>
      <c r="FB1195" s="224"/>
      <c r="FC1195" s="224"/>
      <c r="FD1195" s="224"/>
      <c r="FE1195" s="224"/>
      <c r="FF1195" s="224"/>
      <c r="FG1195" s="224"/>
      <c r="FH1195" s="224"/>
      <c r="FI1195" s="224"/>
      <c r="FJ1195" s="224"/>
      <c r="FK1195" s="224"/>
      <c r="FL1195" s="224"/>
      <c r="FM1195" s="224"/>
      <c r="FN1195" s="224"/>
      <c r="FO1195" s="224"/>
      <c r="FP1195" s="224"/>
      <c r="FQ1195" s="224"/>
      <c r="FR1195" s="224"/>
      <c r="FS1195" s="224"/>
      <c r="FT1195" s="224"/>
      <c r="FU1195" s="224"/>
      <c r="FV1195" s="224"/>
      <c r="FW1195" s="224"/>
      <c r="FX1195" s="224"/>
      <c r="FY1195" s="224"/>
      <c r="FZ1195" s="224"/>
      <c r="GA1195" s="224"/>
      <c r="GB1195" s="224"/>
      <c r="GC1195" s="224"/>
      <c r="GD1195" s="224"/>
      <c r="GE1195" s="224"/>
      <c r="GF1195" s="224"/>
      <c r="GG1195" s="224"/>
      <c r="GH1195" s="224"/>
      <c r="GI1195" s="224"/>
      <c r="GJ1195" s="224"/>
      <c r="GK1195" s="224"/>
      <c r="GL1195" s="224"/>
      <c r="GM1195" s="224"/>
      <c r="GN1195" s="224"/>
      <c r="GO1195" s="224"/>
      <c r="GP1195" s="224"/>
      <c r="GQ1195" s="224"/>
      <c r="GR1195" s="224"/>
      <c r="GS1195" s="224"/>
      <c r="GT1195" s="224"/>
      <c r="GU1195" s="224"/>
      <c r="GV1195" s="224"/>
      <c r="GW1195" s="224"/>
      <c r="GX1195" s="224"/>
      <c r="GY1195" s="224"/>
      <c r="GZ1195" s="224"/>
      <c r="HA1195" s="224"/>
      <c r="HB1195" s="224"/>
      <c r="HC1195" s="224"/>
      <c r="HD1195" s="224"/>
      <c r="HE1195" s="224"/>
      <c r="HF1195" s="224"/>
      <c r="HG1195" s="224"/>
      <c r="HH1195" s="224"/>
      <c r="HI1195" s="224"/>
      <c r="HJ1195" s="224"/>
      <c r="HK1195" s="224"/>
      <c r="HL1195" s="224"/>
      <c r="HM1195" s="224"/>
      <c r="HN1195" s="224"/>
      <c r="HO1195" s="224"/>
      <c r="HP1195" s="224"/>
      <c r="HQ1195" s="224"/>
      <c r="HR1195" s="224"/>
      <c r="HS1195" s="224"/>
      <c r="HT1195" s="224"/>
      <c r="HU1195" s="224"/>
      <c r="HV1195" s="224"/>
      <c r="HW1195" s="224"/>
      <c r="HX1195" s="224"/>
      <c r="HY1195" s="224"/>
      <c r="HZ1195" s="224"/>
      <c r="IA1195" s="224"/>
      <c r="IB1195" s="224"/>
      <c r="IC1195" s="224"/>
      <c r="ID1195" s="224"/>
      <c r="IE1195" s="224"/>
      <c r="IF1195" s="224"/>
      <c r="IG1195" s="224"/>
      <c r="IH1195" s="224"/>
      <c r="II1195" s="224"/>
      <c r="IJ1195" s="224"/>
      <c r="IK1195" s="224"/>
      <c r="IL1195" s="224"/>
      <c r="IM1195" s="224"/>
      <c r="IN1195" s="224"/>
      <c r="IO1195" s="224"/>
      <c r="IP1195" s="224"/>
      <c r="IQ1195" s="224"/>
      <c r="IR1195" s="224"/>
      <c r="IS1195" s="224"/>
      <c r="IT1195" s="224"/>
      <c r="IU1195" s="224"/>
      <c r="IV1195" s="224"/>
      <c r="IW1195" s="224"/>
    </row>
  </sheetData>
  <autoFilter ref="A2:EP780"/>
  <mergeCells count="3">
    <mergeCell ref="A1:I1"/>
    <mergeCell ref="J1:AB1"/>
    <mergeCell ref="AC1:AI1"/>
  </mergeCells>
  <conditionalFormatting sqref="B629:B633">
    <cfRule type="uniqueValues" dxfId="66" priority="40"/>
  </conditionalFormatting>
  <conditionalFormatting sqref="B623:B627">
    <cfRule type="uniqueValues" dxfId="65" priority="39"/>
  </conditionalFormatting>
  <conditionalFormatting sqref="B617:B621">
    <cfRule type="uniqueValues" dxfId="64" priority="38"/>
  </conditionalFormatting>
  <conditionalFormatting sqref="B611:B615">
    <cfRule type="uniqueValues" dxfId="63" priority="37"/>
  </conditionalFormatting>
  <conditionalFormatting sqref="B605:B609">
    <cfRule type="uniqueValues" dxfId="62" priority="36"/>
  </conditionalFormatting>
  <conditionalFormatting sqref="B599:B603">
    <cfRule type="uniqueValues" dxfId="61" priority="35"/>
  </conditionalFormatting>
  <conditionalFormatting sqref="B593:B597">
    <cfRule type="uniqueValues" dxfId="60" priority="34"/>
  </conditionalFormatting>
  <conditionalFormatting sqref="B587:B591">
    <cfRule type="uniqueValues" dxfId="59" priority="33"/>
  </conditionalFormatting>
  <conditionalFormatting sqref="B581:B585">
    <cfRule type="uniqueValues" dxfId="58" priority="32"/>
  </conditionalFormatting>
  <conditionalFormatting sqref="B575:B579">
    <cfRule type="uniqueValues" dxfId="57" priority="31"/>
  </conditionalFormatting>
  <conditionalFormatting sqref="B569:B573">
    <cfRule type="uniqueValues" dxfId="56" priority="30"/>
  </conditionalFormatting>
  <conditionalFormatting sqref="B563:B567">
    <cfRule type="uniqueValues" dxfId="55" priority="29"/>
  </conditionalFormatting>
  <conditionalFormatting sqref="B557:B561">
    <cfRule type="uniqueValues" dxfId="54" priority="28"/>
  </conditionalFormatting>
  <conditionalFormatting sqref="B542:B546">
    <cfRule type="uniqueValues" dxfId="53" priority="27"/>
  </conditionalFormatting>
  <conditionalFormatting sqref="B536:B540">
    <cfRule type="uniqueValues" dxfId="52" priority="26"/>
  </conditionalFormatting>
  <conditionalFormatting sqref="B530:B534">
    <cfRule type="uniqueValues" dxfId="51" priority="25"/>
  </conditionalFormatting>
  <conditionalFormatting sqref="B524:B528">
    <cfRule type="uniqueValues" dxfId="50" priority="24"/>
  </conditionalFormatting>
  <conditionalFormatting sqref="B518:B522">
    <cfRule type="uniqueValues" dxfId="49" priority="23"/>
  </conditionalFormatting>
  <conditionalFormatting sqref="B512:B516">
    <cfRule type="uniqueValues" dxfId="48" priority="22"/>
  </conditionalFormatting>
  <conditionalFormatting sqref="B506:B510">
    <cfRule type="uniqueValues" dxfId="47" priority="21"/>
  </conditionalFormatting>
  <conditionalFormatting sqref="B489:B493">
    <cfRule type="uniqueValues" dxfId="46" priority="20"/>
  </conditionalFormatting>
  <conditionalFormatting sqref="B483:B487">
    <cfRule type="uniqueValues" dxfId="45" priority="19"/>
  </conditionalFormatting>
  <conditionalFormatting sqref="B477:B481">
    <cfRule type="uniqueValues" dxfId="44" priority="18"/>
  </conditionalFormatting>
  <conditionalFormatting sqref="B471:B475">
    <cfRule type="uniqueValues" dxfId="43" priority="17"/>
  </conditionalFormatting>
  <conditionalFormatting sqref="B465:B469">
    <cfRule type="uniqueValues" dxfId="42" priority="16"/>
  </conditionalFormatting>
  <conditionalFormatting sqref="B459:B463">
    <cfRule type="uniqueValues" dxfId="41" priority="15"/>
  </conditionalFormatting>
  <conditionalFormatting sqref="B453:B457">
    <cfRule type="uniqueValues" dxfId="40" priority="14"/>
  </conditionalFormatting>
  <conditionalFormatting sqref="B447:B451">
    <cfRule type="uniqueValues" dxfId="39" priority="13"/>
  </conditionalFormatting>
  <conditionalFormatting sqref="B440:B444">
    <cfRule type="uniqueValues" dxfId="38" priority="12"/>
  </conditionalFormatting>
  <conditionalFormatting sqref="B634 B628 B622 B616 B610 B604 B598 B592 B586 B580 B574 B568 B562 B541 B535 B529 B523 B517 B511 B494:B495 B488 B482 B476 B470 B464 B458 B452 B445 B547:B548">
    <cfRule type="uniqueValues" dxfId="37" priority="41"/>
  </conditionalFormatting>
  <conditionalFormatting sqref="B500:B505">
    <cfRule type="uniqueValues" dxfId="36" priority="11"/>
  </conditionalFormatting>
  <conditionalFormatting sqref="B553:B556">
    <cfRule type="uniqueValues" dxfId="35" priority="42"/>
  </conditionalFormatting>
  <conditionalFormatting sqref="B549">
    <cfRule type="uniqueValues" dxfId="34" priority="10"/>
  </conditionalFormatting>
  <conditionalFormatting sqref="B550">
    <cfRule type="uniqueValues" dxfId="33" priority="9"/>
  </conditionalFormatting>
  <conditionalFormatting sqref="B551">
    <cfRule type="uniqueValues" dxfId="32" priority="8"/>
  </conditionalFormatting>
  <conditionalFormatting sqref="B552">
    <cfRule type="uniqueValues" dxfId="31" priority="7"/>
  </conditionalFormatting>
  <conditionalFormatting sqref="B496">
    <cfRule type="uniqueValues" dxfId="30" priority="6"/>
  </conditionalFormatting>
  <conditionalFormatting sqref="B497">
    <cfRule type="uniqueValues" dxfId="29" priority="5"/>
  </conditionalFormatting>
  <conditionalFormatting sqref="B498">
    <cfRule type="uniqueValues" dxfId="28" priority="4"/>
  </conditionalFormatting>
  <conditionalFormatting sqref="B499">
    <cfRule type="uniqueValues" dxfId="27" priority="3"/>
  </conditionalFormatting>
  <conditionalFormatting sqref="B655:B656">
    <cfRule type="uniqueValues" dxfId="26" priority="1"/>
  </conditionalFormatting>
  <conditionalFormatting sqref="B661">
    <cfRule type="uniqueValues" dxfId="25" priority="2"/>
  </conditionalFormatting>
  <conditionalFormatting sqref="B733:B778 B714:B721">
    <cfRule type="uniqueValues" dxfId="24" priority="43"/>
  </conditionalFormatting>
  <conditionalFormatting sqref="B693">
    <cfRule type="uniqueValues" dxfId="23" priority="44"/>
  </conditionalFormatting>
  <conditionalFormatting sqref="B679:B690 B671:B674">
    <cfRule type="uniqueValues" dxfId="22" priority="45"/>
  </conditionalFormatting>
  <conditionalFormatting sqref="B670">
    <cfRule type="uniqueValues" dxfId="21" priority="46"/>
  </conditionalFormatting>
  <conditionalFormatting sqref="B669">
    <cfRule type="uniqueValues" dxfId="20" priority="47"/>
  </conditionalFormatting>
  <conditionalFormatting sqref="B668">
    <cfRule type="uniqueValues" dxfId="19" priority="48"/>
  </conditionalFormatting>
  <conditionalFormatting sqref="B666:B667">
    <cfRule type="uniqueValues" dxfId="18" priority="49"/>
  </conditionalFormatting>
  <conditionalFormatting sqref="B665">
    <cfRule type="uniqueValues" dxfId="17" priority="50"/>
  </conditionalFormatting>
  <conditionalFormatting sqref="B664">
    <cfRule type="uniqueValues" dxfId="16" priority="51"/>
  </conditionalFormatting>
  <conditionalFormatting sqref="B663">
    <cfRule type="uniqueValues" dxfId="15" priority="52"/>
  </conditionalFormatting>
  <conditionalFormatting sqref="B662">
    <cfRule type="uniqueValues" dxfId="14" priority="53"/>
  </conditionalFormatting>
  <conditionalFormatting sqref="B658:B660">
    <cfRule type="uniqueValues" dxfId="13" priority="54"/>
  </conditionalFormatting>
  <conditionalFormatting sqref="B657">
    <cfRule type="uniqueValues" dxfId="12" priority="55"/>
  </conditionalFormatting>
  <conditionalFormatting sqref="B650:B654">
    <cfRule type="uniqueValues" dxfId="11" priority="56"/>
  </conditionalFormatting>
  <conditionalFormatting sqref="B648:B649">
    <cfRule type="uniqueValues" dxfId="10" priority="57"/>
  </conditionalFormatting>
  <conditionalFormatting sqref="B647">
    <cfRule type="uniqueValues" dxfId="9" priority="58"/>
  </conditionalFormatting>
  <conditionalFormatting sqref="B645:B646">
    <cfRule type="uniqueValues" dxfId="8" priority="59"/>
  </conditionalFormatting>
  <conditionalFormatting sqref="B641:B644">
    <cfRule type="uniqueValues" dxfId="7" priority="60"/>
  </conditionalFormatting>
  <conditionalFormatting sqref="B640">
    <cfRule type="uniqueValues" dxfId="6" priority="61"/>
  </conditionalFormatting>
  <conditionalFormatting sqref="B639">
    <cfRule type="uniqueValues" dxfId="5" priority="62"/>
  </conditionalFormatting>
  <conditionalFormatting sqref="B638">
    <cfRule type="uniqueValues" dxfId="4" priority="63"/>
  </conditionalFormatting>
  <conditionalFormatting sqref="B637">
    <cfRule type="uniqueValues" dxfId="3" priority="64"/>
  </conditionalFormatting>
  <conditionalFormatting sqref="B636">
    <cfRule type="uniqueValues" dxfId="2" priority="65"/>
  </conditionalFormatting>
  <conditionalFormatting sqref="B635">
    <cfRule type="uniqueValues" dxfId="1" priority="66"/>
  </conditionalFormatting>
  <conditionalFormatting sqref="B446">
    <cfRule type="uniqueValues" dxfId="0" priority="67"/>
  </conditionalFormatting>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Diana Maria Aza Acosta</cp:lastModifiedBy>
  <dcterms:created xsi:type="dcterms:W3CDTF">2019-08-09T18:50:42Z</dcterms:created>
  <dcterms:modified xsi:type="dcterms:W3CDTF">2020-02-13T13:00:38Z</dcterms:modified>
</cp:coreProperties>
</file>